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N143" i="7"/>
  <c r="N142"/>
  <c r="L142" s="1"/>
  <c r="L64"/>
  <c r="K64"/>
  <c r="L99"/>
  <c r="K99"/>
  <c r="L100"/>
  <c r="K100"/>
  <c r="K143"/>
  <c r="O143" s="1"/>
  <c r="K142"/>
  <c r="L33"/>
  <c r="K33"/>
  <c r="L73"/>
  <c r="K73"/>
  <c r="L70"/>
  <c r="K70"/>
  <c r="L23"/>
  <c r="K23"/>
  <c r="L31"/>
  <c r="K31"/>
  <c r="L98"/>
  <c r="L90"/>
  <c r="L30"/>
  <c r="M73" l="1"/>
  <c r="M31"/>
  <c r="M23"/>
  <c r="M64"/>
  <c r="M100"/>
  <c r="M99"/>
  <c r="M70"/>
  <c r="M33"/>
  <c r="L26"/>
  <c r="K26"/>
  <c r="K30"/>
  <c r="K127"/>
  <c r="M127" s="1"/>
  <c r="L97"/>
  <c r="K97"/>
  <c r="K98"/>
  <c r="K126"/>
  <c r="M126" s="1"/>
  <c r="L66"/>
  <c r="K66"/>
  <c r="L71"/>
  <c r="K71"/>
  <c r="L22"/>
  <c r="K22"/>
  <c r="L24"/>
  <c r="K24"/>
  <c r="L61"/>
  <c r="K61"/>
  <c r="L69"/>
  <c r="K69"/>
  <c r="L68"/>
  <c r="K68"/>
  <c r="L63"/>
  <c r="K63"/>
  <c r="L67"/>
  <c r="K67"/>
  <c r="L18"/>
  <c r="M68" l="1"/>
  <c r="M69"/>
  <c r="M22"/>
  <c r="M97"/>
  <c r="M63"/>
  <c r="M66"/>
  <c r="M26"/>
  <c r="M30"/>
  <c r="M98"/>
  <c r="M71"/>
  <c r="M24"/>
  <c r="M61"/>
  <c r="M67"/>
  <c r="L20"/>
  <c r="K20"/>
  <c r="L27"/>
  <c r="K27"/>
  <c r="L21"/>
  <c r="K21"/>
  <c r="L50"/>
  <c r="K50"/>
  <c r="L62"/>
  <c r="K62"/>
  <c r="K125"/>
  <c r="M125" s="1"/>
  <c r="L95"/>
  <c r="K95"/>
  <c r="H18"/>
  <c r="K18" s="1"/>
  <c r="K122"/>
  <c r="M122" s="1"/>
  <c r="K123"/>
  <c r="M123" s="1"/>
  <c r="K124"/>
  <c r="M124" s="1"/>
  <c r="L59"/>
  <c r="K59"/>
  <c r="L58"/>
  <c r="K58"/>
  <c r="K96"/>
  <c r="L96"/>
  <c r="K117"/>
  <c r="M117" s="1"/>
  <c r="L55"/>
  <c r="K55"/>
  <c r="L57"/>
  <c r="K57"/>
  <c r="L135"/>
  <c r="K135"/>
  <c r="L56"/>
  <c r="K56"/>
  <c r="K121"/>
  <c r="M121" s="1"/>
  <c r="L52"/>
  <c r="K52"/>
  <c r="K120"/>
  <c r="M120" s="1"/>
  <c r="L94"/>
  <c r="K94"/>
  <c r="L17"/>
  <c r="K17"/>
  <c r="L15"/>
  <c r="K15"/>
  <c r="K119"/>
  <c r="M119" s="1"/>
  <c r="L53"/>
  <c r="K53"/>
  <c r="L51"/>
  <c r="K51"/>
  <c r="L49"/>
  <c r="K49"/>
  <c r="K118"/>
  <c r="M118" s="1"/>
  <c r="K116"/>
  <c r="M116" s="1"/>
  <c r="K115"/>
  <c r="M115" s="1"/>
  <c r="K114"/>
  <c r="M114" s="1"/>
  <c r="L47"/>
  <c r="K47"/>
  <c r="L11"/>
  <c r="K11"/>
  <c r="K113"/>
  <c r="M113" s="1"/>
  <c r="K111"/>
  <c r="M111" s="1"/>
  <c r="K112"/>
  <c r="M112" s="1"/>
  <c r="K89"/>
  <c r="L89"/>
  <c r="L93"/>
  <c r="K93"/>
  <c r="L46"/>
  <c r="K46"/>
  <c r="K44"/>
  <c r="L44"/>
  <c r="L48"/>
  <c r="K48"/>
  <c r="K110"/>
  <c r="M110" s="1"/>
  <c r="L92"/>
  <c r="K92"/>
  <c r="L14"/>
  <c r="K14"/>
  <c r="K43"/>
  <c r="L43"/>
  <c r="L45"/>
  <c r="K45"/>
  <c r="K109"/>
  <c r="M109" s="1"/>
  <c r="K108"/>
  <c r="M108" s="1"/>
  <c r="K90"/>
  <c r="L10"/>
  <c r="K10"/>
  <c r="L13"/>
  <c r="K13"/>
  <c r="L12"/>
  <c r="K12"/>
  <c r="L91"/>
  <c r="K91"/>
  <c r="M50" l="1"/>
  <c r="M62"/>
  <c r="M95"/>
  <c r="M21"/>
  <c r="M59"/>
  <c r="M20"/>
  <c r="M27"/>
  <c r="M57"/>
  <c r="M58"/>
  <c r="M96"/>
  <c r="M56"/>
  <c r="M55"/>
  <c r="M135"/>
  <c r="M15"/>
  <c r="M51"/>
  <c r="M94"/>
  <c r="M52"/>
  <c r="M17"/>
  <c r="M53"/>
  <c r="M14"/>
  <c r="M11"/>
  <c r="M49"/>
  <c r="M47"/>
  <c r="M44"/>
  <c r="M93"/>
  <c r="M46"/>
  <c r="M89"/>
  <c r="M48"/>
  <c r="M92"/>
  <c r="M43"/>
  <c r="M45"/>
  <c r="M18"/>
  <c r="M10"/>
  <c r="M13"/>
  <c r="M12"/>
  <c r="M91"/>
  <c r="M90"/>
  <c r="K301" l="1"/>
  <c r="L301" s="1"/>
  <c r="M7" l="1"/>
  <c r="F289" l="1"/>
  <c r="K290"/>
  <c r="L290" s="1"/>
  <c r="K281"/>
  <c r="L281" s="1"/>
  <c r="K284"/>
  <c r="L284" s="1"/>
  <c r="K292" l="1"/>
  <c r="L292" s="1"/>
  <c r="F283"/>
  <c r="F282"/>
  <c r="F280"/>
  <c r="K280" s="1"/>
  <c r="L280" s="1"/>
  <c r="F260"/>
  <c r="F212"/>
  <c r="K291" l="1"/>
  <c r="L291" s="1"/>
  <c r="K289"/>
  <c r="L289" s="1"/>
  <c r="K295"/>
  <c r="L295" s="1"/>
  <c r="K296"/>
  <c r="L296" s="1"/>
  <c r="K288"/>
  <c r="L288" s="1"/>
  <c r="K298"/>
  <c r="L298" s="1"/>
  <c r="K294"/>
  <c r="L294" s="1"/>
  <c r="K287" l="1"/>
  <c r="L287" s="1"/>
  <c r="K276"/>
  <c r="L276" s="1"/>
  <c r="K278"/>
  <c r="L278" s="1"/>
  <c r="K275"/>
  <c r="L275" s="1"/>
  <c r="K277"/>
  <c r="L277" s="1"/>
  <c r="K206"/>
  <c r="L206" s="1"/>
  <c r="K259"/>
  <c r="L259" s="1"/>
  <c r="K273"/>
  <c r="L273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K260"/>
  <c r="L260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H211"/>
  <c r="K211" s="1"/>
  <c r="L211" s="1"/>
  <c r="K208"/>
  <c r="L208" s="1"/>
  <c r="K207"/>
  <c r="L207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D7" i="6"/>
  <c r="K6" i="4"/>
  <c r="K6" i="3"/>
  <c r="L6" i="2"/>
</calcChain>
</file>

<file path=xl/sharedStrings.xml><?xml version="1.0" encoding="utf-8"?>
<sst xmlns="http://schemas.openxmlformats.org/spreadsheetml/2006/main" count="7876" uniqueCount="3889">
  <si>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</si>
  <si>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</si>
  <si>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</si>
  <si>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</si>
  <si>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</si>
  <si>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</si>
  <si>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</si>
  <si>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</si>
  <si>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</si>
  <si>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</si>
  <si>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</si>
  <si>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</si>
  <si>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</si>
  <si>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</si>
  <si>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</si>
  <si>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</si>
  <si>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</si>
  <si>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</si>
  <si>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</si>
  <si>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</si>
  <si>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</si>
  <si>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</si>
  <si>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</si>
  <si>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</si>
  <si>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</si>
  <si>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</si>
  <si>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</si>
  <si>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</si>
  <si>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</si>
  <si>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</si>
  <si>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</si>
  <si>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</si>
  <si>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</si>
  <si>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</si>
  <si>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</si>
  <si>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</si>
  <si>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</si>
  <si>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</si>
  <si>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</si>
  <si>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</si>
  <si>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</si>
  <si>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</si>
  <si>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</si>
  <si>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</si>
  <si>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</si>
  <si>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</si>
  <si>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</si>
  <si>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</si>
  <si>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</si>
  <si>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</si>
  <si>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</si>
  <si>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</si>
  <si>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</si>
  <si>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</si>
  <si>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</si>
  <si>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</si>
  <si>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</si>
  <si>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</si>
  <si>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</si>
  <si>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</si>
  <si>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</si>
  <si>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</si>
  <si>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</si>
  <si>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</si>
  <si>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</si>
  <si>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</si>
  <si>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</si>
  <si>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</si>
  <si>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</si>
  <si>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</si>
  <si>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</si>
  <si>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</si>
  <si>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</si>
  <si>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</si>
  <si>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</si>
  <si>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</si>
  <si>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</si>
  <si>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</si>
  <si>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</si>
  <si>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</si>
  <si>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</si>
  <si>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</si>
  <si>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</si>
  <si>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</si>
  <si>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</si>
  <si>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</si>
  <si>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</si>
  <si>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</si>
  <si>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</si>
  <si>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</si>
  <si>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</si>
  <si>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</si>
  <si>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</si>
  <si>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</si>
  <si>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</si>
  <si>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</si>
  <si>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</si>
  <si>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</si>
  <si>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</si>
  <si>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</si>
  <si>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</si>
  <si>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</si>
  <si>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</si>
  <si>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</si>
  <si>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</si>
  <si>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</si>
  <si>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</si>
  <si>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</si>
  <si>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</si>
  <si>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</si>
  <si>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</si>
  <si>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</si>
  <si>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</si>
  <si>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</si>
  <si>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</si>
  <si>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</si>
  <si>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</si>
  <si>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</si>
  <si>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</si>
  <si>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</si>
  <si>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</si>
  <si>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</si>
  <si>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</si>
  <si>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</si>
  <si>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</si>
  <si>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</si>
  <si>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</si>
  <si>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</si>
  <si>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</si>
  <si>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</si>
  <si>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</si>
  <si>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</si>
  <si>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</si>
  <si>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</si>
  <si>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</si>
  <si>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</si>
  <si>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</si>
  <si>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</si>
  <si>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</si>
  <si>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</si>
  <si>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</si>
  <si>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</si>
  <si>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</si>
  <si>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</si>
  <si>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</si>
  <si>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</si>
  <si>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</si>
  <si>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</si>
  <si>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</si>
  <si>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</si>
  <si>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</si>
  <si>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</si>
  <si>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</si>
  <si>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</si>
  <si>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</si>
  <si>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</si>
  <si>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</si>
  <si>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</si>
  <si>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</si>
  <si>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</si>
  <si>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</si>
  <si>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</si>
  <si>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</si>
  <si>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</si>
  <si>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</si>
  <si>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</si>
  <si>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</si>
  <si>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</si>
  <si>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</si>
  <si>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</si>
  <si>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</si>
  <si>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</si>
  <si>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</si>
  <si>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</si>
  <si>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</si>
  <si>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</si>
  <si>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</si>
  <si>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</si>
  <si>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</si>
  <si>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</si>
  <si>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</si>
  <si>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</si>
  <si>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</si>
  <si>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</si>
  <si>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</si>
  <si>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</si>
  <si>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</si>
  <si>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</si>
  <si>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</si>
  <si>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</si>
  <si>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</si>
  <si>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</si>
  <si>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</si>
  <si>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</si>
  <si>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</si>
  <si>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</si>
  <si>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</si>
  <si>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</si>
  <si>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</si>
  <si>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</si>
  <si>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</si>
  <si>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</si>
  <si>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</si>
  <si>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</si>
  <si>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</si>
  <si>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</si>
  <si>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</si>
  <si>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</si>
  <si>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</si>
  <si>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</si>
  <si>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</si>
  <si>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</si>
  <si>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</si>
  <si>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</si>
  <si>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</si>
  <si>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</si>
  <si>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</si>
  <si>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</si>
  <si>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</si>
  <si>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</si>
  <si>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</si>
  <si>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</si>
  <si>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</si>
  <si>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</si>
  <si>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</si>
  <si>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</si>
  <si>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</si>
  <si>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</si>
  <si>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</si>
  <si>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</si>
  <si>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</si>
  <si>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</si>
  <si>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</si>
  <si>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</si>
  <si>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</si>
  <si>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</si>
  <si>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</si>
  <si>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</si>
  <si>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</si>
  <si>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</si>
  <si>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</si>
  <si>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</si>
  <si>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</si>
  <si>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</si>
  <si>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</si>
  <si>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</si>
  <si>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</si>
  <si>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</si>
  <si>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</si>
  <si>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</si>
  <si>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</si>
  <si>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</si>
  <si>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</si>
  <si>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</si>
  <si>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</si>
  <si>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</si>
  <si>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</si>
  <si>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</si>
  <si>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</si>
  <si>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</si>
  <si>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</si>
  <si>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</si>
  <si>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</si>
  <si>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</si>
  <si>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</si>
  <si>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</si>
  <si>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</si>
  <si>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</si>
  <si>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</si>
  <si>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</si>
  <si>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</si>
  <si>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</si>
  <si>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</si>
  <si>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</si>
  <si>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</si>
  <si>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</si>
  <si>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</si>
  <si>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</si>
  <si>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</si>
  <si>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</si>
  <si>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</si>
  <si>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</si>
  <si>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</si>
  <si>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</si>
  <si>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</si>
  <si>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</si>
  <si>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</si>
  <si>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</si>
  <si>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</si>
  <si>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</si>
  <si>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</si>
  <si>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</si>
  <si>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</si>
  <si>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</si>
  <si>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</si>
  <si>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</si>
  <si>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</si>
  <si>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</si>
  <si>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</si>
  <si>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</si>
  <si>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</si>
  <si>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</si>
  <si>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</si>
  <si>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</si>
  <si>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</si>
  <si>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</si>
  <si>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</si>
  <si>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</si>
  <si>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</si>
  <si>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</si>
  <si>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</si>
  <si>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</si>
  <si>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</si>
  <si>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</si>
  <si>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</si>
  <si>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</si>
  <si>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</si>
  <si>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</si>
  <si>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</si>
  <si>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</si>
  <si>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</si>
  <si>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</si>
  <si>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</si>
  <si>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</si>
  <si>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</si>
  <si>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</si>
  <si>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</si>
  <si>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</si>
  <si>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</si>
  <si>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</si>
  <si>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</si>
  <si>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</si>
  <si>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</si>
  <si>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</si>
  <si>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</si>
  <si>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</si>
  <si>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</si>
  <si>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</si>
  <si>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</si>
  <si>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</si>
  <si>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</si>
  <si>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</si>
  <si>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</si>
  <si>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</si>
  <si>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</si>
  <si>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</si>
  <si>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</si>
  <si>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</si>
  <si>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</si>
  <si>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</si>
  <si>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</si>
  <si>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</si>
  <si>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</si>
  <si>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</si>
  <si>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</si>
  <si>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</si>
  <si>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</si>
  <si>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</si>
  <si>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</si>
  <si>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</si>
  <si>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</si>
  <si>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</si>
  <si>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</si>
  <si>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</si>
  <si>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</si>
  <si>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</si>
  <si>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</si>
  <si>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</si>
  <si>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</si>
  <si>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</si>
  <si>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</si>
  <si>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</si>
  <si>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</si>
  <si>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</si>
  <si>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</si>
  <si>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</si>
  <si>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</si>
  <si>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</si>
  <si>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</si>
  <si>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</si>
  <si>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</si>
  <si>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</si>
  <si>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</si>
  <si>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</si>
  <si>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</si>
  <si>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</si>
  <si>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</si>
  <si>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</si>
  <si>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</si>
  <si>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</si>
  <si>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</si>
  <si>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</si>
  <si>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</si>
  <si>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</si>
  <si>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</si>
  <si>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</si>
  <si>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</si>
  <si>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</si>
  <si>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</si>
  <si>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</si>
  <si>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</si>
  <si>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</si>
  <si>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</si>
  <si>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</si>
  <si>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</si>
  <si>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</si>
  <si>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</si>
  <si>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</si>
  <si>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</si>
  <si>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</si>
  <si>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</si>
  <si>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</si>
  <si>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</si>
  <si>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</si>
  <si>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</si>
  <si>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</si>
  <si>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</si>
  <si>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</si>
  <si>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</si>
  <si>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</si>
  <si>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</si>
  <si>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</si>
  <si>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</si>
  <si>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</si>
  <si>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</si>
  <si>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</si>
  <si>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</si>
  <si>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</si>
  <si>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</si>
  <si>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</si>
  <si>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</si>
  <si>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</si>
  <si>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</si>
  <si>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</si>
  <si>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</si>
  <si>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</si>
  <si>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</si>
  <si>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</si>
  <si>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</si>
  <si>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</si>
  <si>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</si>
  <si>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</si>
  <si>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</si>
  <si>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</si>
  <si>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</si>
  <si>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</si>
  <si>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</si>
  <si>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</si>
  <si>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</si>
  <si>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</si>
  <si>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</si>
  <si>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</si>
  <si>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</si>
  <si>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</si>
  <si>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</si>
  <si>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</si>
  <si>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</si>
  <si>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</si>
  <si>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</si>
  <si>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</si>
  <si>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</si>
  <si>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</si>
  <si>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</si>
  <si>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</si>
  <si>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</si>
  <si>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</si>
  <si>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</si>
  <si>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</si>
  <si>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</si>
  <si>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</si>
  <si>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</si>
  <si>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</si>
  <si>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</si>
  <si>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</si>
  <si>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</si>
  <si>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</si>
  <si>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</si>
  <si>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</si>
  <si>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</si>
  <si>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</si>
  <si>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</si>
  <si>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</si>
  <si>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</si>
  <si>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</si>
  <si>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</si>
  <si>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</si>
  <si>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</si>
  <si>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</si>
  <si>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</si>
  <si>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</si>
  <si>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</si>
  <si>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</si>
  <si>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</si>
  <si>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</si>
  <si>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</si>
  <si>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</si>
  <si>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</si>
  <si>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</si>
  <si>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</si>
  <si>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</si>
  <si>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</si>
  <si>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</si>
  <si>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</si>
  <si>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</si>
  <si>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</si>
  <si>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</si>
  <si>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</si>
  <si>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</si>
  <si>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</si>
  <si>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</si>
  <si>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</si>
  <si>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</si>
  <si>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</si>
  <si>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</si>
  <si>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</si>
  <si>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</si>
  <si>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</si>
  <si>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</si>
  <si>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</si>
  <si>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</si>
  <si>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</si>
  <si>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</si>
  <si>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</si>
  <si>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</si>
  <si>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</si>
  <si>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</si>
  <si>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</si>
  <si>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</si>
  <si>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</si>
  <si>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</si>
  <si>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</si>
  <si>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</si>
  <si>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</si>
  <si>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</si>
  <si>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</si>
  <si>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</si>
  <si>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</si>
  <si>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</si>
  <si>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</si>
  <si>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</si>
  <si>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</si>
  <si>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</si>
  <si>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</si>
  <si>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</si>
  <si>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</si>
  <si>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</si>
  <si>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</si>
  <si>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</si>
  <si>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</si>
  <si>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</si>
  <si>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</si>
  <si>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</si>
  <si>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</si>
  <si>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</si>
  <si>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</si>
  <si>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</si>
  <si>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</si>
  <si>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</si>
  <si>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</si>
  <si>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</si>
  <si>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</si>
  <si>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</si>
  <si>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</si>
  <si>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</si>
  <si>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</si>
  <si>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</si>
  <si>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</si>
  <si>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</si>
  <si>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</si>
  <si>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</si>
  <si>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</si>
  <si>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</si>
  <si>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</si>
  <si>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</si>
  <si>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</si>
  <si>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</si>
  <si>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</si>
  <si>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</si>
  <si>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</si>
  <si>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</si>
  <si>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</si>
  <si>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</si>
  <si>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</si>
  <si>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</si>
  <si>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</si>
  <si>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</si>
  <si>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</si>
  <si>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</si>
  <si>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</si>
  <si>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</si>
  <si>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</si>
  <si>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</si>
  <si>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</si>
  <si>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</si>
  <si>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</si>
  <si>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</si>
  <si>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</si>
  <si>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</si>
  <si>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</si>
  <si>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</si>
  <si>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</si>
  <si>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</si>
  <si>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</si>
  <si>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</si>
  <si>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</si>
  <si>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</si>
  <si>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</si>
  <si>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</si>
  <si>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</si>
  <si>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</si>
  <si>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</si>
  <si>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</si>
  <si>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</si>
  <si>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</si>
  <si>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</si>
  <si>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</si>
  <si>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</si>
  <si>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</si>
  <si>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</si>
  <si>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</si>
  <si>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</si>
  <si>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</si>
  <si>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</si>
  <si>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</si>
  <si>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</si>
  <si>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</si>
  <si>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</si>
  <si>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</si>
  <si>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</si>
  <si>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</si>
  <si>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</si>
  <si>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</si>
  <si>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</si>
  <si>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</si>
  <si>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</si>
  <si>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</si>
  <si>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</si>
  <si>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</si>
  <si>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</si>
  <si>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</si>
  <si>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</si>
  <si>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</si>
  <si>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</si>
  <si>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</si>
  <si>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</si>
  <si>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</si>
  <si>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</si>
  <si>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</si>
  <si>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</si>
  <si>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</si>
  <si>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</si>
  <si>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</si>
  <si>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</si>
  <si>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</si>
  <si>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</si>
  <si>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</si>
  <si>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</si>
  <si>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</si>
  <si>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</si>
  <si>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</si>
  <si>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</si>
  <si>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</si>
  <si>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</si>
  <si>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</si>
  <si>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</si>
  <si>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</si>
  <si>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</si>
  <si>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</si>
  <si>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</si>
  <si>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</si>
  <si>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</si>
  <si>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</si>
  <si>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</si>
  <si>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</si>
  <si>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</si>
  <si>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</si>
  <si>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</si>
  <si>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</si>
  <si>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</si>
  <si>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</si>
  <si>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</si>
  <si>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</si>
  <si>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</si>
  <si>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</si>
  <si>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</si>
  <si>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</si>
  <si>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</si>
  <si>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</si>
  <si>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</si>
  <si>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</si>
  <si>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</si>
  <si>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</si>
  <si>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</si>
  <si>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</si>
  <si>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</si>
  <si>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</si>
  <si>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</si>
  <si>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</si>
  <si>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</si>
  <si>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</si>
  <si>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</si>
  <si>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</si>
  <si>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</si>
  <si>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</si>
  <si>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</si>
  <si>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</si>
  <si>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</si>
  <si>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</si>
  <si>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</si>
  <si>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</si>
  <si>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</si>
  <si>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</si>
  <si>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</si>
  <si>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</si>
  <si>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</si>
  <si>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</si>
  <si>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</si>
  <si>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</si>
  <si>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</si>
  <si>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</si>
  <si>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</si>
  <si>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</si>
  <si>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</si>
  <si>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</si>
  <si>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</si>
  <si>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</si>
  <si>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</si>
  <si>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</si>
  <si>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</si>
  <si>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</si>
  <si>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</si>
  <si>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</si>
  <si>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</si>
  <si>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</si>
  <si>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</si>
  <si>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</si>
  <si>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</si>
  <si>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</si>
  <si>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</si>
  <si>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</si>
  <si>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</si>
  <si>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</si>
  <si>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</si>
  <si>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</si>
  <si>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</si>
  <si>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</si>
  <si>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</si>
  <si>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</si>
  <si>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</si>
  <si>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</si>
  <si>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</si>
  <si>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</si>
  <si>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</si>
  <si>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</si>
  <si>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</si>
  <si>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</si>
  <si>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</si>
  <si>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</si>
  <si>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</si>
  <si>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</si>
  <si>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</si>
  <si>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</si>
  <si>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</si>
  <si>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</si>
  <si>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</si>
  <si>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</si>
  <si>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</si>
  <si>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</si>
  <si>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</si>
  <si>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</si>
  <si>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</si>
  <si>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</si>
  <si>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</si>
  <si>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</si>
  <si>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</si>
  <si>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</si>
  <si>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</si>
  <si>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</si>
  <si>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</si>
  <si>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</si>
  <si>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</si>
  <si>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</si>
  <si>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</si>
  <si>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</si>
  <si>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</si>
  <si>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</si>
  <si>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</si>
  <si>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</si>
  <si>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</si>
  <si>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</si>
  <si>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</si>
  <si>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</si>
  <si>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</si>
  <si>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</si>
  <si>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</si>
  <si>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</si>
  <si>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</si>
  <si>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</si>
  <si>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</si>
  <si>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</si>
  <si>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</si>
  <si>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</si>
  <si>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</si>
  <si>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</si>
  <si>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</si>
  <si>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</si>
  <si>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</si>
  <si>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</si>
  <si>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</si>
  <si>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</si>
  <si>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</si>
  <si>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</si>
  <si>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</si>
  <si>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</si>
  <si>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</si>
  <si>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</si>
  <si>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</si>
  <si>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</si>
  <si>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</si>
  <si>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</si>
  <si>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</si>
  <si>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</si>
  <si>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</si>
  <si>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</si>
  <si>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</si>
  <si>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</si>
  <si>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</si>
  <si>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</si>
  <si>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</si>
  <si>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</si>
  <si>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</si>
  <si>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</si>
  <si>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</si>
  <si>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</si>
  <si>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</si>
  <si>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</si>
  <si>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</si>
  <si>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</si>
  <si>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</si>
  <si>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</si>
  <si>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</si>
  <si>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</si>
  <si>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</si>
  <si>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</si>
  <si>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</si>
  <si>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</si>
  <si>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</si>
  <si>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</si>
  <si>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</si>
  <si>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</si>
  <si>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</si>
  <si>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</si>
  <si>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</si>
  <si>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</si>
  <si>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</si>
  <si>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</si>
  <si>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</si>
  <si>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</si>
  <si>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</si>
  <si>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</si>
  <si>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</si>
  <si>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</si>
  <si>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</si>
  <si>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</si>
  <si>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</si>
  <si>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</si>
  <si>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</si>
  <si>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</si>
  <si>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</si>
  <si>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</si>
  <si>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</si>
  <si>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</si>
  <si>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</si>
  <si>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</si>
  <si>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</si>
  <si>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</si>
  <si>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</si>
  <si>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</si>
  <si>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</si>
  <si>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</si>
  <si>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</si>
  <si>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</si>
  <si>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</si>
  <si>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</si>
  <si>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</si>
  <si>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</si>
  <si>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</si>
  <si>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</si>
  <si>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</si>
  <si>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</si>
  <si>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</si>
  <si>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</si>
  <si>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</si>
  <si>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</si>
  <si>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</si>
  <si>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</si>
  <si>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</si>
  <si>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</si>
  <si>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</si>
  <si>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</si>
  <si>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</si>
  <si>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</si>
  <si>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</si>
  <si>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</si>
  <si>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</si>
  <si>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</si>
  <si>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</si>
  <si>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</si>
  <si>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</si>
  <si>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</si>
  <si>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</si>
  <si>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</si>
  <si>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</si>
  <si>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</si>
  <si>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</si>
  <si>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</si>
  <si>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</si>
  <si>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</si>
  <si>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</si>
  <si>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</si>
  <si>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</si>
  <si>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</si>
  <si>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</si>
  <si>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</si>
  <si>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</si>
  <si>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</si>
  <si>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</si>
  <si>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</si>
  <si>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</si>
  <si>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</si>
  <si>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</si>
  <si>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</si>
  <si>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</si>
  <si>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</si>
  <si>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</si>
  <si>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</si>
  <si>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</si>
  <si>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</si>
  <si>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</si>
  <si>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</si>
  <si>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</si>
  <si>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</si>
  <si>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</si>
  <si>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</si>
  <si>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</si>
  <si>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</si>
  <si>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</si>
  <si>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</si>
  <si>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</si>
  <si>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</si>
  <si>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</si>
  <si>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</si>
  <si>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</si>
  <si>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</si>
  <si>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</si>
  <si>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</si>
  <si>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</si>
  <si>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</si>
  <si>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</si>
  <si>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</si>
  <si>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</si>
  <si>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</si>
  <si>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</si>
  <si>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</si>
  <si>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</si>
  <si>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</si>
  <si>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</si>
  <si>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</si>
  <si>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</si>
  <si>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</si>
  <si>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</si>
  <si>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</si>
  <si>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</si>
  <si>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</si>
  <si>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</si>
  <si>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</si>
  <si>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</si>
  <si>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</si>
  <si>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</si>
  <si>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</si>
  <si>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</si>
  <si>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</si>
  <si>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</si>
  <si>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</si>
  <si>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</si>
  <si>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</si>
  <si>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</si>
  <si>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</si>
  <si>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</si>
  <si>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</si>
  <si>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</si>
  <si>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</si>
  <si>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</si>
  <si>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</si>
  <si>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</si>
  <si>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</si>
  <si>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</si>
  <si>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</si>
  <si>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</si>
  <si>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</si>
  <si>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</si>
  <si>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</si>
  <si>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</si>
  <si>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</si>
  <si>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</si>
  <si>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</si>
  <si>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</si>
  <si>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</si>
  <si>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</si>
  <si>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</si>
  <si>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</si>
  <si>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</si>
  <si>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</si>
  <si>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</si>
  <si>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</si>
  <si>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</si>
  <si>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</si>
  <si>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</si>
  <si>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</si>
  <si>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</si>
  <si>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</si>
  <si>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</si>
  <si>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</si>
  <si>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</si>
  <si>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</si>
  <si>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</si>
  <si>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</si>
  <si>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</si>
  <si>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</si>
  <si>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</si>
  <si>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</si>
  <si>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</si>
  <si>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</si>
  <si>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</si>
  <si>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</si>
  <si>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</si>
  <si>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</si>
  <si>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</si>
  <si>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</si>
  <si>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</si>
  <si>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</si>
  <si>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</si>
  <si>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</si>
  <si>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</si>
  <si>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</si>
  <si>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</si>
  <si>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</si>
  <si>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</si>
  <si>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</si>
  <si>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</si>
  <si>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</si>
  <si>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</si>
  <si>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</si>
  <si>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</si>
  <si>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</si>
  <si>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</si>
  <si>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</si>
  <si>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</si>
  <si>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</si>
  <si>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</si>
  <si>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</si>
  <si>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</si>
  <si>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</si>
  <si>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</si>
  <si>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</si>
  <si>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</si>
  <si>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</si>
  <si>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</si>
  <si>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</si>
  <si>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</si>
  <si>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</si>
  <si>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</si>
  <si>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</si>
  <si>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</si>
  <si>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</si>
  <si>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</si>
  <si>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</si>
  <si>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</si>
  <si>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</si>
  <si>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</si>
  <si>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</si>
  <si>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</si>
  <si>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</si>
  <si>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</si>
  <si>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</si>
  <si>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</si>
  <si>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</si>
  <si>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</si>
  <si>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</si>
  <si>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</si>
  <si>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</si>
  <si>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</si>
  <si>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</si>
  <si>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</si>
  <si>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</si>
  <si>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</si>
  <si>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</si>
  <si>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</si>
  <si>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</si>
  <si>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</si>
  <si>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</si>
  <si>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</si>
  <si>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</si>
  <si>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</si>
  <si>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</si>
  <si>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</si>
  <si>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</si>
  <si>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</si>
  <si>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</si>
  <si>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</si>
  <si>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</si>
  <si>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</si>
  <si>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</si>
  <si>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</si>
  <si>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</si>
  <si>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</si>
  <si>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</si>
  <si>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</si>
  <si>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</si>
  <si>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</si>
  <si>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</si>
  <si>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</si>
  <si>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</si>
  <si>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</si>
  <si>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</si>
  <si>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</si>
  <si>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</si>
  <si>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</si>
  <si>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</si>
  <si>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</si>
  <si>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</si>
  <si>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</si>
  <si>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</si>
  <si>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</si>
  <si>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</si>
  <si>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</si>
  <si>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</si>
  <si>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</si>
  <si>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</si>
  <si>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</si>
  <si>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</si>
  <si>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</si>
  <si>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</si>
  <si>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</si>
  <si>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</si>
  <si>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</si>
  <si>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</si>
  <si>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</si>
  <si>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</si>
  <si>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</si>
  <si>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</si>
  <si>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</si>
  <si>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</si>
  <si>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</si>
  <si>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</si>
  <si>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</si>
  <si>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</si>
  <si>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</si>
  <si>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</si>
  <si>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</si>
  <si>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</si>
  <si>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</si>
  <si>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</si>
  <si>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</si>
  <si>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</si>
  <si>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</si>
  <si>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</si>
  <si>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</si>
  <si>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</si>
  <si>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</si>
  <si>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</si>
  <si>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</si>
  <si>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</si>
  <si>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</si>
  <si>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</si>
  <si>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</si>
  <si>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</si>
  <si>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</si>
  <si>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</si>
  <si>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</si>
  <si>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</si>
  <si>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</si>
  <si>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</si>
  <si>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</si>
  <si>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</si>
  <si>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</si>
  <si>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</si>
  <si>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</si>
  <si>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</si>
  <si>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</si>
  <si>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</si>
  <si>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</si>
  <si>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</si>
  <si>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</si>
  <si>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</si>
  <si>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</si>
  <si>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</si>
  <si>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</si>
  <si>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</si>
  <si>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</si>
  <si>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</si>
  <si>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</si>
  <si>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</si>
  <si>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</si>
  <si>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</si>
  <si>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</si>
  <si>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</si>
  <si>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</si>
  <si>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</si>
  <si>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</si>
  <si>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</si>
  <si>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</si>
  <si>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</si>
  <si>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</si>
  <si>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</si>
  <si>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</si>
  <si>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</si>
  <si>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</si>
  <si>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</si>
  <si>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</si>
  <si>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</si>
  <si>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</si>
  <si>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</si>
  <si>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</si>
  <si>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</si>
  <si>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</si>
  <si>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</si>
  <si>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</si>
  <si>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</si>
  <si>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</si>
  <si>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</si>
  <si>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</si>
  <si>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</si>
  <si>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</si>
  <si>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</si>
  <si>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</si>
  <si>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</si>
  <si>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</si>
  <si>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</si>
  <si>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</si>
  <si>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</si>
  <si>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</si>
  <si>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</si>
  <si>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</si>
  <si>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</si>
  <si>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</si>
  <si>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</si>
  <si>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</si>
  <si>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</si>
  <si>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</si>
  <si>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</si>
  <si>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</si>
  <si>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</si>
  <si>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</si>
  <si>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</si>
  <si>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</si>
  <si>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</si>
  <si>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</si>
  <si>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</si>
  <si>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</si>
  <si>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</si>
  <si>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</si>
  <si>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</si>
  <si>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</si>
  <si>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</si>
  <si>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</si>
  <si>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</si>
  <si>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</si>
  <si>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</si>
  <si>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</si>
  <si>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</si>
  <si>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</si>
  <si>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</si>
  <si>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</si>
  <si>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</si>
  <si>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</si>
  <si>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</si>
  <si>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</si>
  <si>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</si>
  <si>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</si>
  <si>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</si>
  <si>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</si>
  <si>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</si>
  <si>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</si>
  <si>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</si>
  <si>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</si>
  <si>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</si>
  <si>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</si>
  <si>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</si>
  <si>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</si>
  <si>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</si>
  <si>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</si>
  <si>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</si>
  <si>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</si>
  <si>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</si>
  <si>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</si>
  <si>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</si>
  <si>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</si>
  <si>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</si>
  <si>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</si>
  <si>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</si>
  <si>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</si>
  <si>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</si>
  <si>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</si>
  <si>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</si>
  <si>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</si>
  <si>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</si>
  <si>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</si>
  <si>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</si>
  <si>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</si>
  <si>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</si>
  <si>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</si>
  <si>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</si>
  <si>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</si>
  <si>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</si>
  <si>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</si>
  <si>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</si>
  <si>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</si>
  <si>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</si>
  <si>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</si>
  <si>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</si>
  <si>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</si>
  <si>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</si>
  <si>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</si>
  <si>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</si>
  <si>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</si>
  <si>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</si>
  <si>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</si>
  <si>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</si>
  <si>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</si>
  <si>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</si>
  <si>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</si>
  <si>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</si>
  <si>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</si>
  <si>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</si>
  <si>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</si>
  <si>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</si>
  <si>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</si>
  <si>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</si>
  <si>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</si>
  <si>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</si>
  <si>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</si>
  <si>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</si>
  <si>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</si>
  <si>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</si>
  <si>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</si>
  <si>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</si>
  <si>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</si>
  <si>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</si>
  <si>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</si>
  <si>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</si>
  <si>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</si>
  <si>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</si>
  <si>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</si>
  <si>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</si>
  <si>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</si>
  <si>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</si>
  <si>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</si>
  <si>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</si>
  <si>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</si>
  <si>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</si>
  <si>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</si>
  <si>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</si>
  <si>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</si>
  <si>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</si>
  <si>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</si>
  <si>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</si>
  <si>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</si>
  <si>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</si>
  <si>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</si>
  <si>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</si>
  <si>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</si>
  <si>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</si>
  <si>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</si>
  <si>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</si>
  <si>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</si>
  <si>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</si>
  <si>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</si>
  <si>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</si>
  <si>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</si>
  <si>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</si>
  <si>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</si>
  <si>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</si>
  <si>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</si>
  <si>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</si>
  <si>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</si>
  <si>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</si>
  <si>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</si>
  <si>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</si>
  <si>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</si>
  <si>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</si>
  <si>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</si>
  <si>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</si>
  <si>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</si>
  <si>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</si>
  <si>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</si>
  <si>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</si>
  <si>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</si>
  <si>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</si>
  <si>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</si>
  <si>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</si>
  <si>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</si>
  <si>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</si>
  <si>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</si>
  <si>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</si>
  <si>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</si>
  <si>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</si>
  <si>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</si>
  <si>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</si>
  <si>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</si>
  <si>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</si>
  <si>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</si>
  <si>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</si>
  <si>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</si>
  <si>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</si>
  <si>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</si>
  <si>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</si>
  <si>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</si>
  <si>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</si>
  <si>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</si>
  <si>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</si>
  <si>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</si>
  <si>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</si>
  <si>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</si>
  <si>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</si>
  <si>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</si>
  <si>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</si>
  <si>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</si>
  <si>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</si>
  <si>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</si>
  <si>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</si>
  <si>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</si>
  <si>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</si>
  <si>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</si>
  <si>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</si>
  <si>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</si>
  <si>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</si>
  <si>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</si>
  <si>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</si>
  <si>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</si>
  <si>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</si>
  <si>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</si>
  <si>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</si>
  <si>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</si>
  <si>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</si>
  <si>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</si>
  <si>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</si>
  <si>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</si>
  <si>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</si>
  <si>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</si>
  <si>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</si>
  <si>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</si>
  <si>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</si>
  <si>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</si>
  <si>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</si>
  <si>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</si>
  <si>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</si>
  <si>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</si>
  <si>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</si>
  <si>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</si>
  <si>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</si>
  <si>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</si>
  <si>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</si>
  <si>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</si>
  <si>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</si>
  <si>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</si>
  <si>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</si>
  <si>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</si>
  <si>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</si>
  <si>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</si>
  <si>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</si>
  <si>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</si>
  <si>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</si>
  <si>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</si>
  <si>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</si>
  <si>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</si>
  <si>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</si>
  <si>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</si>
  <si>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</si>
  <si>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</si>
  <si>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</si>
  <si>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</si>
  <si>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</si>
  <si>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</si>
  <si>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</si>
  <si>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</si>
  <si>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</si>
  <si>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</si>
  <si>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</si>
  <si>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</si>
  <si>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</si>
  <si>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</si>
  <si>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</si>
  <si>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</si>
  <si>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</si>
  <si>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</si>
  <si>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</si>
  <si>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</si>
  <si>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</si>
  <si>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</si>
  <si>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</si>
  <si>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</si>
  <si>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</si>
  <si>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</si>
  <si>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</si>
  <si>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</si>
  <si>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</si>
  <si>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</si>
  <si>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</si>
  <si>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</si>
  <si>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</si>
  <si>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</si>
  <si>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</si>
  <si>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</si>
  <si>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</si>
  <si>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</si>
  <si>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</si>
  <si>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</si>
  <si>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</si>
  <si>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</si>
  <si>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</si>
  <si>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</si>
  <si>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</si>
  <si>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</si>
  <si>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</si>
  <si>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</si>
  <si>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</si>
  <si>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</si>
  <si>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</si>
  <si>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</si>
  <si>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</si>
  <si>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</si>
  <si>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</si>
  <si>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</si>
  <si>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</si>
  <si>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</si>
  <si>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</si>
  <si>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</si>
  <si>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</si>
  <si>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</si>
  <si>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</si>
  <si>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</si>
  <si>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</si>
  <si>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</si>
  <si>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</si>
  <si>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</si>
  <si>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</si>
  <si>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</si>
  <si>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</si>
  <si>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</si>
  <si>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</si>
  <si>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</si>
  <si>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</si>
  <si>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</si>
  <si>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</si>
  <si>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</si>
  <si>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</si>
  <si>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</si>
  <si>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</si>
  <si>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</si>
  <si>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</si>
  <si>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</si>
  <si>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</si>
  <si>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</si>
  <si>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</si>
  <si>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</si>
  <si>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</si>
  <si>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</si>
  <si>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</si>
  <si>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</si>
  <si>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</si>
  <si>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</si>
  <si>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</si>
  <si>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</si>
  <si>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</si>
  <si>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</si>
  <si>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</si>
  <si>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</si>
  <si>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</si>
  <si>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</si>
  <si>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</si>
  <si>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</si>
  <si>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</si>
  <si>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</si>
  <si>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</si>
  <si>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</si>
  <si>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</si>
  <si>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</si>
  <si>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</si>
  <si>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</si>
  <si>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</si>
  <si>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</si>
  <si>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</si>
  <si>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</si>
  <si>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</si>
  <si>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</si>
  <si>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</si>
  <si>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</si>
  <si>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</si>
  <si>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</si>
  <si>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</si>
  <si>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</si>
  <si>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</si>
  <si>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</si>
  <si>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</si>
  <si>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</si>
  <si>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</si>
  <si>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</si>
  <si>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</si>
  <si>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</si>
  <si>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</si>
  <si>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</si>
  <si>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</si>
  <si>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</si>
  <si>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</si>
  <si>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</si>
  <si>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</si>
  <si>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</si>
  <si>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</si>
  <si>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</si>
  <si>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</si>
  <si>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</si>
  <si>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</si>
  <si>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</si>
  <si>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</si>
  <si>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</si>
  <si>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</si>
  <si>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</si>
  <si>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</si>
  <si>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</si>
  <si>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</si>
  <si>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</si>
  <si>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</si>
  <si>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</si>
  <si>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</si>
  <si>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</si>
  <si>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</si>
  <si>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</si>
  <si>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</si>
  <si>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</si>
  <si>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</si>
  <si>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</si>
  <si>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</si>
  <si>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</si>
  <si>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</si>
  <si>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</si>
  <si>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</si>
  <si>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</si>
  <si>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</si>
  <si>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</si>
  <si>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</si>
  <si>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</si>
  <si>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</si>
  <si>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</si>
  <si>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</si>
  <si>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</si>
  <si>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</si>
  <si>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</si>
  <si>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</si>
  <si>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</si>
  <si>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</si>
  <si>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</si>
  <si>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</si>
  <si>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</si>
  <si>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</si>
  <si>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</si>
  <si>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</si>
  <si>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</si>
  <si>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</si>
  <si>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</si>
  <si>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</si>
  <si>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</si>
  <si>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</si>
  <si>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</si>
  <si>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</si>
  <si>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</si>
  <si>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</si>
  <si>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</si>
  <si>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</si>
  <si>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</si>
  <si>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</si>
  <si>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</si>
  <si>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</si>
  <si>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</si>
  <si>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</si>
  <si>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</si>
  <si>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</si>
  <si>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</si>
  <si>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</si>
  <si>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</si>
  <si>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</si>
  <si>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</si>
  <si>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</si>
  <si>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</si>
  <si>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</si>
  <si>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</si>
  <si>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</si>
  <si>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</si>
  <si>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</si>
  <si>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</si>
  <si>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</si>
  <si>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</si>
  <si>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</si>
  <si>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</si>
  <si>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</si>
  <si>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</si>
  <si>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</si>
  <si>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</si>
  <si>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</si>
  <si>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</si>
  <si>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</si>
  <si>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</si>
  <si>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</si>
  <si>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</si>
  <si>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</si>
  <si>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</si>
  <si>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</si>
  <si>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</si>
  <si>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</si>
  <si>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</si>
  <si>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</si>
  <si>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</si>
  <si>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</si>
  <si>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</si>
  <si>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</si>
  <si>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</si>
  <si>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</si>
  <si>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</si>
  <si>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</si>
  <si>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</si>
  <si>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</si>
  <si>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</si>
  <si>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</si>
  <si>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</si>
  <si>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</si>
  <si>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</si>
  <si>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</si>
  <si>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</si>
  <si>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</si>
  <si>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</si>
  <si>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</si>
  <si>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</si>
  <si>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</si>
  <si>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</si>
  <si>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</si>
  <si>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</si>
  <si>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</si>
  <si>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</si>
  <si>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</si>
  <si>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</si>
  <si>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</si>
  <si>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</si>
  <si>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</si>
  <si>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</si>
  <si>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</si>
  <si>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</si>
  <si>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</si>
  <si>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</si>
  <si>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</si>
  <si>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</si>
  <si>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</si>
  <si>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</si>
  <si>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</si>
  <si>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</si>
  <si>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</si>
  <si>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</si>
  <si>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</si>
  <si>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</si>
  <si>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</si>
  <si>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</si>
  <si>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</si>
  <si>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</si>
  <si>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</si>
  <si>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</si>
  <si>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</si>
  <si>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</si>
  <si>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</si>
  <si>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</si>
  <si>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</si>
  <si>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</si>
  <si>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</si>
  <si>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</si>
  <si>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</si>
  <si>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</si>
  <si>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</si>
  <si>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</si>
  <si>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</si>
  <si>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</si>
  <si>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</si>
  <si>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</si>
  <si>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</si>
  <si>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</si>
  <si>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</si>
  <si>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</si>
  <si>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</si>
  <si>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</si>
  <si>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</si>
  <si>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</si>
  <si>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</si>
  <si>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</si>
  <si>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</si>
  <si>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</si>
  <si>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</si>
  <si>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</si>
  <si>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</si>
  <si>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</si>
  <si>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</si>
  <si>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</si>
  <si>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</si>
  <si>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</si>
  <si>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</si>
  <si>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</si>
  <si>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</si>
  <si>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</si>
  <si>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</si>
  <si>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</si>
  <si>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</si>
  <si>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</si>
  <si>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</si>
  <si>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</si>
  <si>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</si>
  <si>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</si>
  <si>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</si>
  <si>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</si>
  <si>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</si>
  <si>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</si>
  <si>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</si>
  <si>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</si>
  <si>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</si>
  <si>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</si>
  <si>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</si>
  <si>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</si>
  <si>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</si>
  <si>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</si>
  <si>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</si>
  <si>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</si>
  <si>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</si>
  <si>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</si>
  <si>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</si>
  <si>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</si>
  <si>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</si>
  <si>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</si>
  <si>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</si>
  <si>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</si>
  <si>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</si>
  <si>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</si>
  <si>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</si>
  <si>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</si>
  <si>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</si>
  <si>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</si>
  <si>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</si>
  <si>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</si>
  <si>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</si>
  <si>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</si>
  <si>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</si>
  <si>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</si>
  <si>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</si>
  <si>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</si>
  <si>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</si>
  <si>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</si>
  <si>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</si>
  <si>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</si>
  <si>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</si>
  <si>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</si>
  <si>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</si>
  <si>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</si>
  <si>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</si>
  <si>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</si>
  <si>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</si>
  <si>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</si>
  <si>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</si>
  <si>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</si>
  <si>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</si>
  <si>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</si>
  <si>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</si>
  <si>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</si>
  <si>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</si>
  <si>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</si>
  <si>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</si>
  <si>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</si>
  <si>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</si>
  <si>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</si>
  <si>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</si>
  <si>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</si>
  <si>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</si>
  <si>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</si>
  <si>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</si>
  <si>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</si>
  <si>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</si>
  <si>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</si>
  <si>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</si>
  <si>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</si>
  <si>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</si>
  <si>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</si>
  <si>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</si>
  <si>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</si>
  <si>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</si>
  <si>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</si>
  <si>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</si>
  <si>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</si>
  <si>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</si>
  <si>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</si>
  <si>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</si>
  <si>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</si>
  <si>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</si>
  <si>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</si>
  <si>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</si>
  <si>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</si>
  <si>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</si>
  <si>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</si>
  <si>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</si>
  <si>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</si>
  <si>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</si>
  <si>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</si>
  <si>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</si>
  <si>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</si>
  <si>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</si>
  <si>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</si>
  <si>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</si>
  <si>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</si>
  <si>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</si>
  <si>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</si>
  <si>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</si>
  <si>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</si>
  <si>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</si>
  <si>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</si>
  <si>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</si>
  <si>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</si>
  <si>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</si>
  <si>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</si>
  <si>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</si>
  <si>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</si>
  <si>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</si>
  <si>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</si>
  <si>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</si>
  <si>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</si>
  <si>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</si>
  <si>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</si>
  <si>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</si>
  <si>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</si>
  <si>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</si>
  <si>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</si>
  <si>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</si>
  <si>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</si>
  <si>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</si>
  <si>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</si>
  <si>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</si>
  <si>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</si>
  <si>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</si>
  <si>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</si>
  <si>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</si>
  <si>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</si>
  <si>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</si>
  <si>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</si>
  <si>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</si>
  <si>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</si>
  <si>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</si>
  <si>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</si>
  <si>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</si>
  <si>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</si>
  <si>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</si>
  <si>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</si>
  <si>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</si>
  <si>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</si>
  <si>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</si>
  <si>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</si>
  <si>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</si>
  <si>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</si>
  <si>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</si>
  <si>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</si>
  <si>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</si>
  <si>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</si>
  <si>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</si>
  <si>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</si>
  <si>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</si>
  <si>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</si>
  <si>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</si>
  <si>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</si>
  <si>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</si>
  <si>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</si>
  <si>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</si>
  <si>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</si>
  <si>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</si>
  <si>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</si>
  <si>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</si>
  <si>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</si>
  <si>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</si>
  <si>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</si>
  <si>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</si>
  <si>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</si>
  <si>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</si>
  <si>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</si>
  <si>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</si>
  <si>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</si>
  <si>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</si>
  <si>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</si>
  <si>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</si>
  <si>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</si>
  <si>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</si>
  <si>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</si>
  <si>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</si>
  <si>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</si>
  <si>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</si>
  <si>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</si>
  <si>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</si>
  <si>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</si>
  <si>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</si>
  <si>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</si>
  <si>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</si>
  <si>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</si>
  <si>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</si>
  <si>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</si>
  <si>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</si>
  <si>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</si>
  <si>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</si>
  <si>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</si>
  <si>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</si>
  <si>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</si>
  <si>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</si>
  <si>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</si>
  <si>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</si>
  <si>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</si>
  <si>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</si>
  <si>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</si>
  <si>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</si>
  <si>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</si>
  <si>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</si>
  <si>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</si>
  <si>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</si>
  <si>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</si>
  <si>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</si>
  <si>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</si>
  <si>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</si>
  <si>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</si>
  <si>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</si>
  <si>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</si>
  <si>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</si>
  <si>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</si>
  <si>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</si>
  <si>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</si>
  <si>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</si>
  <si>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</si>
  <si>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</si>
  <si>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</si>
  <si>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</si>
  <si>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</si>
  <si>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</si>
  <si>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</si>
  <si>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</si>
  <si>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</si>
  <si>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</si>
  <si>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</si>
  <si>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</si>
  <si>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</si>
  <si>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</si>
  <si>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</si>
  <si>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</si>
  <si>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</si>
  <si>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</si>
  <si>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</si>
  <si>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</si>
  <si>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</si>
  <si>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</si>
  <si>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</si>
  <si>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</si>
  <si>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</si>
  <si>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</si>
  <si>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</si>
  <si>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</si>
  <si>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</si>
  <si>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</si>
  <si>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</si>
  <si>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</si>
  <si>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</si>
  <si>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</si>
  <si>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</si>
  <si>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</si>
  <si>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</si>
  <si>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</si>
  <si>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</si>
  <si>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</si>
  <si>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</si>
  <si>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</si>
  <si>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</si>
  <si>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</si>
  <si>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</si>
  <si>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</si>
  <si>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</si>
  <si>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</si>
  <si>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</si>
  <si>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</si>
  <si>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</si>
  <si>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</si>
  <si>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</si>
  <si>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</si>
  <si>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</si>
  <si>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</si>
  <si>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</si>
  <si>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</si>
  <si>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</si>
  <si>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</si>
  <si>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</si>
  <si>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</si>
  <si>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</si>
  <si>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</si>
  <si>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</si>
  <si>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</si>
  <si>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</si>
  <si>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</si>
  <si>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</si>
  <si>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</si>
  <si>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</si>
  <si>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</si>
  <si>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</si>
  <si>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</si>
  <si>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</si>
  <si>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</si>
  <si>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</si>
  <si>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</si>
  <si>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</si>
  <si>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</si>
  <si>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</si>
  <si>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</si>
  <si>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</si>
  <si>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</si>
  <si>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</si>
  <si>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</si>
  <si>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</si>
  <si>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</si>
  <si>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</si>
  <si>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</si>
  <si>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</si>
  <si>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</si>
  <si>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</si>
  <si>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</si>
  <si>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</si>
  <si>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</si>
  <si>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</si>
  <si>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</si>
  <si>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</si>
  <si>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</si>
  <si>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</si>
  <si>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</si>
  <si>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</si>
  <si>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</si>
  <si>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</si>
  <si>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</si>
  <si>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</si>
  <si>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</si>
  <si>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</si>
  <si>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</si>
  <si>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</si>
  <si>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</si>
  <si>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</si>
  <si>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</si>
  <si>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</si>
  <si>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</si>
  <si>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</si>
  <si>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</si>
  <si>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</si>
  <si>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</si>
  <si>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</si>
  <si>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</si>
  <si>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</si>
  <si>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</si>
  <si>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</si>
  <si>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</si>
  <si>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</si>
  <si>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</si>
  <si>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</si>
  <si>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</si>
  <si>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</si>
  <si>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</si>
  <si>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</si>
  <si>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</si>
  <si>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</si>
  <si>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</si>
  <si>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</si>
  <si>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</si>
  <si>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</si>
  <si>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</si>
  <si>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</si>
  <si>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</si>
  <si>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</si>
  <si>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</si>
  <si>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</si>
  <si>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</si>
  <si>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</si>
  <si>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</si>
  <si>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</si>
  <si>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</si>
  <si>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</si>
  <si>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</si>
  <si>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</si>
  <si>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</si>
  <si>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</si>
  <si>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</si>
  <si>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</si>
  <si>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</si>
  <si>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</si>
  <si>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</si>
  <si>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</si>
  <si>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</si>
  <si>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</si>
  <si>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</si>
  <si>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</si>
  <si>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</si>
  <si>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</si>
  <si>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</si>
  <si>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</si>
  <si>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</si>
  <si>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</si>
  <si>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</si>
  <si>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</si>
  <si>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</si>
  <si>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</si>
  <si>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</si>
  <si>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</si>
  <si>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</si>
  <si>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</si>
  <si>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</si>
  <si>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</si>
  <si>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</si>
  <si>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</si>
  <si>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</si>
  <si>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</si>
  <si>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</si>
  <si>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</si>
  <si>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</si>
  <si>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</si>
  <si>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</si>
  <si>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</si>
  <si>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</si>
  <si>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</si>
  <si>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</si>
  <si>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</si>
  <si>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</si>
  <si>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</si>
  <si>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</si>
  <si>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</si>
  <si>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</si>
  <si>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</si>
  <si>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</si>
  <si>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</si>
  <si>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</si>
  <si>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</si>
  <si>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</si>
  <si>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</si>
  <si>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</si>
  <si>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</si>
  <si>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</si>
  <si>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</si>
  <si>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</si>
  <si>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</si>
  <si>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</si>
  <si>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</si>
  <si>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</si>
  <si>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</si>
  <si>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</si>
  <si>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</si>
  <si>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</si>
  <si>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</si>
  <si>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</si>
  <si>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</si>
  <si>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</si>
  <si>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</si>
  <si>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</si>
  <si>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</si>
  <si>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</si>
  <si>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</si>
  <si>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</si>
  <si>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</si>
  <si>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</si>
  <si>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</si>
  <si>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</si>
  <si>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</si>
  <si>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</si>
  <si>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</si>
  <si>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</si>
  <si>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</si>
  <si>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</si>
  <si>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</si>
  <si>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</si>
  <si>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</si>
  <si>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</si>
  <si>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</si>
  <si>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</si>
  <si>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</si>
  <si>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</si>
  <si>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</si>
  <si>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</si>
  <si>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</si>
  <si>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</si>
  <si>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</si>
  <si>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</si>
  <si>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</si>
  <si>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</si>
  <si>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</si>
  <si>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</si>
  <si>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</si>
  <si>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</si>
  <si>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</si>
  <si>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</si>
  <si>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</si>
  <si>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</si>
  <si>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</si>
  <si>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</si>
  <si>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</si>
  <si>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</si>
  <si>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</si>
  <si>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</si>
  <si>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</si>
  <si>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</si>
  <si>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</si>
  <si>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</si>
  <si>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</si>
  <si>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</si>
  <si>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</si>
  <si>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</si>
  <si>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</si>
  <si>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</si>
  <si>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</si>
  <si>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</si>
  <si>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</si>
  <si>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</si>
  <si>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</si>
  <si>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</si>
  <si>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</si>
  <si>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</si>
  <si>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</si>
  <si>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</si>
  <si>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</si>
  <si>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</si>
  <si>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</si>
  <si>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</si>
  <si>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</si>
  <si>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</si>
  <si>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</si>
  <si>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</si>
  <si>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</si>
  <si>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</si>
  <si>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</si>
  <si>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</si>
  <si>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</si>
  <si>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</si>
  <si>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</si>
  <si>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</si>
  <si>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</si>
  <si>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</si>
  <si>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</si>
  <si>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</si>
  <si>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</si>
  <si>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</si>
  <si>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</si>
  <si>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</si>
  <si>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</si>
  <si>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</si>
  <si>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</si>
  <si>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</si>
  <si>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</si>
  <si>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</si>
  <si>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</si>
  <si>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</si>
  <si>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</si>
  <si>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</si>
  <si>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</si>
  <si>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</si>
  <si>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</si>
  <si>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</si>
  <si>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</si>
  <si>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</si>
  <si>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</si>
  <si>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</si>
  <si>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</si>
  <si>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</si>
  <si>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</si>
  <si>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</si>
  <si>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</si>
  <si>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</si>
  <si>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</si>
  <si>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</si>
  <si>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</si>
  <si>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</si>
  <si>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</si>
  <si>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</si>
  <si>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</si>
  <si>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</si>
  <si>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</si>
  <si>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</si>
  <si>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</si>
  <si>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</si>
  <si>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</si>
  <si>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</si>
  <si>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</si>
  <si>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</si>
  <si>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</si>
  <si>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</si>
  <si>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</si>
  <si>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</si>
  <si>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</si>
  <si>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</si>
  <si>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</si>
  <si>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</si>
  <si>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</si>
  <si>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</si>
  <si>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</si>
  <si>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</si>
  <si>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</si>
  <si>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</si>
  <si>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</si>
  <si>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</si>
  <si>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</si>
  <si>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</si>
  <si>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</si>
  <si>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</si>
  <si>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</si>
  <si>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</si>
  <si>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</si>
  <si>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</si>
  <si>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</si>
  <si>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</si>
  <si>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</si>
  <si>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</si>
  <si>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</si>
  <si>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</si>
  <si>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</si>
  <si>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</si>
  <si>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</si>
  <si>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</si>
  <si>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</si>
  <si>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</si>
  <si>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</si>
  <si>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</si>
  <si>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</si>
  <si>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</si>
  <si>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</si>
  <si>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</si>
  <si>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</si>
  <si>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</si>
  <si>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</si>
  <si>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</si>
  <si>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</si>
  <si>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</si>
  <si>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</si>
  <si>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</si>
  <si>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</si>
  <si>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</si>
  <si>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</si>
  <si>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</si>
  <si>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</si>
  <si>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</si>
  <si>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</si>
  <si>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</si>
  <si>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</si>
  <si>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</si>
  <si>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</si>
  <si>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</si>
  <si>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</si>
  <si>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</si>
  <si>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</si>
  <si>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</si>
  <si>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</si>
  <si>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</si>
  <si>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</si>
  <si>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</si>
  <si>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</si>
  <si>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</si>
  <si>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</si>
  <si>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</si>
  <si>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</si>
  <si>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</si>
  <si>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</si>
  <si>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</si>
  <si>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</si>
  <si>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</si>
  <si>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</si>
  <si>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</si>
  <si>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</si>
  <si>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</si>
  <si>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</si>
  <si>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</si>
  <si>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</si>
  <si>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</si>
  <si>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</si>
  <si>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</si>
  <si>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</si>
  <si>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</si>
  <si>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</si>
  <si>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</si>
  <si>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</si>
  <si>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</si>
  <si>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</si>
  <si>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</si>
  <si>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</si>
  <si>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</si>
  <si>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</si>
  <si>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</si>
  <si>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</si>
  <si>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</si>
  <si>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</si>
  <si>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</si>
  <si>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</si>
  <si>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</si>
  <si>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</si>
  <si>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</si>
  <si>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</si>
  <si>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</si>
  <si>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</si>
  <si>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</si>
  <si>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</si>
  <si>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</si>
  <si>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</si>
  <si>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</si>
  <si>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</si>
  <si>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</si>
  <si>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</si>
  <si>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</si>
  <si>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</si>
  <si>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</si>
  <si>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</si>
  <si>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</si>
  <si>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</si>
  <si>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</si>
  <si>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</si>
  <si>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</si>
  <si>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</si>
  <si>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</si>
  <si>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</si>
  <si>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</si>
  <si>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</si>
  <si>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</si>
  <si>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</si>
  <si>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</si>
  <si>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</si>
  <si>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</si>
  <si>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</si>
  <si>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</si>
  <si>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</si>
  <si>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</si>
  <si>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</si>
  <si>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</si>
  <si>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</si>
  <si>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</si>
  <si>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</si>
  <si>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</si>
  <si>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</si>
  <si>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</si>
  <si>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</si>
  <si>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</si>
  <si>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</si>
  <si>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</si>
  <si>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</si>
  <si>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</si>
  <si>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</si>
  <si>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</si>
  <si>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</si>
  <si>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</si>
  <si>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</si>
  <si>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</si>
  <si>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</si>
  <si>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</si>
  <si>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</si>
  <si>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</si>
  <si>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</si>
  <si>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</si>
  <si>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</si>
  <si>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</si>
  <si>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</si>
  <si>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</si>
  <si>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</si>
  <si>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</si>
  <si>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</si>
  <si>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</si>
  <si>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</si>
  <si>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</si>
  <si>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</si>
  <si>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</si>
  <si>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</si>
  <si>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</si>
  <si>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</si>
  <si>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</si>
  <si>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</si>
  <si>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</si>
  <si>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</si>
  <si>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</si>
  <si>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</si>
  <si>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</si>
  <si>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</si>
  <si>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</si>
  <si>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</si>
  <si>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</si>
  <si>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</si>
  <si>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</si>
  <si>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</si>
  <si>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</si>
  <si>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</si>
  <si>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</si>
  <si>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</si>
  <si>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</si>
  <si>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</si>
  <si>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</si>
  <si>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</si>
  <si>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</si>
  <si>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</si>
  <si>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</si>
  <si>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</si>
  <si>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</si>
  <si>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</si>
  <si>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</si>
  <si>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</si>
  <si>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</si>
  <si>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</si>
  <si>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</si>
  <si>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</si>
  <si>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</si>
  <si>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</si>
  <si>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</si>
  <si>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</si>
  <si>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</si>
  <si>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</si>
  <si>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</si>
  <si>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</si>
  <si>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</si>
  <si>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</si>
  <si>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</si>
  <si>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</si>
  <si>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</si>
  <si>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</si>
  <si>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</si>
  <si>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</si>
  <si>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</si>
  <si>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</si>
  <si>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</si>
  <si>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</si>
  <si>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</si>
  <si>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</si>
  <si>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</si>
  <si>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</si>
  <si>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</si>
  <si>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</si>
  <si>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</si>
  <si>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</si>
  <si>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</si>
  <si>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</si>
  <si>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</si>
  <si>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</si>
  <si>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</si>
  <si>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</si>
  <si>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</si>
  <si>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</si>
  <si>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</si>
  <si>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</si>
  <si>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</si>
  <si>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</si>
  <si>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</si>
  <si>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</si>
  <si>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</si>
  <si>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</si>
  <si>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</si>
  <si>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</si>
  <si>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</si>
  <si>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</si>
  <si>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</si>
  <si>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</si>
  <si>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</si>
  <si>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</si>
  <si>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</si>
  <si>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</si>
  <si>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</si>
  <si>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</si>
  <si>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</si>
  <si>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</si>
  <si>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</si>
  <si>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</si>
  <si>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</si>
  <si>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</si>
  <si>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</si>
  <si>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</si>
  <si>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</si>
  <si>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</si>
  <si>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</si>
  <si>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</si>
  <si>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</si>
  <si>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</si>
  <si>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</si>
  <si>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</si>
  <si>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</si>
  <si>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</si>
  <si>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</si>
  <si>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</si>
  <si>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</si>
  <si>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</si>
  <si>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</si>
  <si>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</si>
  <si>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</si>
  <si>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</si>
  <si>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</si>
  <si>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</si>
  <si>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</si>
  <si>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</si>
  <si>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</si>
  <si>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</si>
  <si>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</si>
  <si>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</si>
  <si>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</si>
  <si>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</si>
  <si>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</si>
  <si>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</si>
  <si>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</si>
  <si>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</si>
  <si>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</si>
  <si>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</si>
  <si>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</si>
  <si>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</si>
  <si>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</si>
  <si>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</si>
  <si>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</si>
  <si>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</si>
  <si>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</si>
  <si>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</si>
  <si>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</si>
  <si>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</si>
  <si>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</si>
  <si>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</si>
  <si>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</si>
  <si>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</si>
  <si>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</si>
  <si>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</si>
  <si>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</si>
  <si>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</si>
  <si>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</si>
  <si>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</si>
  <si>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</si>
  <si>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</si>
  <si>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</si>
  <si>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</si>
  <si>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</si>
  <si>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</si>
  <si>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</si>
  <si>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</si>
  <si>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</si>
  <si>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</si>
  <si>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</si>
  <si>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</si>
  <si>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</si>
  <si>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</si>
  <si>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</si>
  <si>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</si>
  <si>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</si>
  <si>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</si>
  <si>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</si>
  <si>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</si>
  <si>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</si>
  <si>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</si>
  <si>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</si>
  <si>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</si>
  <si>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</si>
  <si>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</si>
  <si>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</si>
  <si>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</si>
  <si>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</si>
  <si>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</si>
  <si>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</si>
  <si>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</si>
  <si>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</si>
  <si>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</si>
  <si>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</si>
  <si>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</si>
  <si>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</si>
  <si>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</si>
  <si>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</si>
  <si>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</si>
  <si>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</si>
  <si>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</si>
  <si>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</si>
  <si>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</si>
  <si>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</si>
  <si>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</si>
  <si>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</si>
  <si>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</si>
  <si>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</si>
  <si>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</si>
  <si>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</si>
  <si>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</si>
  <si>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</si>
  <si>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</si>
  <si>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</si>
  <si>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</si>
  <si>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</si>
  <si>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</si>
  <si>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</si>
  <si>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</si>
  <si>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</si>
  <si>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</si>
  <si>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</si>
  <si>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</si>
  <si>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</si>
  <si>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</si>
  <si>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</si>
  <si>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</si>
  <si>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</si>
  <si>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</si>
  <si>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</si>
  <si>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</si>
  <si>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</si>
  <si>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</si>
  <si>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</si>
  <si>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</si>
  <si>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</si>
  <si>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</si>
  <si>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</si>
  <si>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</si>
  <si>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</si>
  <si>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</si>
  <si>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</si>
  <si>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</si>
  <si>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</si>
  <si>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</si>
  <si>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</si>
  <si>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</si>
  <si>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</si>
  <si>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</si>
  <si>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</si>
  <si>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</si>
  <si>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</si>
  <si>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</si>
  <si>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</si>
  <si>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</si>
  <si>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</si>
  <si>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</si>
  <si>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</si>
  <si>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</si>
  <si>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</si>
  <si>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</si>
  <si>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</si>
  <si>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</si>
  <si>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</si>
  <si>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</si>
  <si>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</si>
  <si>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</si>
  <si>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</si>
  <si>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</si>
  <si>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</si>
  <si>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</si>
  <si>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</si>
  <si>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</si>
  <si>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</si>
  <si>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</si>
  <si>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</si>
  <si>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</si>
  <si>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</si>
  <si>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</si>
  <si>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</si>
  <si>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</si>
  <si>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</si>
  <si>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</si>
  <si>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</si>
  <si>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</si>
  <si>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</si>
  <si>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</si>
  <si>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</si>
  <si>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</si>
  <si>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</si>
  <si>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</si>
  <si>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</si>
  <si>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</si>
  <si>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</si>
  <si>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</si>
  <si>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</si>
  <si>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</si>
  <si>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</si>
  <si>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</si>
  <si>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</si>
  <si>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</si>
  <si>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</si>
  <si>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</si>
  <si>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</si>
  <si>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</si>
  <si>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</si>
  <si>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</si>
  <si>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</si>
  <si>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</si>
  <si>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</si>
  <si>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</si>
  <si>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</si>
  <si>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</si>
  <si>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</si>
  <si>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</si>
  <si>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</si>
  <si>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</si>
  <si>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</si>
  <si>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</si>
  <si>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</si>
  <si>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</si>
  <si>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</si>
  <si>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</si>
  <si>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</si>
  <si>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</si>
  <si>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</si>
  <si>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</si>
  <si>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</si>
  <si>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</si>
  <si>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</si>
  <si>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</si>
  <si>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</si>
  <si>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</si>
  <si>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</si>
  <si>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</si>
  <si>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</si>
  <si>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</si>
  <si>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</si>
  <si>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</si>
  <si>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</si>
  <si>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</si>
  <si>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</si>
  <si>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</si>
  <si>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</si>
  <si>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</si>
  <si>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</si>
  <si>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</si>
  <si>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</si>
  <si>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</si>
  <si>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</si>
  <si>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</si>
  <si>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</si>
  <si>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</si>
  <si>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</si>
  <si>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</si>
  <si>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</si>
  <si>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</si>
  <si>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</si>
  <si>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</si>
  <si>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</si>
  <si>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</si>
  <si>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</si>
  <si>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</si>
  <si>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</si>
  <si>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</si>
  <si>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</si>
  <si>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</si>
  <si>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</si>
  <si>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</si>
  <si>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</si>
  <si>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</si>
  <si>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</si>
  <si>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</si>
  <si>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</si>
  <si>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</si>
  <si>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</si>
  <si>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</si>
  <si>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</si>
  <si>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</si>
  <si>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</si>
  <si>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</si>
  <si>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</si>
  <si>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</si>
  <si>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</si>
  <si>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</si>
  <si>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</si>
  <si>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</si>
  <si>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</si>
  <si>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</si>
  <si>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</si>
  <si>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</si>
  <si>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</si>
  <si>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</si>
  <si>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</si>
  <si>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</si>
  <si>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</si>
  <si>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</si>
  <si>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</si>
  <si>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</si>
  <si>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</si>
  <si>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</si>
  <si>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</si>
  <si>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</si>
  <si>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</si>
  <si>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</si>
  <si>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</si>
  <si>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</si>
  <si>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</si>
  <si>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</si>
  <si>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</si>
  <si>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</si>
  <si>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</si>
  <si>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</si>
  <si>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</si>
  <si>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</si>
  <si>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</si>
  <si>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</si>
  <si>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</si>
  <si>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</si>
  <si>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</si>
  <si>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</si>
  <si>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</si>
  <si>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</si>
  <si>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</si>
  <si>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</si>
  <si>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</si>
  <si>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</si>
  <si>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</si>
  <si>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</si>
  <si>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</si>
  <si>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</si>
  <si>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</si>
  <si>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</si>
  <si>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</si>
  <si>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</si>
  <si>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</si>
  <si>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</si>
  <si>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</si>
  <si>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</si>
  <si>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</si>
  <si>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</si>
  <si>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</si>
  <si>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</si>
  <si>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</si>
  <si>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</si>
  <si>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</si>
  <si>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</si>
  <si>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</si>
  <si>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</si>
  <si>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</si>
  <si>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</si>
  <si>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</si>
  <si>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</si>
  <si>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</si>
  <si>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</si>
  <si>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</si>
  <si>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</si>
  <si>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</si>
  <si>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</si>
  <si>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</si>
  <si>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</si>
  <si>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</si>
  <si>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</si>
  <si>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</si>
  <si>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</si>
  <si>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</si>
  <si>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</si>
  <si>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</si>
  <si>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</si>
  <si>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</si>
  <si>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</si>
  <si>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</si>
  <si>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</si>
  <si>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</si>
  <si>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</si>
  <si>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</si>
  <si>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</si>
  <si>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</si>
  <si>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</si>
  <si>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</si>
  <si>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</si>
  <si>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</si>
  <si>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</si>
  <si>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</si>
  <si>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</si>
  <si>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</si>
  <si>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</si>
  <si>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</si>
  <si>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</si>
  <si>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</si>
  <si>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</si>
  <si>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</si>
  <si>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</si>
  <si>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</si>
  <si>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</si>
  <si>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</si>
  <si>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</si>
  <si>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</si>
  <si>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</si>
  <si>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</si>
  <si>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</si>
  <si>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</si>
  <si>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</si>
  <si>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</si>
  <si>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</si>
  <si>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</si>
  <si>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</si>
  <si>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</si>
  <si>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</si>
  <si>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</si>
  <si>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</si>
  <si>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</si>
  <si>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</si>
  <si>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</si>
  <si>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</si>
  <si>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</si>
  <si>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</si>
  <si>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</si>
  <si>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</si>
  <si>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</si>
  <si>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</si>
  <si>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</si>
  <si>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</si>
  <si>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</si>
  <si>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</si>
  <si>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</si>
  <si>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</si>
  <si>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</si>
  <si>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</si>
  <si>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</si>
  <si>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</si>
  <si>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</si>
  <si>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</si>
  <si>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</si>
  <si>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</si>
  <si>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</si>
  <si>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</si>
  <si>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</si>
  <si>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</si>
  <si>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</si>
  <si>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</si>
  <si>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</si>
  <si>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</si>
  <si>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</si>
  <si>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</si>
  <si>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</si>
  <si>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</si>
  <si>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</si>
  <si>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</si>
  <si>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</si>
  <si>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</si>
  <si>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</si>
  <si>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</si>
  <si>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</si>
  <si>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</si>
  <si>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</si>
  <si>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</si>
  <si>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</si>
  <si>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</si>
  <si>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</si>
  <si>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</si>
  <si>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</si>
  <si>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</si>
  <si>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</si>
  <si>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</si>
  <si>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</si>
  <si>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</si>
  <si>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</si>
  <si>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</si>
  <si>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</si>
  <si>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</si>
  <si>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</si>
  <si>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</si>
  <si>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</si>
  <si>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</si>
  <si>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</si>
  <si>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</si>
  <si>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</si>
  <si>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</si>
  <si>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</si>
  <si>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</si>
  <si>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</si>
  <si>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</si>
  <si>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</si>
  <si>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</si>
  <si>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</si>
  <si>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</si>
  <si>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</si>
  <si>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</si>
  <si>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</si>
  <si>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</si>
  <si>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</si>
  <si>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</si>
  <si>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</si>
  <si>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</si>
  <si>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</si>
  <si>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</si>
  <si>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</si>
  <si>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</si>
  <si>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</si>
  <si>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</si>
  <si>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</si>
  <si>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</si>
  <si>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</si>
  <si>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</si>
  <si>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</si>
  <si>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</si>
  <si>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</si>
  <si>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</si>
  <si>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</si>
  <si>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</si>
  <si>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</si>
  <si>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</si>
  <si>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</si>
  <si>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</si>
  <si>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</si>
  <si>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</si>
  <si>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</si>
  <si>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</si>
  <si>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</si>
  <si>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</si>
  <si>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</si>
  <si>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</si>
  <si>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</si>
  <si>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</si>
  <si>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</si>
  <si>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</si>
  <si>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</si>
  <si>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</si>
  <si>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</si>
  <si>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</si>
  <si>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</si>
  <si>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</si>
  <si>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</si>
  <si>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</si>
  <si>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</si>
  <si>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</si>
  <si>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</si>
  <si>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</si>
  <si>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</si>
  <si>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</si>
  <si>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</si>
  <si>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</si>
  <si>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</si>
  <si>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</si>
  <si>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</si>
  <si>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</si>
  <si>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</si>
  <si>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</si>
  <si>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</si>
  <si>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</si>
  <si>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</si>
  <si>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</si>
  <si>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</si>
  <si>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</si>
  <si>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</si>
  <si>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</si>
  <si>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</si>
  <si>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</si>
  <si>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</si>
  <si>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</si>
  <si>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</si>
  <si>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</si>
  <si>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</si>
  <si>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</si>
  <si>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</si>
  <si>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</si>
  <si>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</si>
  <si>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</si>
  <si>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</si>
  <si>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</si>
  <si>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</si>
  <si>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</si>
  <si>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</si>
  <si>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</si>
  <si>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</si>
  <si>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</si>
  <si>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</si>
  <si>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</si>
  <si>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</si>
  <si>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</si>
  <si>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</si>
  <si>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</si>
  <si>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</si>
  <si>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</si>
  <si>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</si>
  <si>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</si>
  <si>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</si>
  <si>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</si>
  <si>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</si>
  <si>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</si>
  <si>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</si>
  <si>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</si>
  <si>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</si>
  <si>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</si>
  <si>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</si>
  <si>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</si>
  <si>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</si>
  <si>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</si>
  <si>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</si>
  <si>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</si>
  <si>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</si>
  <si>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</si>
  <si>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</si>
  <si>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</si>
  <si>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</si>
  <si>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</si>
  <si>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</si>
  <si>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</si>
  <si>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</si>
  <si>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</si>
  <si>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</si>
  <si>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</si>
  <si>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</si>
  <si>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</si>
  <si>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</si>
  <si>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</si>
  <si>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</si>
  <si>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</si>
  <si>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</si>
  <si>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</si>
  <si>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</si>
  <si>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</si>
  <si>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</si>
  <si>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</si>
  <si>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</si>
  <si>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</si>
  <si>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</si>
  <si>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</si>
  <si>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</si>
  <si>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</si>
  <si>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</si>
  <si>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</si>
  <si>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</si>
  <si>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</si>
  <si>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</si>
  <si>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</si>
  <si>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</si>
  <si>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</si>
  <si>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</si>
  <si>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</si>
  <si>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</si>
  <si>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</si>
  <si>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</si>
  <si>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</si>
  <si>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</si>
  <si>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</si>
  <si>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</si>
  <si>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</si>
  <si>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</si>
  <si>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</si>
  <si>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</si>
  <si>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</si>
  <si>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</si>
  <si>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</si>
  <si>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</si>
  <si>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</si>
  <si>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</si>
  <si>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</si>
  <si>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</si>
  <si>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</si>
  <si>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</si>
  <si>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</si>
  <si>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</si>
  <si>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</si>
  <si>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</si>
  <si>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</si>
  <si>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</si>
  <si>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</si>
  <si>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</si>
  <si>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</si>
  <si>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</si>
  <si>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</si>
  <si>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</si>
  <si>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</si>
  <si>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</si>
  <si>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</si>
  <si>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</si>
  <si>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</si>
  <si>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</si>
  <si>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</si>
  <si>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</si>
  <si>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</si>
  <si>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</si>
  <si>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</si>
  <si>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</si>
  <si>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</si>
  <si>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</si>
  <si>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</si>
  <si>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</si>
  <si>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</si>
  <si>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</si>
  <si>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</si>
  <si>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</si>
  <si>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</si>
  <si>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</si>
  <si>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</si>
  <si>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</si>
  <si>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</si>
  <si>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</si>
  <si>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</si>
  <si>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</si>
  <si>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</si>
  <si>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</si>
  <si>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</si>
  <si>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</si>
  <si>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</si>
  <si>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</si>
  <si>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</si>
  <si>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</si>
  <si>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</si>
  <si>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</si>
  <si>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</si>
  <si>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</si>
  <si>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</si>
  <si>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</si>
  <si>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</si>
  <si>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</si>
  <si>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</si>
  <si>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</si>
  <si>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</si>
  <si>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</si>
  <si>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</si>
  <si>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</si>
  <si>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</si>
  <si>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</si>
  <si>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</si>
  <si>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</si>
  <si>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</si>
  <si>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</si>
  <si>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</si>
  <si>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</si>
  <si>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</si>
  <si>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</si>
  <si>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</si>
  <si>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</si>
  <si>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</si>
  <si>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</si>
  <si>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</si>
  <si>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</si>
  <si>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</si>
  <si>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</si>
  <si>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</si>
  <si>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</si>
  <si>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</si>
  <si>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</si>
  <si>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</si>
  <si>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</si>
  <si>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</si>
  <si>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</si>
  <si>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</si>
  <si>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</si>
  <si>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</si>
  <si>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</si>
  <si>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</si>
  <si>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</si>
  <si>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</si>
  <si>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</si>
  <si>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</si>
  <si>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</si>
  <si>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</si>
  <si>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</si>
  <si>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</si>
  <si>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</si>
  <si>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</si>
  <si>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</si>
  <si>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</si>
  <si>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</si>
  <si>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</si>
  <si>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</si>
  <si>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</si>
  <si>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</si>
  <si>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</si>
  <si>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</si>
  <si>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</si>
  <si>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</si>
  <si>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</si>
  <si>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</si>
  <si>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</si>
  <si>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</si>
  <si>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</si>
  <si>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</si>
  <si>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</si>
  <si>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</si>
  <si>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</si>
  <si>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</si>
  <si>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</si>
  <si>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</si>
  <si>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</si>
  <si>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</si>
  <si>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</si>
  <si>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</si>
  <si>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</si>
  <si>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</si>
  <si>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</si>
  <si>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</si>
  <si>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</si>
  <si>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</si>
  <si>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</si>
  <si>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</si>
  <si>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</si>
  <si>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</si>
  <si>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</si>
  <si>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</si>
  <si>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</si>
  <si>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</si>
  <si>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</si>
  <si>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</si>
  <si>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</si>
  <si>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</si>
  <si>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</si>
  <si>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</si>
  <si>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</si>
  <si>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</si>
  <si>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</si>
  <si>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</si>
  <si>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</si>
  <si>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</si>
  <si>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</si>
  <si>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</si>
  <si>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</si>
  <si>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</si>
  <si>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</si>
  <si>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</si>
  <si>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</si>
  <si>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</si>
  <si>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</si>
  <si>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</si>
  <si>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</si>
  <si>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</si>
  <si>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</si>
  <si>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</si>
  <si>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</si>
  <si>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</si>
  <si>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</si>
  <si>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</si>
  <si>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</si>
  <si>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</si>
  <si>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</si>
  <si>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</si>
  <si>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</si>
  <si>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</si>
  <si>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</si>
  <si>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</si>
  <si>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</si>
  <si>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</si>
  <si>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</si>
  <si>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</si>
  <si>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</si>
  <si>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</si>
  <si>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</si>
  <si>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</si>
  <si>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</si>
  <si>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</si>
  <si>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</si>
  <si>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</si>
  <si>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</si>
  <si>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</si>
  <si>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</si>
  <si>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</si>
  <si>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</si>
  <si>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</si>
  <si>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</si>
  <si>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</si>
  <si>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</si>
  <si>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</si>
  <si>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</si>
  <si>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</si>
  <si>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</si>
  <si>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</si>
  <si>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</si>
  <si>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</si>
  <si>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</si>
  <si>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</si>
  <si>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</si>
  <si>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</si>
  <si>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</si>
  <si>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</si>
  <si>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</si>
  <si>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</si>
  <si>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</si>
  <si>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</si>
  <si>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</si>
  <si>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</si>
  <si>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</si>
  <si>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</si>
  <si>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</si>
  <si>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</si>
  <si>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</si>
  <si>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</si>
  <si>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</si>
  <si>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</si>
  <si>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</si>
  <si>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</si>
  <si>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</si>
  <si>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</si>
  <si>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</si>
  <si>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</si>
  <si>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</si>
  <si>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</si>
  <si>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</si>
  <si>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</si>
  <si>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</si>
  <si>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</si>
  <si>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</si>
  <si>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</si>
  <si>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</si>
  <si>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</si>
  <si>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</si>
  <si>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</si>
  <si>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</si>
  <si>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</si>
  <si>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</si>
  <si>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</si>
  <si>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</si>
  <si>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</si>
  <si>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</si>
  <si>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</si>
  <si>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</si>
  <si>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</si>
  <si>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</si>
  <si>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</si>
  <si>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</si>
  <si>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</si>
  <si>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</si>
  <si>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</si>
  <si>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</si>
  <si>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</si>
  <si>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</si>
  <si>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</si>
  <si>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</si>
  <si>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</si>
  <si>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</si>
  <si>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</si>
  <si>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</si>
  <si>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</si>
  <si>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</si>
  <si>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</si>
  <si>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</si>
  <si>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</si>
  <si>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</si>
  <si>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</si>
  <si>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</si>
  <si>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</si>
  <si>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</si>
  <si>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</si>
  <si>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</si>
  <si>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</si>
  <si>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</si>
  <si>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</si>
  <si>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</si>
  <si>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</si>
  <si>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</si>
  <si>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</si>
  <si>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</si>
  <si>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</si>
  <si>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</si>
  <si>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</si>
  <si>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</si>
  <si>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</si>
  <si>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</si>
  <si>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</si>
  <si>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</si>
  <si>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</si>
  <si>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</si>
  <si>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</si>
  <si>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</si>
  <si>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</si>
  <si>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</si>
  <si>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</si>
  <si>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</si>
  <si>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</si>
  <si>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</si>
  <si>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</si>
  <si>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</si>
  <si>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</si>
  <si>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</si>
  <si>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</si>
  <si>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</si>
  <si>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</si>
  <si>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</si>
  <si>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</si>
  <si>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</si>
  <si>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</si>
  <si>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</si>
  <si>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</si>
  <si>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</si>
  <si>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</si>
  <si>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</si>
  <si>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</si>
  <si>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</si>
  <si>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</si>
  <si>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</si>
  <si>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</si>
  <si>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</si>
  <si>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</si>
  <si>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</si>
  <si>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</si>
  <si>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</si>
  <si>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</si>
  <si>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</si>
  <si>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</si>
  <si>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</si>
  <si>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</si>
  <si>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</si>
  <si>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</si>
  <si>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</si>
  <si>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</si>
  <si>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</si>
  <si>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</si>
  <si>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</si>
  <si>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</si>
  <si>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</si>
  <si>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</si>
  <si>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</si>
  <si>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</si>
  <si>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</si>
  <si>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</si>
  <si>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</si>
  <si>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</si>
  <si>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</si>
  <si>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</si>
  <si>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</si>
  <si>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</si>
  <si>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</si>
  <si>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</si>
  <si>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</si>
  <si>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</si>
  <si>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</si>
  <si>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</si>
  <si>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</si>
  <si>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</si>
  <si>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</si>
  <si>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925-929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</si>
  <si>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</si>
  <si>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</si>
  <si>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</si>
  <si>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</si>
  <si>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</si>
  <si>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</si>
  <si>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</si>
  <si>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</si>
  <si>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</si>
  <si>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</si>
  <si>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</si>
  <si>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</si>
  <si>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</si>
  <si>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</si>
  <si>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</si>
  <si>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</si>
  <si>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</si>
  <si>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</si>
  <si>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</si>
  <si>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</si>
  <si>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</si>
  <si>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>423-425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</si>
  <si>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</si>
  <si>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</si>
  <si>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</si>
  <si>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</si>
  <si>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</si>
  <si>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</si>
  <si>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</si>
  <si>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</si>
  <si>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</si>
  <si>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</si>
  <si>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</si>
  <si>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</si>
  <si>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</si>
  <si>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</si>
  <si>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660-666</t>
  </si>
  <si>
    <t>79-79.5</t>
  </si>
  <si>
    <t>88-90</t>
  </si>
  <si>
    <t>700-720</t>
  </si>
  <si>
    <t>140-145</t>
  </si>
  <si>
    <t>Profit of Rs.16/-</t>
  </si>
  <si>
    <t>1100-1120</t>
  </si>
  <si>
    <t>197.5-198.5</t>
  </si>
  <si>
    <t>570-580</t>
  </si>
  <si>
    <t>210-212</t>
  </si>
  <si>
    <t>Profit of Rs.3.75/-</t>
  </si>
  <si>
    <t>Profit of Rs.22.5/-</t>
  </si>
  <si>
    <t>Profit of Rs.44/-</t>
  </si>
  <si>
    <t>ARYAMAN BROKING LIMITED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</si>
  <si>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</si>
  <si>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</si>
  <si>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</si>
  <si>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</si>
  <si>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</si>
  <si>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</si>
  <si>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</si>
  <si>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</si>
  <si>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</si>
  <si>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</si>
  <si>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153-154</t>
  </si>
  <si>
    <t>160-162</t>
  </si>
  <si>
    <t>Profit of Rs.30.5/-</t>
  </si>
  <si>
    <t>TIGERLOGS</t>
  </si>
  <si>
    <t>NISHIL SURENDRABHAI MARFATIA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</si>
  <si>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</si>
  <si>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</si>
  <si>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</si>
  <si>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</si>
  <si>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</si>
  <si>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</si>
  <si>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</si>
  <si>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Rs.5/-</t>
  </si>
  <si>
    <t>Part Profit of Rs.10.50/-</t>
  </si>
  <si>
    <t>CHDCHEM</t>
  </si>
  <si>
    <t>MAYUKH</t>
  </si>
  <si>
    <t>GAGANBASE VINCOM PVT. LTD.</t>
  </si>
  <si>
    <t>REGENCY</t>
  </si>
  <si>
    <t>SISL</t>
  </si>
  <si>
    <t>NAVEEN GUPTA</t>
  </si>
  <si>
    <t>United Polyfab Guj. Ltd.</t>
  </si>
  <si>
    <t>DHANSHREE BARTER PVT LTD</t>
  </si>
  <si>
    <t>Profit of Rs.13.5/-</t>
  </si>
  <si>
    <t>Intrday Call</t>
  </si>
  <si>
    <t>UBL SEPT FUT</t>
  </si>
  <si>
    <t>204-208</t>
  </si>
  <si>
    <t>1410-1420</t>
  </si>
  <si>
    <t>1350-1330</t>
  </si>
  <si>
    <t>Profit of Rs.85/-</t>
  </si>
  <si>
    <t>Profit of Rs.18.5/-</t>
  </si>
  <si>
    <t>BAJAJFINSV SEPT FUT</t>
  </si>
  <si>
    <t>Loss of Rs. 30/-</t>
  </si>
  <si>
    <t>Profit of Rs.52.5/-</t>
  </si>
  <si>
    <t>Loss of Rs. 3.9/-</t>
  </si>
  <si>
    <t xml:space="preserve"> Profit of Rs.48.5/-</t>
  </si>
  <si>
    <t>2920-2940</t>
  </si>
  <si>
    <t>APOLLOHOSP SEPT FUT</t>
  </si>
  <si>
    <t>1825-1830</t>
  </si>
  <si>
    <t>NIFTY 11400 PE 24-SEP</t>
  </si>
  <si>
    <t>54-58</t>
  </si>
  <si>
    <t>Profit of Rs.5.50/-</t>
  </si>
  <si>
    <t>ARIHANTINS</t>
  </si>
  <si>
    <t>MANISHABEN KALPESHBHAI MALVI</t>
  </si>
  <si>
    <t>AVANTEL</t>
  </si>
  <si>
    <t>VELDI RAMBABU</t>
  </si>
  <si>
    <t>BGJL</t>
  </si>
  <si>
    <t>PRASHANT GOVINDBHAI PARMAR</t>
  </si>
  <si>
    <t>REENA SHARMA</t>
  </si>
  <si>
    <t>JAGDISH PRASAD ARYA</t>
  </si>
  <si>
    <t>ESSELPRO</t>
  </si>
  <si>
    <t>EPSILON BIDCO PTE LTD</t>
  </si>
  <si>
    <t>INTEGRATED CORE STRATEGIES (ASIA) PTE.LTD.</t>
  </si>
  <si>
    <t>AXIS MUTUAL FUND</t>
  </si>
  <si>
    <t>IDFC MUTUAL FUND</t>
  </si>
  <si>
    <t>ADITYA BIRLA SUN LIFE MUTUAL FUND</t>
  </si>
  <si>
    <t>TNTBC AS THE TRUSTEE OF NOMURA INDIA STOCK MOTHER FUND</t>
  </si>
  <si>
    <t>FRANKLIN TEMPLETON MUTUAL FUND</t>
  </si>
  <si>
    <t>FTIF - TEMPLETON ASIAN SMALLER COMPANIES FUND</t>
  </si>
  <si>
    <t>NORGES BANK ON ACCOUNT OF THE GOVERNMENT PENSION FUND GLOBAL</t>
  </si>
  <si>
    <t>DSP MUTUAL FUND</t>
  </si>
  <si>
    <t>EMERGING MARKETS EQUITY FUND</t>
  </si>
  <si>
    <t>NEUBERGER BERMAN EQUITY FUNDS A/C NEUBERGER BERMAN EMERGING MARKETS EQ FUND</t>
  </si>
  <si>
    <t>ANUPAMA KISHOR PATIL</t>
  </si>
  <si>
    <t>POONAMCHAND RUGHLAL MUNDHRA</t>
  </si>
  <si>
    <t>RAMAKANT GAGGAR</t>
  </si>
  <si>
    <t>DEVRAM ZIPA LONDHE</t>
  </si>
  <si>
    <t>SWETSAM STOCK HOLDING PRIVATE LIMITED</t>
  </si>
  <si>
    <t>SAMIR ROHITBHAI SHAH</t>
  </si>
  <si>
    <t>PANCHMAHQ</t>
  </si>
  <si>
    <t>DARSHAN TRADING COMPANY</t>
  </si>
  <si>
    <t>NIKHIL KAKKAR</t>
  </si>
  <si>
    <t>SUNIL KUMAR GUPTA HUF</t>
  </si>
  <si>
    <t>STL</t>
  </si>
  <si>
    <t>SUPERSHAKT</t>
  </si>
  <si>
    <t>SUDHIR MALLAPPA KATTI</t>
  </si>
  <si>
    <t>VALIANTORG</t>
  </si>
  <si>
    <t>DILESH ROADLINES PVT LTD</t>
  </si>
  <si>
    <t>GOLDMAN SACHS INDIA FUND LIMITED</t>
  </si>
  <si>
    <t>NIPPON INDIA MUTUAL FUND</t>
  </si>
  <si>
    <t>ZENITHHE</t>
  </si>
  <si>
    <t>ORIPARAMBIL VELAPPAN SHABU</t>
  </si>
  <si>
    <t>Adani Green Energy Ltd</t>
  </si>
  <si>
    <t>THE VANGUARD GROUP  INC A/C VANGUARD EMERG. MKTS STOCK INDEXFD A SERIES OF V I E I F</t>
  </si>
  <si>
    <t>Amber Enterprises (I) Ltd</t>
  </si>
  <si>
    <t>AMJUMBO</t>
  </si>
  <si>
    <t>A and M Jumbo Bags Ltd</t>
  </si>
  <si>
    <t>PARTH HITESHKUMAR SHAH</t>
  </si>
  <si>
    <t>Atul Ltd.</t>
  </si>
  <si>
    <t>Deepak Nitrite Ltd</t>
  </si>
  <si>
    <t>Dixon Techno (India) Ltd</t>
  </si>
  <si>
    <t>GATI Limited</t>
  </si>
  <si>
    <t>EQ INDIA FUND</t>
  </si>
  <si>
    <t>Granules India Limited</t>
  </si>
  <si>
    <t>Indraprastha Gas Limited</t>
  </si>
  <si>
    <t>Infibeam Avenues Limited</t>
  </si>
  <si>
    <t>JB Chem &amp; Pharm Ltd.</t>
  </si>
  <si>
    <t>Manappuram Finance Ltd</t>
  </si>
  <si>
    <t>Navin Fluorine Internatio</t>
  </si>
  <si>
    <t>Oriental Trimex Limited</t>
  </si>
  <si>
    <t>SAWARNBHUMI VANIJYA PVT LTD</t>
  </si>
  <si>
    <t>The P K Tea Prod Co Ltd</t>
  </si>
  <si>
    <t>PLACID LIMITED</t>
  </si>
  <si>
    <t>Suven Life Sciences Ltd</t>
  </si>
  <si>
    <t>KATKAR SANJAY</t>
  </si>
  <si>
    <t>Tata Elxsi Limited</t>
  </si>
  <si>
    <t>TEMBO</t>
  </si>
  <si>
    <t>Tembo Global Ind Ltd</t>
  </si>
  <si>
    <t>VINOD HARILAL JHAVERI</t>
  </si>
  <si>
    <t>Trent Ltd.</t>
  </si>
  <si>
    <t>HARSH VINODBHAI MITTAL</t>
  </si>
  <si>
    <t>POONAM HARSH MITTAL</t>
  </si>
  <si>
    <t>YASH VINOD MITTAL</t>
  </si>
  <si>
    <t>SWETA YASH MITTAL</t>
  </si>
  <si>
    <t>INTEGRATED CORE STRATEGIES (ASIA) PTE. LTD.</t>
  </si>
  <si>
    <t>Apl Apollo Tubes Ltd</t>
  </si>
  <si>
    <t>INTEGRATED CORE STRATEGIES ASIA PTE LTD</t>
  </si>
  <si>
    <t>Blue Star Ltd.</t>
  </si>
  <si>
    <t>Dish TV India Limited</t>
  </si>
  <si>
    <t>CAPSTON CAPITAL PARTNERS</t>
  </si>
  <si>
    <t>SAJANKUMAR RAMESHWARLAL BAJAJ</t>
  </si>
  <si>
    <t>AMAYSHA TEXTILES PRIVATE LIMITED</t>
  </si>
  <si>
    <t>VA Tech Wabag Ltd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</si>
</sst>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5" t="s">
        <v>16</v>
      </c>
      <c r="B9" s="547" t="s">
        <v>17</v>
      </c>
      <c r="C9" s="547" t="s">
        <v>18</v>
      </c>
      <c r="D9" s="274" t="s">
        <v>19</v>
      </c>
      <c r="E9" s="274" t="s">
        <v>20</v>
      </c>
      <c r="F9" s="542" t="s">
        <v>21</v>
      </c>
      <c r="G9" s="543"/>
      <c r="H9" s="544"/>
      <c r="I9" s="542" t="s">
        <v>22</v>
      </c>
      <c r="J9" s="543"/>
      <c r="K9" s="544"/>
      <c r="L9" s="274"/>
      <c r="M9" s="281"/>
      <c r="N9" s="281"/>
      <c r="O9" s="281"/>
    </row>
    <row r="10" spans="1:15" ht="59.25" customHeight="1">
      <c r="A10" s="546"/>
      <c r="B10" s="548" t="s">
        <v>17</v>
      </c>
      <c r="C10" s="54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22078.400000000001</v>
      </c>
      <c r="E11" s="303">
        <v>22135.5</v>
      </c>
      <c r="F11" s="315">
        <v>21751</v>
      </c>
      <c r="G11" s="315">
        <v>21423.599999999999</v>
      </c>
      <c r="H11" s="315">
        <v>21039.1</v>
      </c>
      <c r="I11" s="315">
        <v>22462.9</v>
      </c>
      <c r="J11" s="315">
        <v>22847.4</v>
      </c>
      <c r="K11" s="315">
        <v>23174.800000000003</v>
      </c>
      <c r="L11" s="302">
        <v>22520</v>
      </c>
      <c r="M11" s="302">
        <v>21808.1</v>
      </c>
      <c r="N11" s="319">
        <v>1901150</v>
      </c>
      <c r="O11" s="320">
        <v>-4.4972182802315797E-2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11515.25</v>
      </c>
      <c r="E12" s="316">
        <v>11523.25</v>
      </c>
      <c r="F12" s="317">
        <v>11447.5</v>
      </c>
      <c r="G12" s="317">
        <v>11379.75</v>
      </c>
      <c r="H12" s="317">
        <v>11304</v>
      </c>
      <c r="I12" s="317">
        <v>11591</v>
      </c>
      <c r="J12" s="317">
        <v>11666.75</v>
      </c>
      <c r="K12" s="317">
        <v>11734.5</v>
      </c>
      <c r="L12" s="304">
        <v>11599</v>
      </c>
      <c r="M12" s="304">
        <v>11455.5</v>
      </c>
      <c r="N12" s="319">
        <v>11707650</v>
      </c>
      <c r="O12" s="320">
        <v>-0.10360391400220507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1431.6</v>
      </c>
      <c r="E13" s="316">
        <v>1427.0166666666664</v>
      </c>
      <c r="F13" s="317">
        <v>1415.1833333333329</v>
      </c>
      <c r="G13" s="317">
        <v>1398.7666666666664</v>
      </c>
      <c r="H13" s="317">
        <v>1386.9333333333329</v>
      </c>
      <c r="I13" s="317">
        <v>1443.4333333333329</v>
      </c>
      <c r="J13" s="317">
        <v>1455.2666666666664</v>
      </c>
      <c r="K13" s="317">
        <v>1471.6833333333329</v>
      </c>
      <c r="L13" s="304">
        <v>1438.85</v>
      </c>
      <c r="M13" s="304">
        <v>1410.6</v>
      </c>
      <c r="N13" s="319">
        <v>1977000</v>
      </c>
      <c r="O13" s="320">
        <v>-6.8551236749116604E-2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292.39999999999998</v>
      </c>
      <c r="E14" s="316">
        <v>292.65000000000003</v>
      </c>
      <c r="F14" s="317">
        <v>288.30000000000007</v>
      </c>
      <c r="G14" s="317">
        <v>284.20000000000005</v>
      </c>
      <c r="H14" s="317">
        <v>279.85000000000008</v>
      </c>
      <c r="I14" s="317">
        <v>296.75000000000006</v>
      </c>
      <c r="J14" s="317">
        <v>301.10000000000008</v>
      </c>
      <c r="K14" s="317">
        <v>305.20000000000005</v>
      </c>
      <c r="L14" s="304">
        <v>297</v>
      </c>
      <c r="M14" s="304">
        <v>288.55</v>
      </c>
      <c r="N14" s="319">
        <v>16952000</v>
      </c>
      <c r="O14" s="320">
        <v>-1.6248839368616527E-2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357.9</v>
      </c>
      <c r="E15" s="316">
        <v>355.14999999999992</v>
      </c>
      <c r="F15" s="317">
        <v>350.84999999999985</v>
      </c>
      <c r="G15" s="317">
        <v>343.79999999999995</v>
      </c>
      <c r="H15" s="317">
        <v>339.49999999999989</v>
      </c>
      <c r="I15" s="317">
        <v>362.19999999999982</v>
      </c>
      <c r="J15" s="317">
        <v>366.49999999999989</v>
      </c>
      <c r="K15" s="317">
        <v>373.54999999999978</v>
      </c>
      <c r="L15" s="304">
        <v>359.45</v>
      </c>
      <c r="M15" s="304">
        <v>348.1</v>
      </c>
      <c r="N15" s="319">
        <v>28615000</v>
      </c>
      <c r="O15" s="320">
        <v>-1.276522339140935E-2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764.3</v>
      </c>
      <c r="E16" s="316">
        <v>769.48333333333323</v>
      </c>
      <c r="F16" s="317">
        <v>751.46666666666647</v>
      </c>
      <c r="G16" s="317">
        <v>738.63333333333321</v>
      </c>
      <c r="H16" s="317">
        <v>720.61666666666645</v>
      </c>
      <c r="I16" s="317">
        <v>782.31666666666649</v>
      </c>
      <c r="J16" s="317">
        <v>800.33333333333314</v>
      </c>
      <c r="K16" s="317">
        <v>813.16666666666652</v>
      </c>
      <c r="L16" s="304">
        <v>787.5</v>
      </c>
      <c r="M16" s="304">
        <v>756.65</v>
      </c>
      <c r="N16" s="319">
        <v>1207000</v>
      </c>
      <c r="O16" s="320">
        <v>3.6051502145922745E-2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220.25</v>
      </c>
      <c r="E17" s="316">
        <v>220.43333333333331</v>
      </c>
      <c r="F17" s="317">
        <v>217.56666666666661</v>
      </c>
      <c r="G17" s="317">
        <v>214.8833333333333</v>
      </c>
      <c r="H17" s="317">
        <v>212.01666666666659</v>
      </c>
      <c r="I17" s="317">
        <v>223.11666666666662</v>
      </c>
      <c r="J17" s="317">
        <v>225.98333333333335</v>
      </c>
      <c r="K17" s="317">
        <v>228.66666666666663</v>
      </c>
      <c r="L17" s="304">
        <v>223.3</v>
      </c>
      <c r="M17" s="304">
        <v>217.75</v>
      </c>
      <c r="N17" s="319">
        <v>13164000</v>
      </c>
      <c r="O17" s="320">
        <v>-1.2156686177397569E-2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1831.1</v>
      </c>
      <c r="E18" s="316">
        <v>1826.7166666666665</v>
      </c>
      <c r="F18" s="317">
        <v>1779.4333333333329</v>
      </c>
      <c r="G18" s="317">
        <v>1727.7666666666664</v>
      </c>
      <c r="H18" s="317">
        <v>1680.4833333333329</v>
      </c>
      <c r="I18" s="317">
        <v>1878.383333333333</v>
      </c>
      <c r="J18" s="317">
        <v>1925.6666666666663</v>
      </c>
      <c r="K18" s="317">
        <v>1977.333333333333</v>
      </c>
      <c r="L18" s="304">
        <v>1874</v>
      </c>
      <c r="M18" s="304">
        <v>1775.05</v>
      </c>
      <c r="N18" s="319">
        <v>1256500</v>
      </c>
      <c r="O18" s="320">
        <v>9.5944177932839075E-2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130.94999999999999</v>
      </c>
      <c r="E19" s="316">
        <v>132.08333333333331</v>
      </c>
      <c r="F19" s="317">
        <v>128.81666666666663</v>
      </c>
      <c r="G19" s="317">
        <v>126.68333333333331</v>
      </c>
      <c r="H19" s="317">
        <v>123.41666666666663</v>
      </c>
      <c r="I19" s="317">
        <v>134.21666666666664</v>
      </c>
      <c r="J19" s="317">
        <v>137.48333333333329</v>
      </c>
      <c r="K19" s="317">
        <v>139.61666666666665</v>
      </c>
      <c r="L19" s="304">
        <v>135.35</v>
      </c>
      <c r="M19" s="304">
        <v>129.94999999999999</v>
      </c>
      <c r="N19" s="319">
        <v>9145000</v>
      </c>
      <c r="O19" s="320">
        <v>-4.7891723060905778E-2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79.95</v>
      </c>
      <c r="E20" s="316">
        <v>80.61666666666666</v>
      </c>
      <c r="F20" s="317">
        <v>77.98333333333332</v>
      </c>
      <c r="G20" s="317">
        <v>76.016666666666666</v>
      </c>
      <c r="H20" s="317">
        <v>73.383333333333326</v>
      </c>
      <c r="I20" s="317">
        <v>82.583333333333314</v>
      </c>
      <c r="J20" s="317">
        <v>85.216666666666669</v>
      </c>
      <c r="K20" s="317">
        <v>87.183333333333309</v>
      </c>
      <c r="L20" s="304">
        <v>83.25</v>
      </c>
      <c r="M20" s="304">
        <v>78.650000000000006</v>
      </c>
      <c r="N20" s="319">
        <v>31176000</v>
      </c>
      <c r="O20" s="320">
        <v>3.8058136050344624E-2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2029.05</v>
      </c>
      <c r="E21" s="316">
        <v>2031.8833333333332</v>
      </c>
      <c r="F21" s="317">
        <v>2017.2166666666665</v>
      </c>
      <c r="G21" s="317">
        <v>2005.3833333333332</v>
      </c>
      <c r="H21" s="317">
        <v>1990.7166666666665</v>
      </c>
      <c r="I21" s="317">
        <v>2043.7166666666665</v>
      </c>
      <c r="J21" s="317">
        <v>2058.3833333333332</v>
      </c>
      <c r="K21" s="317">
        <v>2070.2166666666662</v>
      </c>
      <c r="L21" s="304">
        <v>2046.55</v>
      </c>
      <c r="M21" s="304">
        <v>2020.05</v>
      </c>
      <c r="N21" s="319">
        <v>3420900</v>
      </c>
      <c r="O21" s="320">
        <v>-4.1039441594483222E-2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828.5</v>
      </c>
      <c r="E22" s="316">
        <v>824.58333333333337</v>
      </c>
      <c r="F22" s="317">
        <v>809.41666666666674</v>
      </c>
      <c r="G22" s="317">
        <v>790.33333333333337</v>
      </c>
      <c r="H22" s="317">
        <v>775.16666666666674</v>
      </c>
      <c r="I22" s="317">
        <v>843.66666666666674</v>
      </c>
      <c r="J22" s="317">
        <v>858.83333333333348</v>
      </c>
      <c r="K22" s="317">
        <v>877.91666666666674</v>
      </c>
      <c r="L22" s="304">
        <v>839.75</v>
      </c>
      <c r="M22" s="304">
        <v>805.5</v>
      </c>
      <c r="N22" s="319">
        <v>13625300</v>
      </c>
      <c r="O22" s="320">
        <v>-7.4443659484281166E-2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443.65</v>
      </c>
      <c r="E23" s="316">
        <v>443.2166666666667</v>
      </c>
      <c r="F23" s="317">
        <v>436.43333333333339</v>
      </c>
      <c r="G23" s="317">
        <v>429.2166666666667</v>
      </c>
      <c r="H23" s="317">
        <v>422.43333333333339</v>
      </c>
      <c r="I23" s="317">
        <v>450.43333333333339</v>
      </c>
      <c r="J23" s="317">
        <v>457.2166666666667</v>
      </c>
      <c r="K23" s="317">
        <v>464.43333333333339</v>
      </c>
      <c r="L23" s="304">
        <v>450</v>
      </c>
      <c r="M23" s="304">
        <v>436</v>
      </c>
      <c r="N23" s="319">
        <v>54471600</v>
      </c>
      <c r="O23" s="320">
        <v>-3.1368030215735226E-2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3049.3</v>
      </c>
      <c r="E24" s="316">
        <v>3040.8833333333332</v>
      </c>
      <c r="F24" s="317">
        <v>3011.8166666666666</v>
      </c>
      <c r="G24" s="317">
        <v>2974.3333333333335</v>
      </c>
      <c r="H24" s="317">
        <v>2945.2666666666669</v>
      </c>
      <c r="I24" s="317">
        <v>3078.3666666666663</v>
      </c>
      <c r="J24" s="317">
        <v>3107.4333333333329</v>
      </c>
      <c r="K24" s="317">
        <v>3144.9166666666661</v>
      </c>
      <c r="L24" s="304">
        <v>3069.95</v>
      </c>
      <c r="M24" s="304">
        <v>3003.4</v>
      </c>
      <c r="N24" s="319">
        <v>1459000</v>
      </c>
      <c r="O24" s="320">
        <v>-4.3278688524590166E-2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5902.45</v>
      </c>
      <c r="E25" s="316">
        <v>5950.333333333333</v>
      </c>
      <c r="F25" s="317">
        <v>5834.5166666666664</v>
      </c>
      <c r="G25" s="317">
        <v>5766.583333333333</v>
      </c>
      <c r="H25" s="317">
        <v>5650.7666666666664</v>
      </c>
      <c r="I25" s="317">
        <v>6018.2666666666664</v>
      </c>
      <c r="J25" s="317">
        <v>6134.0833333333339</v>
      </c>
      <c r="K25" s="317">
        <v>6202.0166666666664</v>
      </c>
      <c r="L25" s="304">
        <v>6066.15</v>
      </c>
      <c r="M25" s="304">
        <v>5882.4</v>
      </c>
      <c r="N25" s="319">
        <v>867000</v>
      </c>
      <c r="O25" s="320">
        <v>1.0195164579085349E-2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3479.45</v>
      </c>
      <c r="E26" s="316">
        <v>3472.2333333333336</v>
      </c>
      <c r="F26" s="317">
        <v>3439.4666666666672</v>
      </c>
      <c r="G26" s="317">
        <v>3399.4833333333336</v>
      </c>
      <c r="H26" s="317">
        <v>3366.7166666666672</v>
      </c>
      <c r="I26" s="317">
        <v>3512.2166666666672</v>
      </c>
      <c r="J26" s="317">
        <v>3544.9833333333336</v>
      </c>
      <c r="K26" s="317">
        <v>3584.9666666666672</v>
      </c>
      <c r="L26" s="304">
        <v>3505</v>
      </c>
      <c r="M26" s="304">
        <v>3432.25</v>
      </c>
      <c r="N26" s="319">
        <v>5352500</v>
      </c>
      <c r="O26" s="320">
        <v>-7.4177097821047748E-3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1393.75</v>
      </c>
      <c r="E27" s="316">
        <v>1388.9666666666665</v>
      </c>
      <c r="F27" s="317">
        <v>1376.2833333333328</v>
      </c>
      <c r="G27" s="317">
        <v>1358.8166666666664</v>
      </c>
      <c r="H27" s="317">
        <v>1346.1333333333328</v>
      </c>
      <c r="I27" s="317">
        <v>1406.4333333333329</v>
      </c>
      <c r="J27" s="317">
        <v>1419.1166666666668</v>
      </c>
      <c r="K27" s="317">
        <v>1436.583333333333</v>
      </c>
      <c r="L27" s="304">
        <v>1401.65</v>
      </c>
      <c r="M27" s="304">
        <v>1371.5</v>
      </c>
      <c r="N27" s="319">
        <v>1542400</v>
      </c>
      <c r="O27" s="320">
        <v>-6.7247218190614411E-2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299.2</v>
      </c>
      <c r="E28" s="316">
        <v>300.43333333333334</v>
      </c>
      <c r="F28" s="317">
        <v>292.9666666666667</v>
      </c>
      <c r="G28" s="317">
        <v>286.73333333333335</v>
      </c>
      <c r="H28" s="317">
        <v>279.26666666666671</v>
      </c>
      <c r="I28" s="317">
        <v>306.66666666666669</v>
      </c>
      <c r="J28" s="317">
        <v>314.13333333333327</v>
      </c>
      <c r="K28" s="317">
        <v>320.36666666666667</v>
      </c>
      <c r="L28" s="304">
        <v>307.89999999999998</v>
      </c>
      <c r="M28" s="304">
        <v>294.2</v>
      </c>
      <c r="N28" s="319">
        <v>19546200</v>
      </c>
      <c r="O28" s="320">
        <v>1.3344531541620007E-2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45.05</v>
      </c>
      <c r="E29" s="316">
        <v>45.466666666666669</v>
      </c>
      <c r="F29" s="317">
        <v>44.433333333333337</v>
      </c>
      <c r="G29" s="317">
        <v>43.81666666666667</v>
      </c>
      <c r="H29" s="317">
        <v>42.783333333333339</v>
      </c>
      <c r="I29" s="317">
        <v>46.083333333333336</v>
      </c>
      <c r="J29" s="317">
        <v>47.116666666666667</v>
      </c>
      <c r="K29" s="317">
        <v>47.733333333333334</v>
      </c>
      <c r="L29" s="304">
        <v>46.5</v>
      </c>
      <c r="M29" s="304">
        <v>44.85</v>
      </c>
      <c r="N29" s="319">
        <v>48314400</v>
      </c>
      <c r="O29" s="320">
        <v>-2.2399203583872575E-2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1335.55</v>
      </c>
      <c r="E30" s="316">
        <v>1340.3</v>
      </c>
      <c r="F30" s="317">
        <v>1322.55</v>
      </c>
      <c r="G30" s="317">
        <v>1309.55</v>
      </c>
      <c r="H30" s="317">
        <v>1291.8</v>
      </c>
      <c r="I30" s="317">
        <v>1353.3</v>
      </c>
      <c r="J30" s="317">
        <v>1371.05</v>
      </c>
      <c r="K30" s="317">
        <v>1384.05</v>
      </c>
      <c r="L30" s="304">
        <v>1358.05</v>
      </c>
      <c r="M30" s="304">
        <v>1327.3</v>
      </c>
      <c r="N30" s="319">
        <v>2161500</v>
      </c>
      <c r="O30" s="320">
        <v>-5.0495288717081421E-2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104</v>
      </c>
      <c r="E31" s="316">
        <v>103.71666666666665</v>
      </c>
      <c r="F31" s="317">
        <v>102.63333333333331</v>
      </c>
      <c r="G31" s="317">
        <v>101.26666666666665</v>
      </c>
      <c r="H31" s="317">
        <v>100.18333333333331</v>
      </c>
      <c r="I31" s="317">
        <v>105.08333333333331</v>
      </c>
      <c r="J31" s="317">
        <v>106.16666666666666</v>
      </c>
      <c r="K31" s="317">
        <v>107.53333333333332</v>
      </c>
      <c r="L31" s="304">
        <v>104.8</v>
      </c>
      <c r="M31" s="304">
        <v>102.35</v>
      </c>
      <c r="N31" s="319">
        <v>35720000</v>
      </c>
      <c r="O31" s="320">
        <v>-8.5034013605442174E-4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578.85</v>
      </c>
      <c r="E32" s="316">
        <v>577.28333333333342</v>
      </c>
      <c r="F32" s="317">
        <v>571.61666666666679</v>
      </c>
      <c r="G32" s="317">
        <v>564.38333333333333</v>
      </c>
      <c r="H32" s="317">
        <v>558.7166666666667</v>
      </c>
      <c r="I32" s="317">
        <v>584.51666666666688</v>
      </c>
      <c r="J32" s="317">
        <v>590.18333333333362</v>
      </c>
      <c r="K32" s="317">
        <v>597.41666666666697</v>
      </c>
      <c r="L32" s="304">
        <v>582.95000000000005</v>
      </c>
      <c r="M32" s="304">
        <v>570.04999999999995</v>
      </c>
      <c r="N32" s="319">
        <v>3060200</v>
      </c>
      <c r="O32" s="320">
        <v>1.4587892049598834E-2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479.8</v>
      </c>
      <c r="E33" s="316">
        <v>481.40000000000003</v>
      </c>
      <c r="F33" s="317">
        <v>475.00000000000006</v>
      </c>
      <c r="G33" s="317">
        <v>470.20000000000005</v>
      </c>
      <c r="H33" s="317">
        <v>463.80000000000007</v>
      </c>
      <c r="I33" s="317">
        <v>486.20000000000005</v>
      </c>
      <c r="J33" s="317">
        <v>492.6</v>
      </c>
      <c r="K33" s="317">
        <v>497.40000000000003</v>
      </c>
      <c r="L33" s="304">
        <v>487.8</v>
      </c>
      <c r="M33" s="304">
        <v>476.6</v>
      </c>
      <c r="N33" s="319">
        <v>6742500</v>
      </c>
      <c r="O33" s="320">
        <v>1.2843623253717891E-2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495.7</v>
      </c>
      <c r="E34" s="316">
        <v>489.89999999999992</v>
      </c>
      <c r="F34" s="317">
        <v>481.89999999999986</v>
      </c>
      <c r="G34" s="317">
        <v>468.09999999999997</v>
      </c>
      <c r="H34" s="317">
        <v>460.09999999999991</v>
      </c>
      <c r="I34" s="317">
        <v>503.69999999999982</v>
      </c>
      <c r="J34" s="317">
        <v>511.69999999999993</v>
      </c>
      <c r="K34" s="317">
        <v>525.49999999999977</v>
      </c>
      <c r="L34" s="304">
        <v>497.9</v>
      </c>
      <c r="M34" s="304">
        <v>476.1</v>
      </c>
      <c r="N34" s="319">
        <v>136844430</v>
      </c>
      <c r="O34" s="320">
        <v>-3.301331519606561E-2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34.6</v>
      </c>
      <c r="E35" s="316">
        <v>34.800000000000004</v>
      </c>
      <c r="F35" s="317">
        <v>34.300000000000011</v>
      </c>
      <c r="G35" s="317">
        <v>34.000000000000007</v>
      </c>
      <c r="H35" s="317">
        <v>33.500000000000014</v>
      </c>
      <c r="I35" s="317">
        <v>35.100000000000009</v>
      </c>
      <c r="J35" s="317">
        <v>35.599999999999994</v>
      </c>
      <c r="K35" s="317">
        <v>35.900000000000006</v>
      </c>
      <c r="L35" s="304">
        <v>35.299999999999997</v>
      </c>
      <c r="M35" s="304">
        <v>34.5</v>
      </c>
      <c r="N35" s="319">
        <v>56637000</v>
      </c>
      <c r="O35" s="320">
        <v>-8.0912100036778234E-3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454.1</v>
      </c>
      <c r="E36" s="316">
        <v>454.15000000000003</v>
      </c>
      <c r="F36" s="317">
        <v>443.70000000000005</v>
      </c>
      <c r="G36" s="317">
        <v>433.3</v>
      </c>
      <c r="H36" s="317">
        <v>422.85</v>
      </c>
      <c r="I36" s="317">
        <v>464.55000000000007</v>
      </c>
      <c r="J36" s="317">
        <v>475</v>
      </c>
      <c r="K36" s="317">
        <v>485.40000000000009</v>
      </c>
      <c r="L36" s="304">
        <v>464.6</v>
      </c>
      <c r="M36" s="304">
        <v>443.75</v>
      </c>
      <c r="N36" s="319">
        <v>14404900</v>
      </c>
      <c r="O36" s="320">
        <v>2.420278004905969E-2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13086.5</v>
      </c>
      <c r="E37" s="316">
        <v>13071.15</v>
      </c>
      <c r="F37" s="317">
        <v>12875.4</v>
      </c>
      <c r="G37" s="317">
        <v>12664.3</v>
      </c>
      <c r="H37" s="317">
        <v>12468.55</v>
      </c>
      <c r="I37" s="317">
        <v>13282.25</v>
      </c>
      <c r="J37" s="317">
        <v>13478</v>
      </c>
      <c r="K37" s="317">
        <v>13689.1</v>
      </c>
      <c r="L37" s="304">
        <v>13266.9</v>
      </c>
      <c r="M37" s="304">
        <v>12860.05</v>
      </c>
      <c r="N37" s="319">
        <v>100900</v>
      </c>
      <c r="O37" s="320">
        <v>4.4513457556935816E-2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413.2</v>
      </c>
      <c r="E38" s="316">
        <v>415.98333333333335</v>
      </c>
      <c r="F38" s="317">
        <v>407.9666666666667</v>
      </c>
      <c r="G38" s="317">
        <v>402.73333333333335</v>
      </c>
      <c r="H38" s="317">
        <v>394.7166666666667</v>
      </c>
      <c r="I38" s="317">
        <v>421.2166666666667</v>
      </c>
      <c r="J38" s="317">
        <v>429.23333333333335</v>
      </c>
      <c r="K38" s="317">
        <v>434.4666666666667</v>
      </c>
      <c r="L38" s="304">
        <v>424</v>
      </c>
      <c r="M38" s="304">
        <v>410.75</v>
      </c>
      <c r="N38" s="319">
        <v>23556600</v>
      </c>
      <c r="O38" s="320">
        <v>2.2928767960868235E-4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3798.55</v>
      </c>
      <c r="E39" s="316">
        <v>3803.9833333333336</v>
      </c>
      <c r="F39" s="317">
        <v>3767.9666666666672</v>
      </c>
      <c r="G39" s="317">
        <v>3737.3833333333337</v>
      </c>
      <c r="H39" s="317">
        <v>3701.3666666666672</v>
      </c>
      <c r="I39" s="317">
        <v>3834.5666666666671</v>
      </c>
      <c r="J39" s="317">
        <v>3870.5833333333335</v>
      </c>
      <c r="K39" s="317">
        <v>3901.166666666667</v>
      </c>
      <c r="L39" s="304">
        <v>3840</v>
      </c>
      <c r="M39" s="304">
        <v>3773.4</v>
      </c>
      <c r="N39" s="319">
        <v>1045000</v>
      </c>
      <c r="O39" s="320">
        <v>-2.1901909397229503E-2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410.45</v>
      </c>
      <c r="E40" s="316">
        <v>410.31666666666666</v>
      </c>
      <c r="F40" s="317">
        <v>396.38333333333333</v>
      </c>
      <c r="G40" s="317">
        <v>382.31666666666666</v>
      </c>
      <c r="H40" s="317">
        <v>368.38333333333333</v>
      </c>
      <c r="I40" s="317">
        <v>424.38333333333333</v>
      </c>
      <c r="J40" s="317">
        <v>438.31666666666661</v>
      </c>
      <c r="K40" s="317">
        <v>452.38333333333333</v>
      </c>
      <c r="L40" s="304">
        <v>424.25</v>
      </c>
      <c r="M40" s="304">
        <v>396.25</v>
      </c>
      <c r="N40" s="319">
        <v>9345600</v>
      </c>
      <c r="O40" s="320">
        <v>1.2392755004766444E-2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97.7</v>
      </c>
      <c r="E41" s="316">
        <v>97.716666666666654</v>
      </c>
      <c r="F41" s="317">
        <v>95.683333333333309</v>
      </c>
      <c r="G41" s="317">
        <v>93.666666666666657</v>
      </c>
      <c r="H41" s="317">
        <v>91.633333333333312</v>
      </c>
      <c r="I41" s="317">
        <v>99.733333333333306</v>
      </c>
      <c r="J41" s="317">
        <v>101.76666666666664</v>
      </c>
      <c r="K41" s="317">
        <v>103.7833333333333</v>
      </c>
      <c r="L41" s="304">
        <v>99.75</v>
      </c>
      <c r="M41" s="304">
        <v>95.7</v>
      </c>
      <c r="N41" s="319">
        <v>11700000</v>
      </c>
      <c r="O41" s="320">
        <v>-1.8044481745698698E-2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240.1</v>
      </c>
      <c r="E42" s="316">
        <v>239.75</v>
      </c>
      <c r="F42" s="317">
        <v>237</v>
      </c>
      <c r="G42" s="317">
        <v>233.9</v>
      </c>
      <c r="H42" s="317">
        <v>231.15</v>
      </c>
      <c r="I42" s="317">
        <v>242.85</v>
      </c>
      <c r="J42" s="317">
        <v>245.6</v>
      </c>
      <c r="K42" s="317">
        <v>248.7</v>
      </c>
      <c r="L42" s="304">
        <v>242.5</v>
      </c>
      <c r="M42" s="304">
        <v>236.65</v>
      </c>
      <c r="N42" s="319">
        <v>6135000</v>
      </c>
      <c r="O42" s="320">
        <v>4.1595925297113749E-2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806.15</v>
      </c>
      <c r="E43" s="316">
        <v>801.43333333333339</v>
      </c>
      <c r="F43" s="317">
        <v>781.76666666666677</v>
      </c>
      <c r="G43" s="317">
        <v>757.38333333333333</v>
      </c>
      <c r="H43" s="317">
        <v>737.7166666666667</v>
      </c>
      <c r="I43" s="317">
        <v>825.81666666666683</v>
      </c>
      <c r="J43" s="317">
        <v>845.48333333333335</v>
      </c>
      <c r="K43" s="317">
        <v>869.8666666666669</v>
      </c>
      <c r="L43" s="304">
        <v>821.1</v>
      </c>
      <c r="M43" s="304">
        <v>777.05</v>
      </c>
      <c r="N43" s="319">
        <v>14680900</v>
      </c>
      <c r="O43" s="320">
        <v>2.9307282415630552E-3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123.75</v>
      </c>
      <c r="E44" s="316">
        <v>124.05</v>
      </c>
      <c r="F44" s="317">
        <v>122.64999999999999</v>
      </c>
      <c r="G44" s="317">
        <v>121.55</v>
      </c>
      <c r="H44" s="317">
        <v>120.14999999999999</v>
      </c>
      <c r="I44" s="317">
        <v>125.14999999999999</v>
      </c>
      <c r="J44" s="317">
        <v>126.55</v>
      </c>
      <c r="K44" s="317">
        <v>127.64999999999999</v>
      </c>
      <c r="L44" s="304">
        <v>125.45</v>
      </c>
      <c r="M44" s="304">
        <v>122.95</v>
      </c>
      <c r="N44" s="319">
        <v>45820800</v>
      </c>
      <c r="O44" s="320">
        <v>3.9187715028950236E-2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2200.25</v>
      </c>
      <c r="E45" s="316">
        <v>2214.7833333333333</v>
      </c>
      <c r="F45" s="317">
        <v>2175.5666666666666</v>
      </c>
      <c r="G45" s="317">
        <v>2150.8833333333332</v>
      </c>
      <c r="H45" s="317">
        <v>2111.6666666666665</v>
      </c>
      <c r="I45" s="317">
        <v>2239.4666666666667</v>
      </c>
      <c r="J45" s="317">
        <v>2278.6833333333329</v>
      </c>
      <c r="K45" s="317">
        <v>2303.3666666666668</v>
      </c>
      <c r="L45" s="304">
        <v>2254</v>
      </c>
      <c r="M45" s="304">
        <v>2190.1</v>
      </c>
      <c r="N45" s="319">
        <v>584625</v>
      </c>
      <c r="O45" s="320">
        <v>-2.5591810620601407E-3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1375.65</v>
      </c>
      <c r="E46" s="316">
        <v>1384.5166666666667</v>
      </c>
      <c r="F46" s="317">
        <v>1359.0833333333333</v>
      </c>
      <c r="G46" s="317">
        <v>1342.5166666666667</v>
      </c>
      <c r="H46" s="317">
        <v>1317.0833333333333</v>
      </c>
      <c r="I46" s="317">
        <v>1401.0833333333333</v>
      </c>
      <c r="J46" s="317">
        <v>1426.5166666666667</v>
      </c>
      <c r="K46" s="317">
        <v>1443.0833333333333</v>
      </c>
      <c r="L46" s="304">
        <v>1409.95</v>
      </c>
      <c r="M46" s="304">
        <v>1367.95</v>
      </c>
      <c r="N46" s="319">
        <v>2627100</v>
      </c>
      <c r="O46" s="320">
        <v>2.5129745971046162E-2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387</v>
      </c>
      <c r="E47" s="316">
        <v>388.75</v>
      </c>
      <c r="F47" s="317">
        <v>383.9</v>
      </c>
      <c r="G47" s="317">
        <v>380.79999999999995</v>
      </c>
      <c r="H47" s="317">
        <v>375.94999999999993</v>
      </c>
      <c r="I47" s="317">
        <v>391.85</v>
      </c>
      <c r="J47" s="317">
        <v>396.70000000000005</v>
      </c>
      <c r="K47" s="317">
        <v>399.80000000000007</v>
      </c>
      <c r="L47" s="304">
        <v>393.6</v>
      </c>
      <c r="M47" s="304">
        <v>385.65</v>
      </c>
      <c r="N47" s="319">
        <v>6931905</v>
      </c>
      <c r="O47" s="320">
        <v>-1.0044642857142858E-2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480.7</v>
      </c>
      <c r="E48" s="316">
        <v>483.88333333333338</v>
      </c>
      <c r="F48" s="317">
        <v>475.06666666666678</v>
      </c>
      <c r="G48" s="317">
        <v>469.43333333333339</v>
      </c>
      <c r="H48" s="317">
        <v>460.61666666666679</v>
      </c>
      <c r="I48" s="317">
        <v>489.51666666666677</v>
      </c>
      <c r="J48" s="317">
        <v>498.33333333333337</v>
      </c>
      <c r="K48" s="317">
        <v>503.96666666666675</v>
      </c>
      <c r="L48" s="304">
        <v>492.7</v>
      </c>
      <c r="M48" s="304">
        <v>478.25</v>
      </c>
      <c r="N48" s="319">
        <v>2536800</v>
      </c>
      <c r="O48" s="320">
        <v>8.132992327365729E-2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508.75</v>
      </c>
      <c r="E49" s="316">
        <v>506.40000000000003</v>
      </c>
      <c r="F49" s="317">
        <v>502.40000000000009</v>
      </c>
      <c r="G49" s="317">
        <v>496.05000000000007</v>
      </c>
      <c r="H49" s="317">
        <v>492.05000000000013</v>
      </c>
      <c r="I49" s="317">
        <v>512.75</v>
      </c>
      <c r="J49" s="317">
        <v>516.75</v>
      </c>
      <c r="K49" s="317">
        <v>523.1</v>
      </c>
      <c r="L49" s="304">
        <v>510.4</v>
      </c>
      <c r="M49" s="304">
        <v>500.05</v>
      </c>
      <c r="N49" s="319">
        <v>9817500</v>
      </c>
      <c r="O49" s="320">
        <v>-1.0831234256926952E-2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3345.45</v>
      </c>
      <c r="E50" s="316">
        <v>3327.8666666666668</v>
      </c>
      <c r="F50" s="317">
        <v>3257.7333333333336</v>
      </c>
      <c r="G50" s="317">
        <v>3170.0166666666669</v>
      </c>
      <c r="H50" s="317">
        <v>3099.8833333333337</v>
      </c>
      <c r="I50" s="317">
        <v>3415.5833333333335</v>
      </c>
      <c r="J50" s="317">
        <v>3485.7166666666667</v>
      </c>
      <c r="K50" s="317">
        <v>3573.4333333333334</v>
      </c>
      <c r="L50" s="304">
        <v>3398</v>
      </c>
      <c r="M50" s="304">
        <v>3240.15</v>
      </c>
      <c r="N50" s="319">
        <v>3313200</v>
      </c>
      <c r="O50" s="320">
        <v>-5.0450450450450447E-3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161.30000000000001</v>
      </c>
      <c r="E51" s="316">
        <v>161.88333333333335</v>
      </c>
      <c r="F51" s="317">
        <v>156.8666666666667</v>
      </c>
      <c r="G51" s="317">
        <v>152.43333333333334</v>
      </c>
      <c r="H51" s="317">
        <v>147.41666666666669</v>
      </c>
      <c r="I51" s="317">
        <v>166.31666666666672</v>
      </c>
      <c r="J51" s="317">
        <v>171.33333333333337</v>
      </c>
      <c r="K51" s="317">
        <v>175.76666666666674</v>
      </c>
      <c r="L51" s="304">
        <v>166.9</v>
      </c>
      <c r="M51" s="304">
        <v>157.44999999999999</v>
      </c>
      <c r="N51" s="319">
        <v>32448900</v>
      </c>
      <c r="O51" s="320">
        <v>4.7847399829497018E-2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5338.95</v>
      </c>
      <c r="E52" s="316">
        <v>5259.8666666666659</v>
      </c>
      <c r="F52" s="317">
        <v>5025.7833333333319</v>
      </c>
      <c r="G52" s="317">
        <v>4712.6166666666659</v>
      </c>
      <c r="H52" s="317">
        <v>4478.5333333333319</v>
      </c>
      <c r="I52" s="317">
        <v>5573.0333333333319</v>
      </c>
      <c r="J52" s="317">
        <v>5807.1166666666659</v>
      </c>
      <c r="K52" s="317">
        <v>6120.2833333333319</v>
      </c>
      <c r="L52" s="304">
        <v>5493.95</v>
      </c>
      <c r="M52" s="304">
        <v>4946.7</v>
      </c>
      <c r="N52" s="319">
        <v>3123750</v>
      </c>
      <c r="O52" s="320">
        <v>3.9430995757424508E-2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2155.85</v>
      </c>
      <c r="E53" s="316">
        <v>2168.5833333333335</v>
      </c>
      <c r="F53" s="317">
        <v>2127.7666666666669</v>
      </c>
      <c r="G53" s="317">
        <v>2099.6833333333334</v>
      </c>
      <c r="H53" s="317">
        <v>2058.8666666666668</v>
      </c>
      <c r="I53" s="317">
        <v>2196.666666666667</v>
      </c>
      <c r="J53" s="317">
        <v>2237.4833333333336</v>
      </c>
      <c r="K53" s="317">
        <v>2265.5666666666671</v>
      </c>
      <c r="L53" s="304">
        <v>2209.4</v>
      </c>
      <c r="M53" s="304">
        <v>2140.5</v>
      </c>
      <c r="N53" s="319">
        <v>2270450</v>
      </c>
      <c r="O53" s="320">
        <v>-4.3920412675018422E-2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1239.2</v>
      </c>
      <c r="E54" s="316">
        <v>1250.0666666666666</v>
      </c>
      <c r="F54" s="317">
        <v>1223.1333333333332</v>
      </c>
      <c r="G54" s="317">
        <v>1207.0666666666666</v>
      </c>
      <c r="H54" s="317">
        <v>1180.1333333333332</v>
      </c>
      <c r="I54" s="317">
        <v>1266.1333333333332</v>
      </c>
      <c r="J54" s="317">
        <v>1293.0666666666666</v>
      </c>
      <c r="K54" s="317">
        <v>1309.1333333333332</v>
      </c>
      <c r="L54" s="304">
        <v>1277</v>
      </c>
      <c r="M54" s="304">
        <v>1234</v>
      </c>
      <c r="N54" s="319">
        <v>2478300</v>
      </c>
      <c r="O54" s="320">
        <v>-5.4156171284634763E-2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167.15</v>
      </c>
      <c r="E55" s="316">
        <v>167.35</v>
      </c>
      <c r="F55" s="317">
        <v>165.5</v>
      </c>
      <c r="G55" s="317">
        <v>163.85</v>
      </c>
      <c r="H55" s="317">
        <v>162</v>
      </c>
      <c r="I55" s="317">
        <v>169</v>
      </c>
      <c r="J55" s="317">
        <v>170.84999999999997</v>
      </c>
      <c r="K55" s="317">
        <v>172.5</v>
      </c>
      <c r="L55" s="304">
        <v>169.2</v>
      </c>
      <c r="M55" s="304">
        <v>165.7</v>
      </c>
      <c r="N55" s="319">
        <v>9241200</v>
      </c>
      <c r="O55" s="320">
        <v>4.519543973941368E-2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</v>
      </c>
      <c r="E56" s="316">
        <v>52.1</v>
      </c>
      <c r="F56" s="317">
        <v>50.95</v>
      </c>
      <c r="G56" s="317">
        <v>49.9</v>
      </c>
      <c r="H56" s="317">
        <v>48.75</v>
      </c>
      <c r="I56" s="317">
        <v>53.150000000000006</v>
      </c>
      <c r="J56" s="317">
        <v>54.3</v>
      </c>
      <c r="K56" s="317">
        <v>55.350000000000009</v>
      </c>
      <c r="L56" s="304">
        <v>53.25</v>
      </c>
      <c r="M56" s="304">
        <v>51.05</v>
      </c>
      <c r="N56" s="319">
        <v>95489000</v>
      </c>
      <c r="O56" s="320">
        <v>-1.8950310016592437E-2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92.2</v>
      </c>
      <c r="E57" s="316">
        <v>92.316666666666663</v>
      </c>
      <c r="F57" s="317">
        <v>90.933333333333323</v>
      </c>
      <c r="G57" s="317">
        <v>89.666666666666657</v>
      </c>
      <c r="H57" s="317">
        <v>88.283333333333317</v>
      </c>
      <c r="I57" s="317">
        <v>93.583333333333329</v>
      </c>
      <c r="J57" s="317">
        <v>94.966666666666654</v>
      </c>
      <c r="K57" s="317">
        <v>96.233333333333334</v>
      </c>
      <c r="L57" s="304">
        <v>93.7</v>
      </c>
      <c r="M57" s="304">
        <v>91.05</v>
      </c>
      <c r="N57" s="319">
        <v>26248300</v>
      </c>
      <c r="O57" s="320">
        <v>-4.0151684140084763E-2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509.45</v>
      </c>
      <c r="E58" s="316">
        <v>509.13333333333338</v>
      </c>
      <c r="F58" s="317">
        <v>498.51666666666677</v>
      </c>
      <c r="G58" s="317">
        <v>487.58333333333337</v>
      </c>
      <c r="H58" s="317">
        <v>476.96666666666675</v>
      </c>
      <c r="I58" s="317">
        <v>520.06666666666683</v>
      </c>
      <c r="J58" s="317">
        <v>530.68333333333339</v>
      </c>
      <c r="K58" s="317">
        <v>541.61666666666679</v>
      </c>
      <c r="L58" s="304">
        <v>519.75</v>
      </c>
      <c r="M58" s="304">
        <v>498.2</v>
      </c>
      <c r="N58" s="319">
        <v>9795700</v>
      </c>
      <c r="O58" s="320">
        <v>0.21755288736420811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</v>
      </c>
      <c r="E59" s="316">
        <v>24.083333333333332</v>
      </c>
      <c r="F59" s="317">
        <v>23.666666666666664</v>
      </c>
      <c r="G59" s="317">
        <v>23.333333333333332</v>
      </c>
      <c r="H59" s="317">
        <v>22.916666666666664</v>
      </c>
      <c r="I59" s="317">
        <v>24.416666666666664</v>
      </c>
      <c r="J59" s="317">
        <v>24.833333333333329</v>
      </c>
      <c r="K59" s="317">
        <v>25.166666666666664</v>
      </c>
      <c r="L59" s="304">
        <v>24.5</v>
      </c>
      <c r="M59" s="304">
        <v>23.75</v>
      </c>
      <c r="N59" s="319">
        <v>89280000</v>
      </c>
      <c r="O59" s="320">
        <v>-4.6153846153846156E-2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714.55</v>
      </c>
      <c r="E60" s="316">
        <v>713.48333333333323</v>
      </c>
      <c r="F60" s="317">
        <v>699.76666666666642</v>
      </c>
      <c r="G60" s="317">
        <v>684.98333333333323</v>
      </c>
      <c r="H60" s="317">
        <v>671.26666666666642</v>
      </c>
      <c r="I60" s="317">
        <v>728.26666666666642</v>
      </c>
      <c r="J60" s="317">
        <v>741.98333333333335</v>
      </c>
      <c r="K60" s="317">
        <v>756.76666666666642</v>
      </c>
      <c r="L60" s="304">
        <v>727.2</v>
      </c>
      <c r="M60" s="304">
        <v>698.7</v>
      </c>
      <c r="N60" s="319">
        <v>5284000</v>
      </c>
      <c r="O60" s="320">
        <v>0.11242105263157895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917.6</v>
      </c>
      <c r="E61" s="316">
        <v>914.68333333333339</v>
      </c>
      <c r="F61" s="317">
        <v>897.36666666666679</v>
      </c>
      <c r="G61" s="317">
        <v>877.13333333333344</v>
      </c>
      <c r="H61" s="317">
        <v>859.81666666666683</v>
      </c>
      <c r="I61" s="317">
        <v>934.91666666666674</v>
      </c>
      <c r="J61" s="317">
        <v>952.23333333333335</v>
      </c>
      <c r="K61" s="317">
        <v>972.4666666666667</v>
      </c>
      <c r="L61" s="304">
        <v>932</v>
      </c>
      <c r="M61" s="304">
        <v>894.45</v>
      </c>
      <c r="N61" s="319">
        <v>826800</v>
      </c>
      <c r="O61" s="320">
        <v>0.11775043936731107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745.25</v>
      </c>
      <c r="E62" s="316">
        <v>739.98333333333323</v>
      </c>
      <c r="F62" s="317">
        <v>731.86666666666645</v>
      </c>
      <c r="G62" s="317">
        <v>718.48333333333323</v>
      </c>
      <c r="H62" s="317">
        <v>710.36666666666645</v>
      </c>
      <c r="I62" s="317">
        <v>753.36666666666645</v>
      </c>
      <c r="J62" s="317">
        <v>761.48333333333323</v>
      </c>
      <c r="K62" s="317">
        <v>774.86666666666645</v>
      </c>
      <c r="L62" s="304">
        <v>748.1</v>
      </c>
      <c r="M62" s="304">
        <v>726.6</v>
      </c>
      <c r="N62" s="319">
        <v>17948350</v>
      </c>
      <c r="O62" s="320">
        <v>1.2719275001324924E-3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674.35</v>
      </c>
      <c r="E63" s="316">
        <v>678.25</v>
      </c>
      <c r="F63" s="317">
        <v>667.95</v>
      </c>
      <c r="G63" s="317">
        <v>661.55000000000007</v>
      </c>
      <c r="H63" s="317">
        <v>651.25000000000011</v>
      </c>
      <c r="I63" s="317">
        <v>684.65</v>
      </c>
      <c r="J63" s="317">
        <v>694.94999999999993</v>
      </c>
      <c r="K63" s="317">
        <v>701.34999999999991</v>
      </c>
      <c r="L63" s="304">
        <v>688.55</v>
      </c>
      <c r="M63" s="304">
        <v>671.85</v>
      </c>
      <c r="N63" s="319">
        <v>5828000</v>
      </c>
      <c r="O63" s="320">
        <v>2.0486779898441602E-2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811.6</v>
      </c>
      <c r="E64" s="316">
        <v>813.4</v>
      </c>
      <c r="F64" s="317">
        <v>802.19999999999993</v>
      </c>
      <c r="G64" s="317">
        <v>792.8</v>
      </c>
      <c r="H64" s="317">
        <v>781.59999999999991</v>
      </c>
      <c r="I64" s="317">
        <v>822.8</v>
      </c>
      <c r="J64" s="317">
        <v>834</v>
      </c>
      <c r="K64" s="317">
        <v>843.4</v>
      </c>
      <c r="L64" s="304">
        <v>824.6</v>
      </c>
      <c r="M64" s="304">
        <v>804</v>
      </c>
      <c r="N64" s="319">
        <v>14401800</v>
      </c>
      <c r="O64" s="320">
        <v>-4.7676356230327718E-2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1726.75</v>
      </c>
      <c r="E65" s="316">
        <v>1732.6000000000001</v>
      </c>
      <c r="F65" s="317">
        <v>1707.2000000000003</v>
      </c>
      <c r="G65" s="317">
        <v>1687.65</v>
      </c>
      <c r="H65" s="317">
        <v>1662.2500000000002</v>
      </c>
      <c r="I65" s="317">
        <v>1752.1500000000003</v>
      </c>
      <c r="J65" s="317">
        <v>1777.5500000000004</v>
      </c>
      <c r="K65" s="317">
        <v>1797.1000000000004</v>
      </c>
      <c r="L65" s="304">
        <v>1758</v>
      </c>
      <c r="M65" s="304">
        <v>1713.05</v>
      </c>
      <c r="N65" s="319">
        <v>27752700</v>
      </c>
      <c r="O65" s="320">
        <v>-1.6594025725523546E-2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1060.9000000000001</v>
      </c>
      <c r="E66" s="316">
        <v>1067.9333333333334</v>
      </c>
      <c r="F66" s="317">
        <v>1042.2166666666667</v>
      </c>
      <c r="G66" s="317">
        <v>1023.5333333333333</v>
      </c>
      <c r="H66" s="317">
        <v>997.81666666666661</v>
      </c>
      <c r="I66" s="317">
        <v>1086.6166666666668</v>
      </c>
      <c r="J66" s="317">
        <v>1112.3333333333335</v>
      </c>
      <c r="K66" s="317">
        <v>1131.0166666666669</v>
      </c>
      <c r="L66" s="304">
        <v>1093.6500000000001</v>
      </c>
      <c r="M66" s="304">
        <v>1049.25</v>
      </c>
      <c r="N66" s="319">
        <v>42391250</v>
      </c>
      <c r="O66" s="320">
        <v>-2.5021188316698924E-2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585.75</v>
      </c>
      <c r="E67" s="316">
        <v>588.31666666666672</v>
      </c>
      <c r="F67" s="317">
        <v>580.98333333333346</v>
      </c>
      <c r="G67" s="317">
        <v>576.2166666666667</v>
      </c>
      <c r="H67" s="317">
        <v>568.88333333333344</v>
      </c>
      <c r="I67" s="317">
        <v>593.08333333333348</v>
      </c>
      <c r="J67" s="317">
        <v>600.41666666666674</v>
      </c>
      <c r="K67" s="317">
        <v>605.18333333333351</v>
      </c>
      <c r="L67" s="304">
        <v>595.65</v>
      </c>
      <c r="M67" s="304">
        <v>583.54999999999995</v>
      </c>
      <c r="N67" s="319">
        <v>9667900</v>
      </c>
      <c r="O67" s="320">
        <v>-4.1025641025641026E-2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3112.45</v>
      </c>
      <c r="E68" s="316">
        <v>3105.75</v>
      </c>
      <c r="F68" s="317">
        <v>3086.65</v>
      </c>
      <c r="G68" s="317">
        <v>3060.85</v>
      </c>
      <c r="H68" s="317">
        <v>3041.75</v>
      </c>
      <c r="I68" s="317">
        <v>3131.55</v>
      </c>
      <c r="J68" s="317">
        <v>3150.6500000000005</v>
      </c>
      <c r="K68" s="317">
        <v>3176.4500000000003</v>
      </c>
      <c r="L68" s="304">
        <v>3124.85</v>
      </c>
      <c r="M68" s="304">
        <v>3079.95</v>
      </c>
      <c r="N68" s="319">
        <v>1787700</v>
      </c>
      <c r="O68" s="320">
        <v>-3.6695764629809245E-2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179.95</v>
      </c>
      <c r="E69" s="316">
        <v>179.93333333333331</v>
      </c>
      <c r="F69" s="317">
        <v>177.11666666666662</v>
      </c>
      <c r="G69" s="317">
        <v>174.2833333333333</v>
      </c>
      <c r="H69" s="317">
        <v>171.46666666666661</v>
      </c>
      <c r="I69" s="317">
        <v>182.76666666666662</v>
      </c>
      <c r="J69" s="317">
        <v>185.58333333333329</v>
      </c>
      <c r="K69" s="317">
        <v>188.41666666666663</v>
      </c>
      <c r="L69" s="304">
        <v>182.75</v>
      </c>
      <c r="M69" s="304">
        <v>177.1</v>
      </c>
      <c r="N69" s="319">
        <v>32271500</v>
      </c>
      <c r="O69" s="320">
        <v>5.511036131027696E-2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194.6</v>
      </c>
      <c r="E70" s="316">
        <v>195.89999999999998</v>
      </c>
      <c r="F70" s="317">
        <v>192.59999999999997</v>
      </c>
      <c r="G70" s="317">
        <v>190.6</v>
      </c>
      <c r="H70" s="317">
        <v>187.29999999999998</v>
      </c>
      <c r="I70" s="317">
        <v>197.89999999999995</v>
      </c>
      <c r="J70" s="317">
        <v>201.19999999999996</v>
      </c>
      <c r="K70" s="317">
        <v>203.19999999999993</v>
      </c>
      <c r="L70" s="304">
        <v>199.2</v>
      </c>
      <c r="M70" s="304">
        <v>193.9</v>
      </c>
      <c r="N70" s="319">
        <v>34481700</v>
      </c>
      <c r="O70" s="320">
        <v>2.2088835534213685E-2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2101</v>
      </c>
      <c r="E71" s="316">
        <v>2107.8833333333332</v>
      </c>
      <c r="F71" s="317">
        <v>2084.3666666666663</v>
      </c>
      <c r="G71" s="317">
        <v>2067.7333333333331</v>
      </c>
      <c r="H71" s="317">
        <v>2044.2166666666662</v>
      </c>
      <c r="I71" s="317">
        <v>2124.5166666666664</v>
      </c>
      <c r="J71" s="317">
        <v>2148.0333333333328</v>
      </c>
      <c r="K71" s="317">
        <v>2164.6666666666665</v>
      </c>
      <c r="L71" s="304">
        <v>2131.4</v>
      </c>
      <c r="M71" s="304">
        <v>2091.25</v>
      </c>
      <c r="N71" s="319">
        <v>13779000</v>
      </c>
      <c r="O71" s="320">
        <v>-1.8715549288552749E-2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179.75</v>
      </c>
      <c r="E72" s="316">
        <v>180.91666666666666</v>
      </c>
      <c r="F72" s="317">
        <v>176.83333333333331</v>
      </c>
      <c r="G72" s="317">
        <v>173.91666666666666</v>
      </c>
      <c r="H72" s="317">
        <v>169.83333333333331</v>
      </c>
      <c r="I72" s="317">
        <v>183.83333333333331</v>
      </c>
      <c r="J72" s="317">
        <v>187.91666666666663</v>
      </c>
      <c r="K72" s="317">
        <v>190.83333333333331</v>
      </c>
      <c r="L72" s="304">
        <v>185</v>
      </c>
      <c r="M72" s="304">
        <v>178</v>
      </c>
      <c r="N72" s="319">
        <v>15438000</v>
      </c>
      <c r="O72" s="320">
        <v>-4.1991601679664068E-3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369.65</v>
      </c>
      <c r="E73" s="316">
        <v>369.7833333333333</v>
      </c>
      <c r="F73" s="317">
        <v>364.26666666666659</v>
      </c>
      <c r="G73" s="317">
        <v>358.88333333333327</v>
      </c>
      <c r="H73" s="317">
        <v>353.36666666666656</v>
      </c>
      <c r="I73" s="317">
        <v>375.16666666666663</v>
      </c>
      <c r="J73" s="317">
        <v>380.68333333333328</v>
      </c>
      <c r="K73" s="317">
        <v>386.06666666666666</v>
      </c>
      <c r="L73" s="304">
        <v>375.3</v>
      </c>
      <c r="M73" s="304">
        <v>364.4</v>
      </c>
      <c r="N73" s="319">
        <v>119574125</v>
      </c>
      <c r="O73" s="320">
        <v>-5.1388616183432601E-2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423.05</v>
      </c>
      <c r="E74" s="316">
        <v>424.2833333333333</v>
      </c>
      <c r="F74" s="317">
        <v>418.11666666666662</v>
      </c>
      <c r="G74" s="317">
        <v>413.18333333333334</v>
      </c>
      <c r="H74" s="317">
        <v>407.01666666666665</v>
      </c>
      <c r="I74" s="317">
        <v>429.21666666666658</v>
      </c>
      <c r="J74" s="317">
        <v>435.38333333333333</v>
      </c>
      <c r="K74" s="317">
        <v>440.31666666666655</v>
      </c>
      <c r="L74" s="304">
        <v>430.45</v>
      </c>
      <c r="M74" s="304">
        <v>419.35</v>
      </c>
      <c r="N74" s="319">
        <v>8265000</v>
      </c>
      <c r="O74" s="320">
        <v>1.7355982274741506E-2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11.25</v>
      </c>
      <c r="E75" s="316">
        <v>11.316666666666668</v>
      </c>
      <c r="F75" s="317">
        <v>10.983333333333336</v>
      </c>
      <c r="G75" s="317">
        <v>10.716666666666669</v>
      </c>
      <c r="H75" s="317">
        <v>10.383333333333336</v>
      </c>
      <c r="I75" s="317">
        <v>11.583333333333336</v>
      </c>
      <c r="J75" s="317">
        <v>11.916666666666668</v>
      </c>
      <c r="K75" s="317">
        <v>12.183333333333335</v>
      </c>
      <c r="L75" s="304">
        <v>11.65</v>
      </c>
      <c r="M75" s="304">
        <v>11.05</v>
      </c>
      <c r="N75" s="319">
        <v>381640000</v>
      </c>
      <c r="O75" s="320">
        <v>-1.7303532804614274E-2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31.1</v>
      </c>
      <c r="E76" s="316">
        <v>31.45</v>
      </c>
      <c r="F76" s="317">
        <v>30.6</v>
      </c>
      <c r="G76" s="317">
        <v>30.1</v>
      </c>
      <c r="H76" s="317">
        <v>29.250000000000004</v>
      </c>
      <c r="I76" s="317">
        <v>31.95</v>
      </c>
      <c r="J76" s="317">
        <v>32.799999999999997</v>
      </c>
      <c r="K76" s="317">
        <v>33.299999999999997</v>
      </c>
      <c r="L76" s="304">
        <v>32.299999999999997</v>
      </c>
      <c r="M76" s="304">
        <v>30.95</v>
      </c>
      <c r="N76" s="319">
        <v>176054000</v>
      </c>
      <c r="O76" s="320">
        <v>-1.0148488409357975E-2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419.55</v>
      </c>
      <c r="E77" s="316">
        <v>419.90000000000003</v>
      </c>
      <c r="F77" s="317">
        <v>413.45000000000005</v>
      </c>
      <c r="G77" s="317">
        <v>407.35</v>
      </c>
      <c r="H77" s="317">
        <v>400.90000000000003</v>
      </c>
      <c r="I77" s="317">
        <v>426.00000000000006</v>
      </c>
      <c r="J77" s="317">
        <v>432.45</v>
      </c>
      <c r="K77" s="317">
        <v>438.55000000000007</v>
      </c>
      <c r="L77" s="304">
        <v>426.35</v>
      </c>
      <c r="M77" s="304">
        <v>413.8</v>
      </c>
      <c r="N77" s="319">
        <v>6073375</v>
      </c>
      <c r="O77" s="320">
        <v>-4.6622059140945395E-2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1315.1</v>
      </c>
      <c r="E78" s="316">
        <v>1317.2166666666667</v>
      </c>
      <c r="F78" s="317">
        <v>1302.0333333333333</v>
      </c>
      <c r="G78" s="317">
        <v>1288.9666666666667</v>
      </c>
      <c r="H78" s="317">
        <v>1273.7833333333333</v>
      </c>
      <c r="I78" s="317">
        <v>1330.2833333333333</v>
      </c>
      <c r="J78" s="317">
        <v>1345.4666666666667</v>
      </c>
      <c r="K78" s="317">
        <v>1358.5333333333333</v>
      </c>
      <c r="L78" s="304">
        <v>1332.4</v>
      </c>
      <c r="M78" s="304">
        <v>1304.1500000000001</v>
      </c>
      <c r="N78" s="319">
        <v>3659500</v>
      </c>
      <c r="O78" s="320">
        <v>-8.6685629148042804E-3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615.04999999999995</v>
      </c>
      <c r="E79" s="316">
        <v>612.93333333333328</v>
      </c>
      <c r="F79" s="317">
        <v>601.11666666666656</v>
      </c>
      <c r="G79" s="317">
        <v>587.18333333333328</v>
      </c>
      <c r="H79" s="317">
        <v>575.36666666666656</v>
      </c>
      <c r="I79" s="317">
        <v>626.86666666666656</v>
      </c>
      <c r="J79" s="317">
        <v>638.68333333333339</v>
      </c>
      <c r="K79" s="317">
        <v>652.61666666666656</v>
      </c>
      <c r="L79" s="304">
        <v>624.75</v>
      </c>
      <c r="M79" s="304">
        <v>599</v>
      </c>
      <c r="N79" s="319">
        <v>30380000</v>
      </c>
      <c r="O79" s="320">
        <v>2.2757877726905466E-2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199.5</v>
      </c>
      <c r="E80" s="316">
        <v>198.48333333333335</v>
      </c>
      <c r="F80" s="317">
        <v>196.2166666666667</v>
      </c>
      <c r="G80" s="317">
        <v>192.93333333333334</v>
      </c>
      <c r="H80" s="317">
        <v>190.66666666666669</v>
      </c>
      <c r="I80" s="317">
        <v>201.76666666666671</v>
      </c>
      <c r="J80" s="317">
        <v>204.03333333333336</v>
      </c>
      <c r="K80" s="317">
        <v>207.31666666666672</v>
      </c>
      <c r="L80" s="304">
        <v>200.75</v>
      </c>
      <c r="M80" s="304">
        <v>195.2</v>
      </c>
      <c r="N80" s="319">
        <v>16906400</v>
      </c>
      <c r="O80" s="320">
        <v>-1.2268935056437101E-2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1005</v>
      </c>
      <c r="E81" s="316">
        <v>1009.0666666666666</v>
      </c>
      <c r="F81" s="317">
        <v>998.13333333333321</v>
      </c>
      <c r="G81" s="317">
        <v>991.26666666666665</v>
      </c>
      <c r="H81" s="317">
        <v>980.33333333333326</v>
      </c>
      <c r="I81" s="317">
        <v>1015.9333333333332</v>
      </c>
      <c r="J81" s="317">
        <v>1026.8666666666666</v>
      </c>
      <c r="K81" s="317">
        <v>1033.7333333333331</v>
      </c>
      <c r="L81" s="304">
        <v>1020</v>
      </c>
      <c r="M81" s="304">
        <v>1002.2</v>
      </c>
      <c r="N81" s="319">
        <v>40908000</v>
      </c>
      <c r="O81" s="320">
        <v>-7.0737358593430555E-2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80.95</v>
      </c>
      <c r="E82" s="316">
        <v>81.483333333333334</v>
      </c>
      <c r="F82" s="317">
        <v>79.966666666666669</v>
      </c>
      <c r="G82" s="317">
        <v>78.983333333333334</v>
      </c>
      <c r="H82" s="317">
        <v>77.466666666666669</v>
      </c>
      <c r="I82" s="317">
        <v>82.466666666666669</v>
      </c>
      <c r="J82" s="317">
        <v>83.983333333333348</v>
      </c>
      <c r="K82" s="317">
        <v>84.966666666666669</v>
      </c>
      <c r="L82" s="304">
        <v>83</v>
      </c>
      <c r="M82" s="304">
        <v>80.5</v>
      </c>
      <c r="N82" s="319">
        <v>66935100</v>
      </c>
      <c r="O82" s="320">
        <v>5.993320696813792E-2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179.4</v>
      </c>
      <c r="E83" s="316">
        <v>178.86666666666667</v>
      </c>
      <c r="F83" s="317">
        <v>177.58333333333334</v>
      </c>
      <c r="G83" s="317">
        <v>175.76666666666668</v>
      </c>
      <c r="H83" s="317">
        <v>174.48333333333335</v>
      </c>
      <c r="I83" s="317">
        <v>180.68333333333334</v>
      </c>
      <c r="J83" s="317">
        <v>181.96666666666664</v>
      </c>
      <c r="K83" s="317">
        <v>183.78333333333333</v>
      </c>
      <c r="L83" s="304">
        <v>180.15</v>
      </c>
      <c r="M83" s="304">
        <v>177.05</v>
      </c>
      <c r="N83" s="319">
        <v>121219200</v>
      </c>
      <c r="O83" s="320">
        <v>-3.2907837630839931E-2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198.4</v>
      </c>
      <c r="E84" s="316">
        <v>199.29999999999998</v>
      </c>
      <c r="F84" s="317">
        <v>196.49999999999997</v>
      </c>
      <c r="G84" s="317">
        <v>194.6</v>
      </c>
      <c r="H84" s="317">
        <v>191.79999999999998</v>
      </c>
      <c r="I84" s="317">
        <v>201.19999999999996</v>
      </c>
      <c r="J84" s="317">
        <v>203.99999999999997</v>
      </c>
      <c r="K84" s="317">
        <v>205.89999999999995</v>
      </c>
      <c r="L84" s="304">
        <v>202.1</v>
      </c>
      <c r="M84" s="304">
        <v>197.4</v>
      </c>
      <c r="N84" s="319">
        <v>22165000</v>
      </c>
      <c r="O84" s="320">
        <v>-6.9444444444444441E-3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288.55</v>
      </c>
      <c r="E85" s="316">
        <v>289.50000000000006</v>
      </c>
      <c r="F85" s="317">
        <v>284.65000000000009</v>
      </c>
      <c r="G85" s="317">
        <v>280.75000000000006</v>
      </c>
      <c r="H85" s="317">
        <v>275.90000000000009</v>
      </c>
      <c r="I85" s="317">
        <v>293.40000000000009</v>
      </c>
      <c r="J85" s="317">
        <v>298.25000000000011</v>
      </c>
      <c r="K85" s="317">
        <v>302.15000000000009</v>
      </c>
      <c r="L85" s="304">
        <v>294.35000000000002</v>
      </c>
      <c r="M85" s="304">
        <v>285.60000000000002</v>
      </c>
      <c r="N85" s="319">
        <v>43297200</v>
      </c>
      <c r="O85" s="320">
        <v>-5.4577028032746213E-3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2364.4499999999998</v>
      </c>
      <c r="E86" s="316">
        <v>2380.9166666666665</v>
      </c>
      <c r="F86" s="317">
        <v>2339.1333333333332</v>
      </c>
      <c r="G86" s="317">
        <v>2313.8166666666666</v>
      </c>
      <c r="H86" s="317">
        <v>2272.0333333333333</v>
      </c>
      <c r="I86" s="317">
        <v>2406.2333333333331</v>
      </c>
      <c r="J86" s="317">
        <v>2448.0166666666669</v>
      </c>
      <c r="K86" s="317">
        <v>2473.333333333333</v>
      </c>
      <c r="L86" s="304">
        <v>2422.6999999999998</v>
      </c>
      <c r="M86" s="304">
        <v>2355.6</v>
      </c>
      <c r="N86" s="319">
        <v>2397500</v>
      </c>
      <c r="O86" s="320">
        <v>-5.4613564668769717E-2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1281.0999999999999</v>
      </c>
      <c r="E87" s="316">
        <v>1286.3999999999999</v>
      </c>
      <c r="F87" s="317">
        <v>1259.7999999999997</v>
      </c>
      <c r="G87" s="317">
        <v>1238.4999999999998</v>
      </c>
      <c r="H87" s="317">
        <v>1211.8999999999996</v>
      </c>
      <c r="I87" s="317">
        <v>1307.6999999999998</v>
      </c>
      <c r="J87" s="317">
        <v>1334.2999999999997</v>
      </c>
      <c r="K87" s="317">
        <v>1355.6</v>
      </c>
      <c r="L87" s="304">
        <v>1313</v>
      </c>
      <c r="M87" s="304">
        <v>1265.0999999999999</v>
      </c>
      <c r="N87" s="319">
        <v>14232000</v>
      </c>
      <c r="O87" s="320">
        <v>3.4031794007381787E-2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63.55</v>
      </c>
      <c r="E88" s="316">
        <v>63.933333333333337</v>
      </c>
      <c r="F88" s="317">
        <v>62.116666666666674</v>
      </c>
      <c r="G88" s="317">
        <v>60.683333333333337</v>
      </c>
      <c r="H88" s="317">
        <v>58.866666666666674</v>
      </c>
      <c r="I88" s="317">
        <v>65.366666666666674</v>
      </c>
      <c r="J88" s="317">
        <v>67.183333333333337</v>
      </c>
      <c r="K88" s="317">
        <v>68.616666666666674</v>
      </c>
      <c r="L88" s="304">
        <v>65.75</v>
      </c>
      <c r="M88" s="304">
        <v>62.5</v>
      </c>
      <c r="N88" s="319">
        <v>32993600</v>
      </c>
      <c r="O88" s="320">
        <v>-6.4404165059776322E-2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303.35000000000002</v>
      </c>
      <c r="E89" s="316">
        <v>303.95</v>
      </c>
      <c r="F89" s="317">
        <v>296.89999999999998</v>
      </c>
      <c r="G89" s="317">
        <v>290.45</v>
      </c>
      <c r="H89" s="317">
        <v>283.39999999999998</v>
      </c>
      <c r="I89" s="317">
        <v>310.39999999999998</v>
      </c>
      <c r="J89" s="317">
        <v>317.45000000000005</v>
      </c>
      <c r="K89" s="317">
        <v>323.89999999999998</v>
      </c>
      <c r="L89" s="304">
        <v>311</v>
      </c>
      <c r="M89" s="304">
        <v>297.5</v>
      </c>
      <c r="N89" s="319">
        <v>8104000</v>
      </c>
      <c r="O89" s="320">
        <v>-7.6993166287015941E-2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902.2</v>
      </c>
      <c r="E90" s="316">
        <v>905.15</v>
      </c>
      <c r="F90" s="317">
        <v>895.34999999999991</v>
      </c>
      <c r="G90" s="317">
        <v>888.49999999999989</v>
      </c>
      <c r="H90" s="317">
        <v>878.69999999999982</v>
      </c>
      <c r="I90" s="317">
        <v>912</v>
      </c>
      <c r="J90" s="317">
        <v>921.8</v>
      </c>
      <c r="K90" s="317">
        <v>928.65000000000009</v>
      </c>
      <c r="L90" s="304">
        <v>914.95</v>
      </c>
      <c r="M90" s="304">
        <v>898.3</v>
      </c>
      <c r="N90" s="319">
        <v>15929100</v>
      </c>
      <c r="O90" s="320">
        <v>4.8922660560008326E-3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1087.45</v>
      </c>
      <c r="E91" s="316">
        <v>1095.1333333333332</v>
      </c>
      <c r="F91" s="317">
        <v>1065.2666666666664</v>
      </c>
      <c r="G91" s="317">
        <v>1043.0833333333333</v>
      </c>
      <c r="H91" s="317">
        <v>1013.2166666666665</v>
      </c>
      <c r="I91" s="317">
        <v>1117.3166666666664</v>
      </c>
      <c r="J91" s="317">
        <v>1147.1833333333332</v>
      </c>
      <c r="K91" s="317">
        <v>1169.3666666666663</v>
      </c>
      <c r="L91" s="304">
        <v>1125</v>
      </c>
      <c r="M91" s="304">
        <v>1072.95</v>
      </c>
      <c r="N91" s="319">
        <v>7650000</v>
      </c>
      <c r="O91" s="320">
        <v>3.7583583121973713E-2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655.45</v>
      </c>
      <c r="E92" s="316">
        <v>650.85</v>
      </c>
      <c r="F92" s="317">
        <v>640.30000000000007</v>
      </c>
      <c r="G92" s="317">
        <v>625.15000000000009</v>
      </c>
      <c r="H92" s="317">
        <v>614.60000000000014</v>
      </c>
      <c r="I92" s="317">
        <v>666</v>
      </c>
      <c r="J92" s="317">
        <v>676.55</v>
      </c>
      <c r="K92" s="317">
        <v>691.69999999999993</v>
      </c>
      <c r="L92" s="304">
        <v>661.4</v>
      </c>
      <c r="M92" s="304">
        <v>635.70000000000005</v>
      </c>
      <c r="N92" s="319">
        <v>16074800</v>
      </c>
      <c r="O92" s="320">
        <v>3.9283128167994209E-2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133.6</v>
      </c>
      <c r="E93" s="316">
        <v>134.88333333333333</v>
      </c>
      <c r="F93" s="317">
        <v>131.46666666666664</v>
      </c>
      <c r="G93" s="317">
        <v>129.33333333333331</v>
      </c>
      <c r="H93" s="317">
        <v>125.91666666666663</v>
      </c>
      <c r="I93" s="317">
        <v>137.01666666666665</v>
      </c>
      <c r="J93" s="317">
        <v>140.43333333333334</v>
      </c>
      <c r="K93" s="317">
        <v>142.56666666666666</v>
      </c>
      <c r="L93" s="304">
        <v>138.30000000000001</v>
      </c>
      <c r="M93" s="304">
        <v>132.75</v>
      </c>
      <c r="N93" s="319">
        <v>17220000</v>
      </c>
      <c r="O93" s="320">
        <v>5.6859015007398012E-2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161.19999999999999</v>
      </c>
      <c r="E94" s="316">
        <v>161.53333333333333</v>
      </c>
      <c r="F94" s="317">
        <v>159.31666666666666</v>
      </c>
      <c r="G94" s="317">
        <v>157.43333333333334</v>
      </c>
      <c r="H94" s="317">
        <v>155.21666666666667</v>
      </c>
      <c r="I94" s="317">
        <v>163.41666666666666</v>
      </c>
      <c r="J94" s="317">
        <v>165.6333333333333</v>
      </c>
      <c r="K94" s="317">
        <v>167.51666666666665</v>
      </c>
      <c r="L94" s="304">
        <v>163.75</v>
      </c>
      <c r="M94" s="304">
        <v>159.65</v>
      </c>
      <c r="N94" s="319">
        <v>16884000</v>
      </c>
      <c r="O94" s="320">
        <v>-7.1899736147757257E-2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362.8</v>
      </c>
      <c r="E95" s="316">
        <v>361.33333333333331</v>
      </c>
      <c r="F95" s="317">
        <v>358.66666666666663</v>
      </c>
      <c r="G95" s="317">
        <v>354.5333333333333</v>
      </c>
      <c r="H95" s="317">
        <v>351.86666666666662</v>
      </c>
      <c r="I95" s="317">
        <v>365.46666666666664</v>
      </c>
      <c r="J95" s="317">
        <v>368.13333333333327</v>
      </c>
      <c r="K95" s="317">
        <v>372.26666666666665</v>
      </c>
      <c r="L95" s="304">
        <v>364</v>
      </c>
      <c r="M95" s="304">
        <v>357.2</v>
      </c>
      <c r="N95" s="319">
        <v>9212000</v>
      </c>
      <c r="O95" s="320">
        <v>5.6768558951965069E-3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6982</v>
      </c>
      <c r="E96" s="316">
        <v>7031.6166666666659</v>
      </c>
      <c r="F96" s="317">
        <v>6901.3833333333314</v>
      </c>
      <c r="G96" s="317">
        <v>6820.7666666666655</v>
      </c>
      <c r="H96" s="317">
        <v>6690.533333333331</v>
      </c>
      <c r="I96" s="317">
        <v>7112.2333333333318</v>
      </c>
      <c r="J96" s="317">
        <v>7242.4666666666672</v>
      </c>
      <c r="K96" s="317">
        <v>7323.0833333333321</v>
      </c>
      <c r="L96" s="304">
        <v>7161.85</v>
      </c>
      <c r="M96" s="304">
        <v>6951</v>
      </c>
      <c r="N96" s="319">
        <v>2108200</v>
      </c>
      <c r="O96" s="320">
        <v>3.7135783660255189E-3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544.35</v>
      </c>
      <c r="E97" s="316">
        <v>547.15</v>
      </c>
      <c r="F97" s="317">
        <v>537.29999999999995</v>
      </c>
      <c r="G97" s="317">
        <v>530.25</v>
      </c>
      <c r="H97" s="317">
        <v>520.4</v>
      </c>
      <c r="I97" s="317">
        <v>554.19999999999993</v>
      </c>
      <c r="J97" s="317">
        <v>564.05000000000007</v>
      </c>
      <c r="K97" s="317">
        <v>571.09999999999991</v>
      </c>
      <c r="L97" s="304">
        <v>557</v>
      </c>
      <c r="M97" s="304">
        <v>540.1</v>
      </c>
      <c r="N97" s="319">
        <v>17702500</v>
      </c>
      <c r="O97" s="320">
        <v>3.1614219114219112E-2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610.35</v>
      </c>
      <c r="E98" s="316">
        <v>615.56666666666661</v>
      </c>
      <c r="F98" s="317">
        <v>602.13333333333321</v>
      </c>
      <c r="G98" s="317">
        <v>593.91666666666663</v>
      </c>
      <c r="H98" s="317">
        <v>580.48333333333323</v>
      </c>
      <c r="I98" s="317">
        <v>623.78333333333319</v>
      </c>
      <c r="J98" s="317">
        <v>637.21666666666658</v>
      </c>
      <c r="K98" s="317">
        <v>645.43333333333317</v>
      </c>
      <c r="L98" s="304">
        <v>629</v>
      </c>
      <c r="M98" s="304">
        <v>607.35</v>
      </c>
      <c r="N98" s="319">
        <v>1830400</v>
      </c>
      <c r="O98" s="320">
        <v>1.3678905687544997E-2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919</v>
      </c>
      <c r="E99" s="316">
        <v>919.6</v>
      </c>
      <c r="F99" s="317">
        <v>910.2</v>
      </c>
      <c r="G99" s="317">
        <v>901.4</v>
      </c>
      <c r="H99" s="317">
        <v>892</v>
      </c>
      <c r="I99" s="317">
        <v>928.40000000000009</v>
      </c>
      <c r="J99" s="317">
        <v>937.8</v>
      </c>
      <c r="K99" s="317">
        <v>946.60000000000014</v>
      </c>
      <c r="L99" s="304">
        <v>929</v>
      </c>
      <c r="M99" s="304">
        <v>910.8</v>
      </c>
      <c r="N99" s="319">
        <v>1590600</v>
      </c>
      <c r="O99" s="320">
        <v>-0.1022688791059939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1275.75</v>
      </c>
      <c r="E100" s="316">
        <v>1277.1166666666668</v>
      </c>
      <c r="F100" s="317">
        <v>1261.3333333333335</v>
      </c>
      <c r="G100" s="317">
        <v>1246.9166666666667</v>
      </c>
      <c r="H100" s="317">
        <v>1231.1333333333334</v>
      </c>
      <c r="I100" s="317">
        <v>1291.5333333333335</v>
      </c>
      <c r="J100" s="317">
        <v>1307.3166666666668</v>
      </c>
      <c r="K100" s="317">
        <v>1321.7333333333336</v>
      </c>
      <c r="L100" s="304">
        <v>1292.9000000000001</v>
      </c>
      <c r="M100" s="304">
        <v>1262.7</v>
      </c>
      <c r="N100" s="319">
        <v>2052800</v>
      </c>
      <c r="O100" s="320">
        <v>-3.1698113207547167E-2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122.7</v>
      </c>
      <c r="E101" s="316">
        <v>123.46666666666665</v>
      </c>
      <c r="F101" s="317">
        <v>120.98333333333331</v>
      </c>
      <c r="G101" s="317">
        <v>119.26666666666665</v>
      </c>
      <c r="H101" s="317">
        <v>116.7833333333333</v>
      </c>
      <c r="I101" s="317">
        <v>125.18333333333331</v>
      </c>
      <c r="J101" s="317">
        <v>127.66666666666666</v>
      </c>
      <c r="K101" s="317">
        <v>129.38333333333333</v>
      </c>
      <c r="L101" s="304">
        <v>125.95</v>
      </c>
      <c r="M101" s="304">
        <v>121.75</v>
      </c>
      <c r="N101" s="319">
        <v>24577000</v>
      </c>
      <c r="O101" s="320">
        <v>-1.1379800853485065E-3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59020.35</v>
      </c>
      <c r="E102" s="316">
        <v>59246.733333333337</v>
      </c>
      <c r="F102" s="317">
        <v>58444.466666666674</v>
      </c>
      <c r="G102" s="317">
        <v>57868.583333333336</v>
      </c>
      <c r="H102" s="317">
        <v>57066.316666666673</v>
      </c>
      <c r="I102" s="317">
        <v>59822.616666666676</v>
      </c>
      <c r="J102" s="317">
        <v>60624.883333333339</v>
      </c>
      <c r="K102" s="317">
        <v>61200.766666666677</v>
      </c>
      <c r="L102" s="304">
        <v>60049</v>
      </c>
      <c r="M102" s="304">
        <v>58670.85</v>
      </c>
      <c r="N102" s="319">
        <v>43750</v>
      </c>
      <c r="O102" s="320">
        <v>-3.3149171270718231E-2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1106.2</v>
      </c>
      <c r="E103" s="316">
        <v>1113.95</v>
      </c>
      <c r="F103" s="317">
        <v>1092.25</v>
      </c>
      <c r="G103" s="317">
        <v>1078.3</v>
      </c>
      <c r="H103" s="317">
        <v>1056.5999999999999</v>
      </c>
      <c r="I103" s="317">
        <v>1127.9000000000001</v>
      </c>
      <c r="J103" s="317">
        <v>1149.6000000000004</v>
      </c>
      <c r="K103" s="317">
        <v>1163.5500000000002</v>
      </c>
      <c r="L103" s="304">
        <v>1135.6500000000001</v>
      </c>
      <c r="M103" s="304">
        <v>1100</v>
      </c>
      <c r="N103" s="319">
        <v>4189500</v>
      </c>
      <c r="O103" s="320">
        <v>2.9297954671088998E-2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35</v>
      </c>
      <c r="E104" s="316">
        <v>34.85</v>
      </c>
      <c r="F104" s="317">
        <v>34.200000000000003</v>
      </c>
      <c r="G104" s="317">
        <v>33.4</v>
      </c>
      <c r="H104" s="317">
        <v>32.75</v>
      </c>
      <c r="I104" s="317">
        <v>35.650000000000006</v>
      </c>
      <c r="J104" s="317">
        <v>36.299999999999997</v>
      </c>
      <c r="K104" s="317">
        <v>37.100000000000009</v>
      </c>
      <c r="L104" s="304">
        <v>35.5</v>
      </c>
      <c r="M104" s="304">
        <v>34.049999999999997</v>
      </c>
      <c r="N104" s="319">
        <v>44846000</v>
      </c>
      <c r="O104" s="320">
        <v>4.7240968638348549E-2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3491</v>
      </c>
      <c r="E105" s="316">
        <v>3508.9166666666665</v>
      </c>
      <c r="F105" s="317">
        <v>3430.7833333333328</v>
      </c>
      <c r="G105" s="317">
        <v>3370.5666666666662</v>
      </c>
      <c r="H105" s="317">
        <v>3292.4333333333325</v>
      </c>
      <c r="I105" s="317">
        <v>3569.1333333333332</v>
      </c>
      <c r="J105" s="317">
        <v>3647.2666666666673</v>
      </c>
      <c r="K105" s="317">
        <v>3707.4833333333336</v>
      </c>
      <c r="L105" s="304">
        <v>3587.05</v>
      </c>
      <c r="M105" s="304">
        <v>3448.7</v>
      </c>
      <c r="N105" s="319">
        <v>591750</v>
      </c>
      <c r="O105" s="320">
        <v>-6.1831153388822828E-2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16085</v>
      </c>
      <c r="E106" s="316">
        <v>16105.716666666667</v>
      </c>
      <c r="F106" s="317">
        <v>15912.533333333335</v>
      </c>
      <c r="G106" s="317">
        <v>15740.066666666668</v>
      </c>
      <c r="H106" s="317">
        <v>15546.883333333335</v>
      </c>
      <c r="I106" s="317">
        <v>16278.183333333334</v>
      </c>
      <c r="J106" s="317">
        <v>16471.366666666669</v>
      </c>
      <c r="K106" s="317">
        <v>16643.833333333336</v>
      </c>
      <c r="L106" s="304">
        <v>16298.9</v>
      </c>
      <c r="M106" s="304">
        <v>15933.25</v>
      </c>
      <c r="N106" s="319">
        <v>433450</v>
      </c>
      <c r="O106" s="320">
        <v>-3.6777777777777777E-2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87.15</v>
      </c>
      <c r="E107" s="316">
        <v>87.566666666666663</v>
      </c>
      <c r="F107" s="317">
        <v>86.033333333333331</v>
      </c>
      <c r="G107" s="317">
        <v>84.916666666666671</v>
      </c>
      <c r="H107" s="317">
        <v>83.38333333333334</v>
      </c>
      <c r="I107" s="317">
        <v>88.683333333333323</v>
      </c>
      <c r="J107" s="317">
        <v>90.216666666666654</v>
      </c>
      <c r="K107" s="317">
        <v>91.333333333333314</v>
      </c>
      <c r="L107" s="304">
        <v>89.1</v>
      </c>
      <c r="M107" s="304">
        <v>86.45</v>
      </c>
      <c r="N107" s="319">
        <v>43469600</v>
      </c>
      <c r="O107" s="320">
        <v>1.9324430479183034E-2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90.55</v>
      </c>
      <c r="E108" s="316">
        <v>90.083333333333329</v>
      </c>
      <c r="F108" s="317">
        <v>89.166666666666657</v>
      </c>
      <c r="G108" s="317">
        <v>87.783333333333331</v>
      </c>
      <c r="H108" s="317">
        <v>86.86666666666666</v>
      </c>
      <c r="I108" s="317">
        <v>91.466666666666654</v>
      </c>
      <c r="J108" s="317">
        <v>92.383333333333312</v>
      </c>
      <c r="K108" s="317">
        <v>93.766666666666652</v>
      </c>
      <c r="L108" s="304">
        <v>91</v>
      </c>
      <c r="M108" s="304">
        <v>88.7</v>
      </c>
      <c r="N108" s="319">
        <v>44750700</v>
      </c>
      <c r="O108" s="320">
        <v>-9.2160037002775211E-2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74.45</v>
      </c>
      <c r="E109" s="316">
        <v>74.166666666666671</v>
      </c>
      <c r="F109" s="317">
        <v>73.433333333333337</v>
      </c>
      <c r="G109" s="317">
        <v>72.416666666666671</v>
      </c>
      <c r="H109" s="317">
        <v>71.683333333333337</v>
      </c>
      <c r="I109" s="317">
        <v>75.183333333333337</v>
      </c>
      <c r="J109" s="317">
        <v>75.916666666666657</v>
      </c>
      <c r="K109" s="317">
        <v>76.933333333333337</v>
      </c>
      <c r="L109" s="304">
        <v>74.900000000000006</v>
      </c>
      <c r="M109" s="304">
        <v>73.150000000000006</v>
      </c>
      <c r="N109" s="319">
        <v>56287000</v>
      </c>
      <c r="O109" s="320">
        <v>-5.7868281995102459E-2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18697.849999999999</v>
      </c>
      <c r="E110" s="316">
        <v>18816.033333333333</v>
      </c>
      <c r="F110" s="317">
        <v>18487.066666666666</v>
      </c>
      <c r="G110" s="317">
        <v>18276.283333333333</v>
      </c>
      <c r="H110" s="317">
        <v>17947.316666666666</v>
      </c>
      <c r="I110" s="317">
        <v>19026.816666666666</v>
      </c>
      <c r="J110" s="317">
        <v>19355.783333333333</v>
      </c>
      <c r="K110" s="317">
        <v>19566.566666666666</v>
      </c>
      <c r="L110" s="304">
        <v>19145</v>
      </c>
      <c r="M110" s="304">
        <v>18605.25</v>
      </c>
      <c r="N110" s="319">
        <v>144600</v>
      </c>
      <c r="O110" s="320">
        <v>3.5223367697594501E-2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1355.4</v>
      </c>
      <c r="E111" s="316">
        <v>1368.05</v>
      </c>
      <c r="F111" s="317">
        <v>1328.9499999999998</v>
      </c>
      <c r="G111" s="317">
        <v>1302.4999999999998</v>
      </c>
      <c r="H111" s="317">
        <v>1263.3999999999996</v>
      </c>
      <c r="I111" s="317">
        <v>1394.5</v>
      </c>
      <c r="J111" s="317">
        <v>1433.6</v>
      </c>
      <c r="K111" s="317">
        <v>1460.0500000000002</v>
      </c>
      <c r="L111" s="304">
        <v>1407.15</v>
      </c>
      <c r="M111" s="304">
        <v>1341.6</v>
      </c>
      <c r="N111" s="319">
        <v>3313750</v>
      </c>
      <c r="O111" s="320">
        <v>2.9210796036897847E-2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228.5</v>
      </c>
      <c r="E112" s="316">
        <v>230.58333333333334</v>
      </c>
      <c r="F112" s="317">
        <v>224.86666666666667</v>
      </c>
      <c r="G112" s="317">
        <v>221.23333333333332</v>
      </c>
      <c r="H112" s="317">
        <v>215.51666666666665</v>
      </c>
      <c r="I112" s="317">
        <v>234.2166666666667</v>
      </c>
      <c r="J112" s="317">
        <v>239.93333333333334</v>
      </c>
      <c r="K112" s="317">
        <v>243.56666666666672</v>
      </c>
      <c r="L112" s="304">
        <v>236.3</v>
      </c>
      <c r="M112" s="304">
        <v>226.95</v>
      </c>
      <c r="N112" s="319">
        <v>11946000</v>
      </c>
      <c r="O112" s="320">
        <v>7.1294054344901797E-2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93.45</v>
      </c>
      <c r="E113" s="316">
        <v>93.783333333333346</v>
      </c>
      <c r="F113" s="317">
        <v>92.066666666666691</v>
      </c>
      <c r="G113" s="317">
        <v>90.683333333333351</v>
      </c>
      <c r="H113" s="317">
        <v>88.966666666666697</v>
      </c>
      <c r="I113" s="317">
        <v>95.166666666666686</v>
      </c>
      <c r="J113" s="317">
        <v>96.883333333333354</v>
      </c>
      <c r="K113" s="317">
        <v>98.26666666666668</v>
      </c>
      <c r="L113" s="304">
        <v>95.5</v>
      </c>
      <c r="M113" s="304">
        <v>92.4</v>
      </c>
      <c r="N113" s="319">
        <v>47175800</v>
      </c>
      <c r="O113" s="320">
        <v>-2.2292158405455022E-3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1457.85</v>
      </c>
      <c r="E114" s="316">
        <v>1464.8833333333332</v>
      </c>
      <c r="F114" s="317">
        <v>1443.3166666666664</v>
      </c>
      <c r="G114" s="317">
        <v>1428.7833333333331</v>
      </c>
      <c r="H114" s="317">
        <v>1407.2166666666662</v>
      </c>
      <c r="I114" s="317">
        <v>1479.4166666666665</v>
      </c>
      <c r="J114" s="317">
        <v>1500.9833333333331</v>
      </c>
      <c r="K114" s="317">
        <v>1515.5166666666667</v>
      </c>
      <c r="L114" s="304">
        <v>1486.45</v>
      </c>
      <c r="M114" s="304">
        <v>1450.35</v>
      </c>
      <c r="N114" s="319">
        <v>3069000</v>
      </c>
      <c r="O114" s="320">
        <v>7.8817733990147777E-3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32.6</v>
      </c>
      <c r="E115" s="316">
        <v>32.833333333333336</v>
      </c>
      <c r="F115" s="317">
        <v>32.116666666666674</v>
      </c>
      <c r="G115" s="317">
        <v>31.63333333333334</v>
      </c>
      <c r="H115" s="317">
        <v>30.916666666666679</v>
      </c>
      <c r="I115" s="317">
        <v>33.31666666666667</v>
      </c>
      <c r="J115" s="317">
        <v>34.033333333333324</v>
      </c>
      <c r="K115" s="317">
        <v>34.516666666666666</v>
      </c>
      <c r="L115" s="304">
        <v>33.549999999999997</v>
      </c>
      <c r="M115" s="304">
        <v>32.35</v>
      </c>
      <c r="N115" s="319">
        <v>57106000</v>
      </c>
      <c r="O115" s="320">
        <v>-6.3337393422655298E-3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171.75</v>
      </c>
      <c r="E116" s="316">
        <v>170.83333333333334</v>
      </c>
      <c r="F116" s="317">
        <v>168.86666666666667</v>
      </c>
      <c r="G116" s="317">
        <v>165.98333333333332</v>
      </c>
      <c r="H116" s="317">
        <v>164.01666666666665</v>
      </c>
      <c r="I116" s="317">
        <v>173.7166666666667</v>
      </c>
      <c r="J116" s="317">
        <v>175.68333333333334</v>
      </c>
      <c r="K116" s="317">
        <v>178.56666666666672</v>
      </c>
      <c r="L116" s="304">
        <v>172.8</v>
      </c>
      <c r="M116" s="304">
        <v>167.95</v>
      </c>
      <c r="N116" s="319">
        <v>14060000</v>
      </c>
      <c r="O116" s="320">
        <v>-4.3537414965986392E-2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1206.8</v>
      </c>
      <c r="E117" s="316">
        <v>1217.7333333333333</v>
      </c>
      <c r="F117" s="317">
        <v>1192.7166666666667</v>
      </c>
      <c r="G117" s="317">
        <v>1178.6333333333334</v>
      </c>
      <c r="H117" s="317">
        <v>1153.6166666666668</v>
      </c>
      <c r="I117" s="317">
        <v>1231.8166666666666</v>
      </c>
      <c r="J117" s="317">
        <v>1256.8333333333335</v>
      </c>
      <c r="K117" s="317">
        <v>1270.9166666666665</v>
      </c>
      <c r="L117" s="304">
        <v>1242.75</v>
      </c>
      <c r="M117" s="304">
        <v>1203.6500000000001</v>
      </c>
      <c r="N117" s="319">
        <v>2229546</v>
      </c>
      <c r="O117" s="320">
        <v>5.7324840764331211E-2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747.5</v>
      </c>
      <c r="E118" s="316">
        <v>751.94999999999993</v>
      </c>
      <c r="F118" s="317">
        <v>736.64999999999986</v>
      </c>
      <c r="G118" s="317">
        <v>725.8</v>
      </c>
      <c r="H118" s="317">
        <v>710.49999999999989</v>
      </c>
      <c r="I118" s="317">
        <v>762.79999999999984</v>
      </c>
      <c r="J118" s="317">
        <v>778.0999999999998</v>
      </c>
      <c r="K118" s="317">
        <v>788.94999999999982</v>
      </c>
      <c r="L118" s="304">
        <v>767.25</v>
      </c>
      <c r="M118" s="304">
        <v>741.1</v>
      </c>
      <c r="N118" s="319">
        <v>1207850</v>
      </c>
      <c r="O118" s="320">
        <v>5.0258684405025872E-2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180.55</v>
      </c>
      <c r="E119" s="316">
        <v>180.95000000000002</v>
      </c>
      <c r="F119" s="317">
        <v>176.70000000000005</v>
      </c>
      <c r="G119" s="317">
        <v>172.85000000000002</v>
      </c>
      <c r="H119" s="317">
        <v>168.60000000000005</v>
      </c>
      <c r="I119" s="317">
        <v>184.80000000000004</v>
      </c>
      <c r="J119" s="317">
        <v>189.04999999999998</v>
      </c>
      <c r="K119" s="317">
        <v>192.90000000000003</v>
      </c>
      <c r="L119" s="304">
        <v>185.2</v>
      </c>
      <c r="M119" s="304">
        <v>177.1</v>
      </c>
      <c r="N119" s="319">
        <v>20313800</v>
      </c>
      <c r="O119" s="320">
        <v>-4.6846407222154447E-2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108.05</v>
      </c>
      <c r="E120" s="316">
        <v>108.16666666666667</v>
      </c>
      <c r="F120" s="317">
        <v>106.88333333333334</v>
      </c>
      <c r="G120" s="317">
        <v>105.71666666666667</v>
      </c>
      <c r="H120" s="317">
        <v>104.43333333333334</v>
      </c>
      <c r="I120" s="317">
        <v>109.33333333333334</v>
      </c>
      <c r="J120" s="317">
        <v>110.61666666666667</v>
      </c>
      <c r="K120" s="317">
        <v>111.78333333333335</v>
      </c>
      <c r="L120" s="304">
        <v>109.45</v>
      </c>
      <c r="M120" s="304">
        <v>107</v>
      </c>
      <c r="N120" s="319">
        <v>17196000</v>
      </c>
      <c r="O120" s="320">
        <v>3.852889667250438E-3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2307.8000000000002</v>
      </c>
      <c r="E121" s="316">
        <v>2305.1</v>
      </c>
      <c r="F121" s="317">
        <v>2285.1999999999998</v>
      </c>
      <c r="G121" s="317">
        <v>2262.6</v>
      </c>
      <c r="H121" s="317">
        <v>2242.6999999999998</v>
      </c>
      <c r="I121" s="317">
        <v>2327.6999999999998</v>
      </c>
      <c r="J121" s="317">
        <v>2347.6000000000004</v>
      </c>
      <c r="K121" s="317">
        <v>2370.1999999999998</v>
      </c>
      <c r="L121" s="304">
        <v>2325</v>
      </c>
      <c r="M121" s="304">
        <v>2282.5</v>
      </c>
      <c r="N121" s="319">
        <v>32660370</v>
      </c>
      <c r="O121" s="320">
        <v>-4.7623254992048066E-2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38.049999999999997</v>
      </c>
      <c r="E122" s="316">
        <v>38.166666666666664</v>
      </c>
      <c r="F122" s="317">
        <v>37.733333333333327</v>
      </c>
      <c r="G122" s="317">
        <v>37.416666666666664</v>
      </c>
      <c r="H122" s="317">
        <v>36.983333333333327</v>
      </c>
      <c r="I122" s="317">
        <v>38.483333333333327</v>
      </c>
      <c r="J122" s="317">
        <v>38.916666666666664</v>
      </c>
      <c r="K122" s="317">
        <v>39.233333333333327</v>
      </c>
      <c r="L122" s="304">
        <v>38.6</v>
      </c>
      <c r="M122" s="304">
        <v>37.85</v>
      </c>
      <c r="N122" s="319">
        <v>58064000</v>
      </c>
      <c r="O122" s="320">
        <v>-4.6489859594383773E-2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849.1</v>
      </c>
      <c r="E123" s="316">
        <v>851.7833333333333</v>
      </c>
      <c r="F123" s="317">
        <v>842.56666666666661</v>
      </c>
      <c r="G123" s="317">
        <v>836.0333333333333</v>
      </c>
      <c r="H123" s="317">
        <v>826.81666666666661</v>
      </c>
      <c r="I123" s="317">
        <v>858.31666666666661</v>
      </c>
      <c r="J123" s="317">
        <v>867.5333333333333</v>
      </c>
      <c r="K123" s="317">
        <v>874.06666666666661</v>
      </c>
      <c r="L123" s="304">
        <v>861</v>
      </c>
      <c r="M123" s="304">
        <v>845.25</v>
      </c>
      <c r="N123" s="319">
        <v>6295500</v>
      </c>
      <c r="O123" s="320">
        <v>1.217894609911974E-2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192.75</v>
      </c>
      <c r="E124" s="316">
        <v>193.43333333333331</v>
      </c>
      <c r="F124" s="317">
        <v>189.11666666666662</v>
      </c>
      <c r="G124" s="317">
        <v>185.48333333333332</v>
      </c>
      <c r="H124" s="317">
        <v>181.16666666666663</v>
      </c>
      <c r="I124" s="317">
        <v>197.06666666666661</v>
      </c>
      <c r="J124" s="317">
        <v>201.38333333333327</v>
      </c>
      <c r="K124" s="317">
        <v>205.01666666666659</v>
      </c>
      <c r="L124" s="304">
        <v>197.75</v>
      </c>
      <c r="M124" s="304">
        <v>189.8</v>
      </c>
      <c r="N124" s="319">
        <v>130461000</v>
      </c>
      <c r="O124" s="320">
        <v>-2.7441069910989848E-2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19570.900000000001</v>
      </c>
      <c r="E125" s="316">
        <v>19704.583333333332</v>
      </c>
      <c r="F125" s="317">
        <v>19309.266666666663</v>
      </c>
      <c r="G125" s="317">
        <v>19047.633333333331</v>
      </c>
      <c r="H125" s="317">
        <v>18652.316666666662</v>
      </c>
      <c r="I125" s="317">
        <v>19966.216666666664</v>
      </c>
      <c r="J125" s="317">
        <v>20361.533333333336</v>
      </c>
      <c r="K125" s="317">
        <v>20623.166666666664</v>
      </c>
      <c r="L125" s="304">
        <v>20099.900000000001</v>
      </c>
      <c r="M125" s="304">
        <v>19442.95</v>
      </c>
      <c r="N125" s="319">
        <v>189150</v>
      </c>
      <c r="O125" s="320">
        <v>6.0555088309503784E-2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1256.95</v>
      </c>
      <c r="E126" s="316">
        <v>1253.95</v>
      </c>
      <c r="F126" s="317">
        <v>1242.3500000000001</v>
      </c>
      <c r="G126" s="317">
        <v>1227.75</v>
      </c>
      <c r="H126" s="317">
        <v>1216.1500000000001</v>
      </c>
      <c r="I126" s="317">
        <v>1268.5500000000002</v>
      </c>
      <c r="J126" s="317">
        <v>1280.1500000000001</v>
      </c>
      <c r="K126" s="317">
        <v>1294.7500000000002</v>
      </c>
      <c r="L126" s="304">
        <v>1265.55</v>
      </c>
      <c r="M126" s="304">
        <v>1239.3499999999999</v>
      </c>
      <c r="N126" s="319">
        <v>1778700</v>
      </c>
      <c r="O126" s="320">
        <v>-3.3761577532118316E-2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4322.3500000000004</v>
      </c>
      <c r="E127" s="316">
        <v>4353.833333333333</v>
      </c>
      <c r="F127" s="317">
        <v>4260.0666666666657</v>
      </c>
      <c r="G127" s="317">
        <v>4197.7833333333328</v>
      </c>
      <c r="H127" s="317">
        <v>4104.0166666666655</v>
      </c>
      <c r="I127" s="317">
        <v>4416.1166666666659</v>
      </c>
      <c r="J127" s="317">
        <v>4509.8833333333341</v>
      </c>
      <c r="K127" s="317">
        <v>4572.1666666666661</v>
      </c>
      <c r="L127" s="304">
        <v>4447.6000000000004</v>
      </c>
      <c r="M127" s="304">
        <v>4291.55</v>
      </c>
      <c r="N127" s="319">
        <v>643750</v>
      </c>
      <c r="O127" s="320">
        <v>-2.711076684740511E-3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647.54999999999995</v>
      </c>
      <c r="E128" s="316">
        <v>647.9</v>
      </c>
      <c r="F128" s="317">
        <v>632.79999999999995</v>
      </c>
      <c r="G128" s="317">
        <v>618.04999999999995</v>
      </c>
      <c r="H128" s="317">
        <v>602.94999999999993</v>
      </c>
      <c r="I128" s="317">
        <v>662.65</v>
      </c>
      <c r="J128" s="317">
        <v>677.75000000000011</v>
      </c>
      <c r="K128" s="317">
        <v>692.5</v>
      </c>
      <c r="L128" s="304">
        <v>663</v>
      </c>
      <c r="M128" s="304">
        <v>633.15</v>
      </c>
      <c r="N128" s="319">
        <v>5257294</v>
      </c>
      <c r="O128" s="320">
        <v>-4.7979797979797977E-3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524.15</v>
      </c>
      <c r="E129" s="316">
        <v>525.69999999999993</v>
      </c>
      <c r="F129" s="317">
        <v>514.84999999999991</v>
      </c>
      <c r="G129" s="317">
        <v>505.54999999999995</v>
      </c>
      <c r="H129" s="317">
        <v>494.69999999999993</v>
      </c>
      <c r="I129" s="317">
        <v>534.99999999999989</v>
      </c>
      <c r="J129" s="317">
        <v>545.85</v>
      </c>
      <c r="K129" s="317">
        <v>555.14999999999986</v>
      </c>
      <c r="L129" s="304">
        <v>536.54999999999995</v>
      </c>
      <c r="M129" s="304">
        <v>516.4</v>
      </c>
      <c r="N129" s="319">
        <v>33734400</v>
      </c>
      <c r="O129" s="320">
        <v>-4.8641819330385347E-2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484.3</v>
      </c>
      <c r="E130" s="316">
        <v>482.95</v>
      </c>
      <c r="F130" s="317">
        <v>477.34999999999997</v>
      </c>
      <c r="G130" s="317">
        <v>470.4</v>
      </c>
      <c r="H130" s="317">
        <v>464.79999999999995</v>
      </c>
      <c r="I130" s="317">
        <v>489.9</v>
      </c>
      <c r="J130" s="317">
        <v>495.5</v>
      </c>
      <c r="K130" s="317">
        <v>502.45</v>
      </c>
      <c r="L130" s="304">
        <v>488.55</v>
      </c>
      <c r="M130" s="304">
        <v>476</v>
      </c>
      <c r="N130" s="319">
        <v>5218500</v>
      </c>
      <c r="O130" s="320">
        <v>-7.4179743223965764E-3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292.10000000000002</v>
      </c>
      <c r="E131" s="316">
        <v>293.26666666666671</v>
      </c>
      <c r="F131" s="317">
        <v>286.43333333333339</v>
      </c>
      <c r="G131" s="317">
        <v>280.76666666666671</v>
      </c>
      <c r="H131" s="317">
        <v>273.93333333333339</v>
      </c>
      <c r="I131" s="317">
        <v>298.93333333333339</v>
      </c>
      <c r="J131" s="317">
        <v>305.76666666666677</v>
      </c>
      <c r="K131" s="317">
        <v>311.43333333333339</v>
      </c>
      <c r="L131" s="304">
        <v>300.10000000000002</v>
      </c>
      <c r="M131" s="304">
        <v>287.60000000000002</v>
      </c>
      <c r="N131" s="319">
        <v>7198000</v>
      </c>
      <c r="O131" s="320">
        <v>-3.4861893268972918E-2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540.54999999999995</v>
      </c>
      <c r="E132" s="316">
        <v>543.96666666666658</v>
      </c>
      <c r="F132" s="317">
        <v>534.13333333333321</v>
      </c>
      <c r="G132" s="317">
        <v>527.71666666666658</v>
      </c>
      <c r="H132" s="317">
        <v>517.88333333333321</v>
      </c>
      <c r="I132" s="317">
        <v>550.38333333333321</v>
      </c>
      <c r="J132" s="317">
        <v>560.21666666666647</v>
      </c>
      <c r="K132" s="317">
        <v>566.63333333333321</v>
      </c>
      <c r="L132" s="304">
        <v>553.79999999999995</v>
      </c>
      <c r="M132" s="304">
        <v>537.54999999999995</v>
      </c>
      <c r="N132" s="319">
        <v>14372100</v>
      </c>
      <c r="O132" s="320">
        <v>-3.929640718562874E-3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148</v>
      </c>
      <c r="E133" s="316">
        <v>148.38333333333333</v>
      </c>
      <c r="F133" s="317">
        <v>145.96666666666664</v>
      </c>
      <c r="G133" s="317">
        <v>143.93333333333331</v>
      </c>
      <c r="H133" s="317">
        <v>141.51666666666662</v>
      </c>
      <c r="I133" s="317">
        <v>150.41666666666666</v>
      </c>
      <c r="J133" s="317">
        <v>152.83333333333334</v>
      </c>
      <c r="K133" s="317">
        <v>154.86666666666667</v>
      </c>
      <c r="L133" s="304">
        <v>150.80000000000001</v>
      </c>
      <c r="M133" s="304">
        <v>146.35</v>
      </c>
      <c r="N133" s="319">
        <v>74459100</v>
      </c>
      <c r="O133" s="320">
        <v>-5.1412388352334616E-2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56.3</v>
      </c>
      <c r="E134" s="316">
        <v>56.566666666666663</v>
      </c>
      <c r="F134" s="317">
        <v>55.733333333333327</v>
      </c>
      <c r="G134" s="317">
        <v>55.166666666666664</v>
      </c>
      <c r="H134" s="317">
        <v>54.333333333333329</v>
      </c>
      <c r="I134" s="317">
        <v>57.133333333333326</v>
      </c>
      <c r="J134" s="317">
        <v>57.966666666666669</v>
      </c>
      <c r="K134" s="317">
        <v>58.533333333333324</v>
      </c>
      <c r="L134" s="304">
        <v>57.4</v>
      </c>
      <c r="M134" s="304">
        <v>56</v>
      </c>
      <c r="N134" s="319">
        <v>71131500</v>
      </c>
      <c r="O134" s="320">
        <v>-9.2139902218879282E-3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395.45</v>
      </c>
      <c r="E135" s="316">
        <v>398.43333333333339</v>
      </c>
      <c r="F135" s="317">
        <v>390.86666666666679</v>
      </c>
      <c r="G135" s="317">
        <v>386.28333333333342</v>
      </c>
      <c r="H135" s="317">
        <v>378.71666666666681</v>
      </c>
      <c r="I135" s="317">
        <v>403.01666666666677</v>
      </c>
      <c r="J135" s="317">
        <v>410.58333333333337</v>
      </c>
      <c r="K135" s="317">
        <v>415.16666666666674</v>
      </c>
      <c r="L135" s="304">
        <v>406</v>
      </c>
      <c r="M135" s="304">
        <v>393.85</v>
      </c>
      <c r="N135" s="319">
        <v>24811500</v>
      </c>
      <c r="O135" s="320">
        <v>-3.7650006593696425E-2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2456.65</v>
      </c>
      <c r="E136" s="316">
        <v>2468.3833333333337</v>
      </c>
      <c r="F136" s="317">
        <v>2430.8166666666675</v>
      </c>
      <c r="G136" s="317">
        <v>2404.983333333334</v>
      </c>
      <c r="H136" s="317">
        <v>2367.4166666666679</v>
      </c>
      <c r="I136" s="317">
        <v>2494.2166666666672</v>
      </c>
      <c r="J136" s="317">
        <v>2531.7833333333338</v>
      </c>
      <c r="K136" s="317">
        <v>2557.6166666666668</v>
      </c>
      <c r="L136" s="304">
        <v>2505.9499999999998</v>
      </c>
      <c r="M136" s="304">
        <v>2442.5500000000002</v>
      </c>
      <c r="N136" s="319">
        <v>10212900</v>
      </c>
      <c r="O136" s="320">
        <v>-3.2676952803114258E-2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804.95</v>
      </c>
      <c r="E137" s="316">
        <v>801.65000000000009</v>
      </c>
      <c r="F137" s="317">
        <v>792.20000000000016</v>
      </c>
      <c r="G137" s="317">
        <v>779.45</v>
      </c>
      <c r="H137" s="317">
        <v>770.00000000000011</v>
      </c>
      <c r="I137" s="317">
        <v>814.4000000000002</v>
      </c>
      <c r="J137" s="317">
        <v>823.85</v>
      </c>
      <c r="K137" s="317">
        <v>836.60000000000025</v>
      </c>
      <c r="L137" s="304">
        <v>811.1</v>
      </c>
      <c r="M137" s="304">
        <v>788.9</v>
      </c>
      <c r="N137" s="319">
        <v>10117200</v>
      </c>
      <c r="O137" s="320">
        <v>-4.3019296254256524E-2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1166.95</v>
      </c>
      <c r="E138" s="316">
        <v>1176.8333333333333</v>
      </c>
      <c r="F138" s="317">
        <v>1151.3166666666666</v>
      </c>
      <c r="G138" s="317">
        <v>1135.6833333333334</v>
      </c>
      <c r="H138" s="317">
        <v>1110.1666666666667</v>
      </c>
      <c r="I138" s="317">
        <v>1192.4666666666665</v>
      </c>
      <c r="J138" s="317">
        <v>1217.9833333333333</v>
      </c>
      <c r="K138" s="317">
        <v>1233.6166666666663</v>
      </c>
      <c r="L138" s="304">
        <v>1202.3499999999999</v>
      </c>
      <c r="M138" s="304">
        <v>1161.2</v>
      </c>
      <c r="N138" s="319">
        <v>5696250</v>
      </c>
      <c r="O138" s="320">
        <v>-3.457480615228168E-2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2879.75</v>
      </c>
      <c r="E139" s="316">
        <v>2896.5333333333333</v>
      </c>
      <c r="F139" s="317">
        <v>2839.1166666666668</v>
      </c>
      <c r="G139" s="317">
        <v>2798.4833333333336</v>
      </c>
      <c r="H139" s="317">
        <v>2741.0666666666671</v>
      </c>
      <c r="I139" s="317">
        <v>2937.1666666666665</v>
      </c>
      <c r="J139" s="317">
        <v>2994.5833333333335</v>
      </c>
      <c r="K139" s="317">
        <v>3035.2166666666662</v>
      </c>
      <c r="L139" s="304">
        <v>2953.95</v>
      </c>
      <c r="M139" s="304">
        <v>2855.9</v>
      </c>
      <c r="N139" s="319">
        <v>1025500</v>
      </c>
      <c r="O139" s="320">
        <v>7.3260073260073263E-2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326.64999999999998</v>
      </c>
      <c r="E140" s="316">
        <v>327.93333333333334</v>
      </c>
      <c r="F140" s="317">
        <v>323.66666666666669</v>
      </c>
      <c r="G140" s="317">
        <v>320.68333333333334</v>
      </c>
      <c r="H140" s="317">
        <v>316.41666666666669</v>
      </c>
      <c r="I140" s="317">
        <v>330.91666666666669</v>
      </c>
      <c r="J140" s="317">
        <v>335.18333333333334</v>
      </c>
      <c r="K140" s="317">
        <v>338.16666666666669</v>
      </c>
      <c r="L140" s="304">
        <v>332.2</v>
      </c>
      <c r="M140" s="304">
        <v>324.95</v>
      </c>
      <c r="N140" s="319">
        <v>2646000</v>
      </c>
      <c r="O140" s="320">
        <v>0.12356687898089172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458.1</v>
      </c>
      <c r="E141" s="316">
        <v>460.95</v>
      </c>
      <c r="F141" s="317">
        <v>453.4</v>
      </c>
      <c r="G141" s="317">
        <v>448.7</v>
      </c>
      <c r="H141" s="317">
        <v>441.15</v>
      </c>
      <c r="I141" s="317">
        <v>465.65</v>
      </c>
      <c r="J141" s="317">
        <v>473.20000000000005</v>
      </c>
      <c r="K141" s="317">
        <v>477.9</v>
      </c>
      <c r="L141" s="304">
        <v>468.5</v>
      </c>
      <c r="M141" s="304">
        <v>456.25</v>
      </c>
      <c r="N141" s="319">
        <v>6053600</v>
      </c>
      <c r="O141" s="320">
        <v>3.8674033149171269E-2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1021.65</v>
      </c>
      <c r="E142" s="316">
        <v>1033.7833333333333</v>
      </c>
      <c r="F142" s="317">
        <v>1002.8666666666666</v>
      </c>
      <c r="G142" s="317">
        <v>984.08333333333326</v>
      </c>
      <c r="H142" s="317">
        <v>953.16666666666652</v>
      </c>
      <c r="I142" s="317">
        <v>1052.5666666666666</v>
      </c>
      <c r="J142" s="317">
        <v>1083.4833333333336</v>
      </c>
      <c r="K142" s="317">
        <v>1102.2666666666667</v>
      </c>
      <c r="L142" s="304">
        <v>1064.7</v>
      </c>
      <c r="M142" s="304">
        <v>1015</v>
      </c>
      <c r="N142" s="319">
        <v>1598800</v>
      </c>
      <c r="O142" s="320">
        <v>6.8788020589611601E-2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4005.9</v>
      </c>
      <c r="E143" s="316">
        <v>3991.6666666666665</v>
      </c>
      <c r="F143" s="317">
        <v>3965.4833333333331</v>
      </c>
      <c r="G143" s="317">
        <v>3925.0666666666666</v>
      </c>
      <c r="H143" s="317">
        <v>3898.8833333333332</v>
      </c>
      <c r="I143" s="317">
        <v>4032.083333333333</v>
      </c>
      <c r="J143" s="317">
        <v>4058.2666666666664</v>
      </c>
      <c r="K143" s="317">
        <v>4098.6833333333325</v>
      </c>
      <c r="L143" s="304">
        <v>4017.85</v>
      </c>
      <c r="M143" s="304">
        <v>3951.25</v>
      </c>
      <c r="N143" s="319">
        <v>1911600</v>
      </c>
      <c r="O143" s="320">
        <v>-2.1598935407923021E-2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537.6</v>
      </c>
      <c r="E144" s="316">
        <v>535.43333333333328</v>
      </c>
      <c r="F144" s="317">
        <v>530.86666666666656</v>
      </c>
      <c r="G144" s="317">
        <v>524.13333333333333</v>
      </c>
      <c r="H144" s="317">
        <v>519.56666666666661</v>
      </c>
      <c r="I144" s="317">
        <v>542.16666666666652</v>
      </c>
      <c r="J144" s="317">
        <v>546.73333333333335</v>
      </c>
      <c r="K144" s="317">
        <v>553.46666666666647</v>
      </c>
      <c r="L144" s="304">
        <v>540</v>
      </c>
      <c r="M144" s="304">
        <v>528.70000000000005</v>
      </c>
      <c r="N144" s="319">
        <v>8802300</v>
      </c>
      <c r="O144" s="320">
        <v>-2.8690288337397792E-2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131.35</v>
      </c>
      <c r="E145" s="316">
        <v>132.35</v>
      </c>
      <c r="F145" s="317">
        <v>129.25</v>
      </c>
      <c r="G145" s="317">
        <v>127.15</v>
      </c>
      <c r="H145" s="317">
        <v>124.05000000000001</v>
      </c>
      <c r="I145" s="317">
        <v>134.44999999999999</v>
      </c>
      <c r="J145" s="317">
        <v>137.54999999999995</v>
      </c>
      <c r="K145" s="317">
        <v>139.64999999999998</v>
      </c>
      <c r="L145" s="304">
        <v>135.44999999999999</v>
      </c>
      <c r="M145" s="304">
        <v>130.25</v>
      </c>
      <c r="N145" s="319">
        <v>116491800</v>
      </c>
      <c r="O145" s="320">
        <v>-2.5163432603507317E-2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680.75</v>
      </c>
      <c r="E146" s="316">
        <v>690.63333333333333</v>
      </c>
      <c r="F146" s="317">
        <v>668.11666666666667</v>
      </c>
      <c r="G146" s="317">
        <v>655.48333333333335</v>
      </c>
      <c r="H146" s="317">
        <v>632.9666666666667</v>
      </c>
      <c r="I146" s="317">
        <v>703.26666666666665</v>
      </c>
      <c r="J146" s="317">
        <v>725.7833333333333</v>
      </c>
      <c r="K146" s="317">
        <v>738.41666666666663</v>
      </c>
      <c r="L146" s="304">
        <v>713.15</v>
      </c>
      <c r="M146" s="304">
        <v>678</v>
      </c>
      <c r="N146" s="319">
        <v>2593000</v>
      </c>
      <c r="O146" s="320">
        <v>4.4301248489730168E-2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316.60000000000002</v>
      </c>
      <c r="E147" s="316">
        <v>316.00000000000006</v>
      </c>
      <c r="F147" s="317">
        <v>313.2000000000001</v>
      </c>
      <c r="G147" s="317">
        <v>309.80000000000007</v>
      </c>
      <c r="H147" s="317">
        <v>307.00000000000011</v>
      </c>
      <c r="I147" s="317">
        <v>319.40000000000009</v>
      </c>
      <c r="J147" s="317">
        <v>322.20000000000005</v>
      </c>
      <c r="K147" s="317">
        <v>325.60000000000008</v>
      </c>
      <c r="L147" s="304">
        <v>318.8</v>
      </c>
      <c r="M147" s="304">
        <v>312.60000000000002</v>
      </c>
      <c r="N147" s="319">
        <v>25728000</v>
      </c>
      <c r="O147" s="320">
        <v>-3.0039811798769453E-2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220.65</v>
      </c>
      <c r="E148" s="316">
        <v>222.60000000000002</v>
      </c>
      <c r="F148" s="317">
        <v>217.90000000000003</v>
      </c>
      <c r="G148" s="317">
        <v>215.15</v>
      </c>
      <c r="H148" s="317">
        <v>210.45000000000002</v>
      </c>
      <c r="I148" s="317">
        <v>225.35000000000005</v>
      </c>
      <c r="J148" s="317">
        <v>230.05000000000004</v>
      </c>
      <c r="K148" s="317">
        <v>232.80000000000007</v>
      </c>
      <c r="L148" s="304">
        <v>227.3</v>
      </c>
      <c r="M148" s="304">
        <v>219.85</v>
      </c>
      <c r="N148" s="319">
        <v>30402000</v>
      </c>
      <c r="O148" s="320">
        <v>-2.0206903219568792E-2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44095</v>
      </c>
    </row>
    <row r="7" spans="1:15">
      <c r="A7"/>
    </row>
    <row r="8" spans="1:15" ht="28.5" customHeight="1">
      <c r="A8" s="550" t="s">
        <v>16</v>
      </c>
      <c r="B8" s="551" t="s">
        <v>18</v>
      </c>
      <c r="C8" s="549" t="s">
        <v>19</v>
      </c>
      <c r="D8" s="549" t="s">
        <v>20</v>
      </c>
      <c r="E8" s="549" t="s">
        <v>21</v>
      </c>
      <c r="F8" s="549"/>
      <c r="G8" s="549"/>
      <c r="H8" s="549" t="s">
        <v>22</v>
      </c>
      <c r="I8" s="549"/>
      <c r="J8" s="549"/>
      <c r="K8" s="274"/>
      <c r="L8" s="282"/>
      <c r="M8" s="282"/>
    </row>
    <row r="9" spans="1:15" ht="36" customHeight="1">
      <c r="A9" s="545"/>
      <c r="B9" s="547"/>
      <c r="C9" s="552" t="s">
        <v>23</v>
      </c>
      <c r="D9" s="55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11504.95</v>
      </c>
      <c r="D10" s="303">
        <v>11511.716666666667</v>
      </c>
      <c r="E10" s="303">
        <v>11439.333333333334</v>
      </c>
      <c r="F10" s="303">
        <v>11373.716666666667</v>
      </c>
      <c r="G10" s="303">
        <v>11301.333333333334</v>
      </c>
      <c r="H10" s="303">
        <v>11577.333333333334</v>
      </c>
      <c r="I10" s="303">
        <v>11649.716666666665</v>
      </c>
      <c r="J10" s="303">
        <v>11715.333333333334</v>
      </c>
      <c r="K10" s="302">
        <v>11584.1</v>
      </c>
      <c r="L10" s="302">
        <v>11446.1</v>
      </c>
      <c r="M10" s="307"/>
    </row>
    <row r="11" spans="1:15">
      <c r="A11" s="301">
        <v>2</v>
      </c>
      <c r="B11" s="277" t="s">
        <v>220</v>
      </c>
      <c r="C11" s="304">
        <v>22031.05</v>
      </c>
      <c r="D11" s="279">
        <v>22095.116666666669</v>
      </c>
      <c r="E11" s="279">
        <v>21720.833333333336</v>
      </c>
      <c r="F11" s="279">
        <v>21410.616666666669</v>
      </c>
      <c r="G11" s="279">
        <v>21036.333333333336</v>
      </c>
      <c r="H11" s="279">
        <v>22405.333333333336</v>
      </c>
      <c r="I11" s="279">
        <v>22779.616666666669</v>
      </c>
      <c r="J11" s="279">
        <v>23089.833333333336</v>
      </c>
      <c r="K11" s="304">
        <v>22469.4</v>
      </c>
      <c r="L11" s="304">
        <v>21784.9</v>
      </c>
      <c r="M11" s="307"/>
    </row>
    <row r="12" spans="1:15">
      <c r="A12" s="301">
        <v>3</v>
      </c>
      <c r="B12" s="285" t="s">
        <v>221</v>
      </c>
      <c r="C12" s="304">
        <v>1408.7</v>
      </c>
      <c r="D12" s="279">
        <v>1404.1333333333332</v>
      </c>
      <c r="E12" s="279">
        <v>1397.0666666666664</v>
      </c>
      <c r="F12" s="279">
        <v>1385.4333333333332</v>
      </c>
      <c r="G12" s="279">
        <v>1378.3666666666663</v>
      </c>
      <c r="H12" s="279">
        <v>1415.7666666666664</v>
      </c>
      <c r="I12" s="279">
        <v>1422.833333333333</v>
      </c>
      <c r="J12" s="279">
        <v>1434.4666666666665</v>
      </c>
      <c r="K12" s="304">
        <v>1411.2</v>
      </c>
      <c r="L12" s="304">
        <v>1392.5</v>
      </c>
      <c r="M12" s="307"/>
    </row>
    <row r="13" spans="1:15">
      <c r="A13" s="301">
        <v>4</v>
      </c>
      <c r="B13" s="277" t="s">
        <v>222</v>
      </c>
      <c r="C13" s="304">
        <v>3218.5</v>
      </c>
      <c r="D13" s="279">
        <v>3212.7333333333336</v>
      </c>
      <c r="E13" s="279">
        <v>3202.0166666666673</v>
      </c>
      <c r="F13" s="279">
        <v>3185.5333333333338</v>
      </c>
      <c r="G13" s="279">
        <v>3174.8166666666675</v>
      </c>
      <c r="H13" s="279">
        <v>3229.2166666666672</v>
      </c>
      <c r="I13" s="279">
        <v>3239.9333333333334</v>
      </c>
      <c r="J13" s="279">
        <v>3256.416666666667</v>
      </c>
      <c r="K13" s="304">
        <v>3223.45</v>
      </c>
      <c r="L13" s="304">
        <v>3196.25</v>
      </c>
      <c r="M13" s="307"/>
    </row>
    <row r="14" spans="1:15">
      <c r="A14" s="301">
        <v>5</v>
      </c>
      <c r="B14" s="277" t="s">
        <v>223</v>
      </c>
      <c r="C14" s="304">
        <v>19827.05</v>
      </c>
      <c r="D14" s="279">
        <v>19890.833333333332</v>
      </c>
      <c r="E14" s="279">
        <v>19713.966666666664</v>
      </c>
      <c r="F14" s="279">
        <v>19600.883333333331</v>
      </c>
      <c r="G14" s="279">
        <v>19424.016666666663</v>
      </c>
      <c r="H14" s="279">
        <v>20003.916666666664</v>
      </c>
      <c r="I14" s="279">
        <v>20180.783333333333</v>
      </c>
      <c r="J14" s="279">
        <v>20293.866666666665</v>
      </c>
      <c r="K14" s="304">
        <v>20067.7</v>
      </c>
      <c r="L14" s="304">
        <v>19777.75</v>
      </c>
      <c r="M14" s="307"/>
    </row>
    <row r="15" spans="1:15">
      <c r="A15" s="301">
        <v>6</v>
      </c>
      <c r="B15" s="277" t="s">
        <v>224</v>
      </c>
      <c r="C15" s="304">
        <v>2445.0500000000002</v>
      </c>
      <c r="D15" s="279">
        <v>2443.4499999999998</v>
      </c>
      <c r="E15" s="279">
        <v>2433.5499999999997</v>
      </c>
      <c r="F15" s="279">
        <v>2422.0499999999997</v>
      </c>
      <c r="G15" s="279">
        <v>2412.1499999999996</v>
      </c>
      <c r="H15" s="279">
        <v>2454.9499999999998</v>
      </c>
      <c r="I15" s="279">
        <v>2464.8499999999995</v>
      </c>
      <c r="J15" s="279">
        <v>2476.35</v>
      </c>
      <c r="K15" s="304">
        <v>2453.35</v>
      </c>
      <c r="L15" s="304">
        <v>2431.9499999999998</v>
      </c>
      <c r="M15" s="307"/>
    </row>
    <row r="16" spans="1:15">
      <c r="A16" s="301">
        <v>7</v>
      </c>
      <c r="B16" s="277" t="s">
        <v>225</v>
      </c>
      <c r="C16" s="304">
        <v>4767.75</v>
      </c>
      <c r="D16" s="279">
        <v>4782.166666666667</v>
      </c>
      <c r="E16" s="279">
        <v>4738.2833333333338</v>
      </c>
      <c r="F16" s="279">
        <v>4708.8166666666666</v>
      </c>
      <c r="G16" s="279">
        <v>4664.9333333333334</v>
      </c>
      <c r="H16" s="279">
        <v>4811.6333333333341</v>
      </c>
      <c r="I16" s="279">
        <v>4855.5166666666673</v>
      </c>
      <c r="J16" s="279">
        <v>4884.9833333333345</v>
      </c>
      <c r="K16" s="304">
        <v>4826.05</v>
      </c>
      <c r="L16" s="304">
        <v>4752.7</v>
      </c>
      <c r="M16" s="307"/>
    </row>
    <row r="17" spans="1:13">
      <c r="A17" s="301">
        <v>8</v>
      </c>
      <c r="B17" s="277" t="s">
        <v>802</v>
      </c>
      <c r="C17" s="277">
        <v>1070.0999999999999</v>
      </c>
      <c r="D17" s="279">
        <v>1083.0166666666667</v>
      </c>
      <c r="E17" s="279">
        <v>1039.0833333333333</v>
      </c>
      <c r="F17" s="279">
        <v>1008.0666666666666</v>
      </c>
      <c r="G17" s="279">
        <v>964.13333333333321</v>
      </c>
      <c r="H17" s="279">
        <v>1114.0333333333333</v>
      </c>
      <c r="I17" s="279">
        <v>1157.9666666666667</v>
      </c>
      <c r="J17" s="279">
        <v>1188.9833333333333</v>
      </c>
      <c r="K17" s="277">
        <v>1126.95</v>
      </c>
      <c r="L17" s="277">
        <v>1052</v>
      </c>
      <c r="M17" s="277">
        <v>4.4048800000000004</v>
      </c>
    </row>
    <row r="18" spans="1:13">
      <c r="A18" s="301">
        <v>9</v>
      </c>
      <c r="B18" s="277" t="s">
        <v>295</v>
      </c>
      <c r="C18" s="277">
        <v>16506.150000000001</v>
      </c>
      <c r="D18" s="279">
        <v>16546.116666666669</v>
      </c>
      <c r="E18" s="279">
        <v>16401.333333333336</v>
      </c>
      <c r="F18" s="279">
        <v>16296.516666666666</v>
      </c>
      <c r="G18" s="279">
        <v>16151.733333333334</v>
      </c>
      <c r="H18" s="279">
        <v>16650.933333333338</v>
      </c>
      <c r="I18" s="279">
        <v>16795.716666666671</v>
      </c>
      <c r="J18" s="279">
        <v>16900.53333333334</v>
      </c>
      <c r="K18" s="277">
        <v>16690.900000000001</v>
      </c>
      <c r="L18" s="277">
        <v>16441.3</v>
      </c>
      <c r="M18" s="277">
        <v>9.2539999999999997E-2</v>
      </c>
    </row>
    <row r="19" spans="1:13">
      <c r="A19" s="301">
        <v>10</v>
      </c>
      <c r="B19" s="277" t="s">
        <v>227</v>
      </c>
      <c r="C19" s="277">
        <v>69.849999999999994</v>
      </c>
      <c r="D19" s="279">
        <v>70.266666666666666</v>
      </c>
      <c r="E19" s="279">
        <v>68.833333333333329</v>
      </c>
      <c r="F19" s="279">
        <v>67.816666666666663</v>
      </c>
      <c r="G19" s="279">
        <v>66.383333333333326</v>
      </c>
      <c r="H19" s="279">
        <v>71.283333333333331</v>
      </c>
      <c r="I19" s="279">
        <v>72.716666666666669</v>
      </c>
      <c r="J19" s="279">
        <v>73.733333333333334</v>
      </c>
      <c r="K19" s="277">
        <v>71.7</v>
      </c>
      <c r="L19" s="277">
        <v>69.25</v>
      </c>
      <c r="M19" s="277">
        <v>26.262039999999999</v>
      </c>
    </row>
    <row r="20" spans="1:13">
      <c r="A20" s="301">
        <v>11</v>
      </c>
      <c r="B20" s="277" t="s">
        <v>228</v>
      </c>
      <c r="C20" s="277">
        <v>133.15</v>
      </c>
      <c r="D20" s="279">
        <v>134.11666666666667</v>
      </c>
      <c r="E20" s="279">
        <v>131.53333333333336</v>
      </c>
      <c r="F20" s="279">
        <v>129.91666666666669</v>
      </c>
      <c r="G20" s="279">
        <v>127.33333333333337</v>
      </c>
      <c r="H20" s="279">
        <v>135.73333333333335</v>
      </c>
      <c r="I20" s="279">
        <v>138.31666666666666</v>
      </c>
      <c r="J20" s="279">
        <v>139.93333333333334</v>
      </c>
      <c r="K20" s="277">
        <v>136.69999999999999</v>
      </c>
      <c r="L20" s="277">
        <v>132.5</v>
      </c>
      <c r="M20" s="277">
        <v>13.440049999999999</v>
      </c>
    </row>
    <row r="21" spans="1:13">
      <c r="A21" s="301">
        <v>12</v>
      </c>
      <c r="B21" s="277" t="s">
        <v>38</v>
      </c>
      <c r="C21" s="277">
        <v>1431.8</v>
      </c>
      <c r="D21" s="279">
        <v>1426.3</v>
      </c>
      <c r="E21" s="279">
        <v>1414.55</v>
      </c>
      <c r="F21" s="279">
        <v>1397.3</v>
      </c>
      <c r="G21" s="279">
        <v>1385.55</v>
      </c>
      <c r="H21" s="279">
        <v>1443.55</v>
      </c>
      <c r="I21" s="279">
        <v>1455.3</v>
      </c>
      <c r="J21" s="279">
        <v>1472.55</v>
      </c>
      <c r="K21" s="277">
        <v>1438.05</v>
      </c>
      <c r="L21" s="277">
        <v>1409.05</v>
      </c>
      <c r="M21" s="277">
        <v>12.700150000000001</v>
      </c>
    </row>
    <row r="22" spans="1:13">
      <c r="A22" s="301">
        <v>13</v>
      </c>
      <c r="B22" s="277" t="s">
        <v>296</v>
      </c>
      <c r="C22" s="277">
        <v>193.3</v>
      </c>
      <c r="D22" s="279">
        <v>196.66666666666666</v>
      </c>
      <c r="E22" s="279">
        <v>188.63333333333333</v>
      </c>
      <c r="F22" s="279">
        <v>183.96666666666667</v>
      </c>
      <c r="G22" s="279">
        <v>175.93333333333334</v>
      </c>
      <c r="H22" s="279">
        <v>201.33333333333331</v>
      </c>
      <c r="I22" s="279">
        <v>209.36666666666667</v>
      </c>
      <c r="J22" s="279">
        <v>214.0333333333333</v>
      </c>
      <c r="K22" s="277">
        <v>204.7</v>
      </c>
      <c r="L22" s="277">
        <v>192</v>
      </c>
      <c r="M22" s="277">
        <v>42.792850000000001</v>
      </c>
    </row>
    <row r="23" spans="1:13">
      <c r="A23" s="301">
        <v>14</v>
      </c>
      <c r="B23" s="277" t="s">
        <v>41</v>
      </c>
      <c r="C23" s="277">
        <v>357.85</v>
      </c>
      <c r="D23" s="279">
        <v>354.91666666666669</v>
      </c>
      <c r="E23" s="279">
        <v>350.03333333333336</v>
      </c>
      <c r="F23" s="279">
        <v>342.2166666666667</v>
      </c>
      <c r="G23" s="279">
        <v>337.33333333333337</v>
      </c>
      <c r="H23" s="279">
        <v>362.73333333333335</v>
      </c>
      <c r="I23" s="279">
        <v>367.61666666666667</v>
      </c>
      <c r="J23" s="279">
        <v>375.43333333333334</v>
      </c>
      <c r="K23" s="277">
        <v>359.8</v>
      </c>
      <c r="L23" s="277">
        <v>347.1</v>
      </c>
      <c r="M23" s="277">
        <v>49.631279999999997</v>
      </c>
    </row>
    <row r="24" spans="1:13">
      <c r="A24" s="301">
        <v>15</v>
      </c>
      <c r="B24" s="277" t="s">
        <v>43</v>
      </c>
      <c r="C24" s="277">
        <v>37.4</v>
      </c>
      <c r="D24" s="279">
        <v>37.383333333333333</v>
      </c>
      <c r="E24" s="279">
        <v>37.016666666666666</v>
      </c>
      <c r="F24" s="279">
        <v>36.633333333333333</v>
      </c>
      <c r="G24" s="279">
        <v>36.266666666666666</v>
      </c>
      <c r="H24" s="279">
        <v>37.766666666666666</v>
      </c>
      <c r="I24" s="279">
        <v>38.133333333333326</v>
      </c>
      <c r="J24" s="279">
        <v>38.516666666666666</v>
      </c>
      <c r="K24" s="277">
        <v>37.75</v>
      </c>
      <c r="L24" s="277">
        <v>37</v>
      </c>
      <c r="M24" s="277">
        <v>26.547689999999999</v>
      </c>
    </row>
    <row r="25" spans="1:13">
      <c r="A25" s="301">
        <v>16</v>
      </c>
      <c r="B25" s="277" t="s">
        <v>298</v>
      </c>
      <c r="C25" s="277">
        <v>257.95</v>
      </c>
      <c r="D25" s="279">
        <v>259.8</v>
      </c>
      <c r="E25" s="279">
        <v>254.15000000000003</v>
      </c>
      <c r="F25" s="279">
        <v>250.35000000000002</v>
      </c>
      <c r="G25" s="279">
        <v>244.70000000000005</v>
      </c>
      <c r="H25" s="279">
        <v>263.60000000000002</v>
      </c>
      <c r="I25" s="279">
        <v>269.25</v>
      </c>
      <c r="J25" s="279">
        <v>273.05</v>
      </c>
      <c r="K25" s="277">
        <v>265.45</v>
      </c>
      <c r="L25" s="277">
        <v>256</v>
      </c>
      <c r="M25" s="277">
        <v>2.38374</v>
      </c>
    </row>
    <row r="26" spans="1:13">
      <c r="A26" s="301">
        <v>17</v>
      </c>
      <c r="B26" s="277" t="s">
        <v>229</v>
      </c>
      <c r="C26" s="277">
        <v>1613.1</v>
      </c>
      <c r="D26" s="279">
        <v>1602.0333333333335</v>
      </c>
      <c r="E26" s="279">
        <v>1570.0666666666671</v>
      </c>
      <c r="F26" s="279">
        <v>1527.0333333333335</v>
      </c>
      <c r="G26" s="279">
        <v>1495.0666666666671</v>
      </c>
      <c r="H26" s="279">
        <v>1645.0666666666671</v>
      </c>
      <c r="I26" s="279">
        <v>1677.0333333333338</v>
      </c>
      <c r="J26" s="279">
        <v>1720.0666666666671</v>
      </c>
      <c r="K26" s="277">
        <v>1634</v>
      </c>
      <c r="L26" s="277">
        <v>1559</v>
      </c>
      <c r="M26" s="277">
        <v>6.9993299999999996</v>
      </c>
    </row>
    <row r="27" spans="1:13">
      <c r="A27" s="301">
        <v>18</v>
      </c>
      <c r="B27" s="277" t="s">
        <v>230</v>
      </c>
      <c r="C27" s="277">
        <v>2874.85</v>
      </c>
      <c r="D27" s="279">
        <v>2877.0333333333333</v>
      </c>
      <c r="E27" s="279">
        <v>2824.0666666666666</v>
      </c>
      <c r="F27" s="279">
        <v>2773.2833333333333</v>
      </c>
      <c r="G27" s="279">
        <v>2720.3166666666666</v>
      </c>
      <c r="H27" s="279">
        <v>2927.8166666666666</v>
      </c>
      <c r="I27" s="279">
        <v>2980.7833333333328</v>
      </c>
      <c r="J27" s="279">
        <v>3031.5666666666666</v>
      </c>
      <c r="K27" s="277">
        <v>2930</v>
      </c>
      <c r="L27" s="277">
        <v>2826.25</v>
      </c>
      <c r="M27" s="277">
        <v>2.5338099999999999</v>
      </c>
    </row>
    <row r="28" spans="1:13">
      <c r="A28" s="301">
        <v>19</v>
      </c>
      <c r="B28" s="277" t="s">
        <v>45</v>
      </c>
      <c r="C28" s="277">
        <v>762.6</v>
      </c>
      <c r="D28" s="279">
        <v>768.55000000000007</v>
      </c>
      <c r="E28" s="279">
        <v>750.65000000000009</v>
      </c>
      <c r="F28" s="279">
        <v>738.7</v>
      </c>
      <c r="G28" s="279">
        <v>720.80000000000007</v>
      </c>
      <c r="H28" s="279">
        <v>780.50000000000011</v>
      </c>
      <c r="I28" s="279">
        <v>798.4</v>
      </c>
      <c r="J28" s="279">
        <v>810.35000000000014</v>
      </c>
      <c r="K28" s="277">
        <v>786.45</v>
      </c>
      <c r="L28" s="277">
        <v>756.6</v>
      </c>
      <c r="M28" s="277">
        <v>9.8815799999999996</v>
      </c>
    </row>
    <row r="29" spans="1:13">
      <c r="A29" s="301">
        <v>20</v>
      </c>
      <c r="B29" s="277" t="s">
        <v>46</v>
      </c>
      <c r="C29" s="277">
        <v>220</v>
      </c>
      <c r="D29" s="279">
        <v>220.01666666666665</v>
      </c>
      <c r="E29" s="279">
        <v>217.0333333333333</v>
      </c>
      <c r="F29" s="279">
        <v>214.06666666666666</v>
      </c>
      <c r="G29" s="279">
        <v>211.08333333333331</v>
      </c>
      <c r="H29" s="279">
        <v>222.98333333333329</v>
      </c>
      <c r="I29" s="279">
        <v>225.96666666666664</v>
      </c>
      <c r="J29" s="279">
        <v>228.93333333333328</v>
      </c>
      <c r="K29" s="277">
        <v>223</v>
      </c>
      <c r="L29" s="277">
        <v>217.05</v>
      </c>
      <c r="M29" s="277">
        <v>35.677070000000001</v>
      </c>
    </row>
    <row r="30" spans="1:13">
      <c r="A30" s="301">
        <v>21</v>
      </c>
      <c r="B30" s="277" t="s">
        <v>47</v>
      </c>
      <c r="C30" s="277">
        <v>1828.45</v>
      </c>
      <c r="D30" s="279">
        <v>1824.8166666666666</v>
      </c>
      <c r="E30" s="279">
        <v>1777.6833333333332</v>
      </c>
      <c r="F30" s="279">
        <v>1726.9166666666665</v>
      </c>
      <c r="G30" s="279">
        <v>1679.7833333333331</v>
      </c>
      <c r="H30" s="279">
        <v>1875.5833333333333</v>
      </c>
      <c r="I30" s="279">
        <v>1922.7166666666665</v>
      </c>
      <c r="J30" s="279">
        <v>1973.4833333333333</v>
      </c>
      <c r="K30" s="277">
        <v>1871.95</v>
      </c>
      <c r="L30" s="277">
        <v>1774.05</v>
      </c>
      <c r="M30" s="277">
        <v>32.351480000000002</v>
      </c>
    </row>
    <row r="31" spans="1:13">
      <c r="A31" s="301">
        <v>22</v>
      </c>
      <c r="B31" s="277" t="s">
        <v>48</v>
      </c>
      <c r="C31" s="277">
        <v>130.69999999999999</v>
      </c>
      <c r="D31" s="279">
        <v>132</v>
      </c>
      <c r="E31" s="279">
        <v>128.44999999999999</v>
      </c>
      <c r="F31" s="279">
        <v>126.19999999999999</v>
      </c>
      <c r="G31" s="279">
        <v>122.64999999999998</v>
      </c>
      <c r="H31" s="279">
        <v>134.25</v>
      </c>
      <c r="I31" s="279">
        <v>137.80000000000001</v>
      </c>
      <c r="J31" s="279">
        <v>140.05000000000001</v>
      </c>
      <c r="K31" s="277">
        <v>135.55000000000001</v>
      </c>
      <c r="L31" s="277">
        <v>129.75</v>
      </c>
      <c r="M31" s="277">
        <v>60.456249999999997</v>
      </c>
    </row>
    <row r="32" spans="1:13">
      <c r="A32" s="301">
        <v>23</v>
      </c>
      <c r="B32" s="277" t="s">
        <v>49</v>
      </c>
      <c r="C32" s="277">
        <v>79.7</v>
      </c>
      <c r="D32" s="279">
        <v>80.583333333333343</v>
      </c>
      <c r="E32" s="279">
        <v>77.76666666666668</v>
      </c>
      <c r="F32" s="279">
        <v>75.833333333333343</v>
      </c>
      <c r="G32" s="279">
        <v>73.01666666666668</v>
      </c>
      <c r="H32" s="279">
        <v>82.51666666666668</v>
      </c>
      <c r="I32" s="279">
        <v>85.333333333333343</v>
      </c>
      <c r="J32" s="279">
        <v>87.26666666666668</v>
      </c>
      <c r="K32" s="277">
        <v>83.4</v>
      </c>
      <c r="L32" s="277">
        <v>78.650000000000006</v>
      </c>
      <c r="M32" s="277">
        <v>786.61748999999998</v>
      </c>
    </row>
    <row r="33" spans="1:13">
      <c r="A33" s="301">
        <v>24</v>
      </c>
      <c r="B33" s="277" t="s">
        <v>51</v>
      </c>
      <c r="C33" s="277">
        <v>2028.4</v>
      </c>
      <c r="D33" s="279">
        <v>2029.25</v>
      </c>
      <c r="E33" s="279">
        <v>2014.15</v>
      </c>
      <c r="F33" s="279">
        <v>1999.9</v>
      </c>
      <c r="G33" s="279">
        <v>1984.8000000000002</v>
      </c>
      <c r="H33" s="279">
        <v>2043.5</v>
      </c>
      <c r="I33" s="279">
        <v>2058.6</v>
      </c>
      <c r="J33" s="279">
        <v>2072.85</v>
      </c>
      <c r="K33" s="277">
        <v>2044.35</v>
      </c>
      <c r="L33" s="277">
        <v>2015</v>
      </c>
      <c r="M33" s="277">
        <v>30.214359999999999</v>
      </c>
    </row>
    <row r="34" spans="1:13">
      <c r="A34" s="301">
        <v>25</v>
      </c>
      <c r="B34" s="277" t="s">
        <v>226</v>
      </c>
      <c r="C34" s="277">
        <v>726.55</v>
      </c>
      <c r="D34" s="279">
        <v>723.5333333333333</v>
      </c>
      <c r="E34" s="279">
        <v>710.16666666666663</v>
      </c>
      <c r="F34" s="279">
        <v>693.7833333333333</v>
      </c>
      <c r="G34" s="279">
        <v>680.41666666666663</v>
      </c>
      <c r="H34" s="279">
        <v>739.91666666666663</v>
      </c>
      <c r="I34" s="279">
        <v>753.28333333333342</v>
      </c>
      <c r="J34" s="279">
        <v>769.66666666666663</v>
      </c>
      <c r="K34" s="277">
        <v>736.9</v>
      </c>
      <c r="L34" s="277">
        <v>707.15</v>
      </c>
      <c r="M34" s="277">
        <v>7.3907100000000003</v>
      </c>
    </row>
    <row r="35" spans="1:13">
      <c r="A35" s="301">
        <v>26</v>
      </c>
      <c r="B35" s="277" t="s">
        <v>53</v>
      </c>
      <c r="C35" s="277">
        <v>828.1</v>
      </c>
      <c r="D35" s="279">
        <v>827.91666666666663</v>
      </c>
      <c r="E35" s="279">
        <v>815.83333333333326</v>
      </c>
      <c r="F35" s="279">
        <v>803.56666666666661</v>
      </c>
      <c r="G35" s="279">
        <v>791.48333333333323</v>
      </c>
      <c r="H35" s="279">
        <v>840.18333333333328</v>
      </c>
      <c r="I35" s="279">
        <v>852.26666666666654</v>
      </c>
      <c r="J35" s="279">
        <v>864.5333333333333</v>
      </c>
      <c r="K35" s="277">
        <v>840</v>
      </c>
      <c r="L35" s="277">
        <v>815.65</v>
      </c>
      <c r="M35" s="277">
        <v>62.490360000000003</v>
      </c>
    </row>
    <row r="36" spans="1:13">
      <c r="A36" s="301">
        <v>27</v>
      </c>
      <c r="B36" s="277" t="s">
        <v>55</v>
      </c>
      <c r="C36" s="277">
        <v>443.35</v>
      </c>
      <c r="D36" s="279">
        <v>442.90000000000003</v>
      </c>
      <c r="E36" s="279">
        <v>436.50000000000006</v>
      </c>
      <c r="F36" s="279">
        <v>429.65000000000003</v>
      </c>
      <c r="G36" s="279">
        <v>423.25000000000006</v>
      </c>
      <c r="H36" s="279">
        <v>449.75000000000006</v>
      </c>
      <c r="I36" s="279">
        <v>456.15000000000003</v>
      </c>
      <c r="J36" s="279">
        <v>463.00000000000006</v>
      </c>
      <c r="K36" s="277">
        <v>449.3</v>
      </c>
      <c r="L36" s="277">
        <v>436.05</v>
      </c>
      <c r="M36" s="277">
        <v>208.09700000000001</v>
      </c>
    </row>
    <row r="37" spans="1:13">
      <c r="A37" s="301">
        <v>28</v>
      </c>
      <c r="B37" s="277" t="s">
        <v>56</v>
      </c>
      <c r="C37" s="277">
        <v>3050.95</v>
      </c>
      <c r="D37" s="279">
        <v>3038.9833333333336</v>
      </c>
      <c r="E37" s="279">
        <v>3007.9666666666672</v>
      </c>
      <c r="F37" s="279">
        <v>2964.9833333333336</v>
      </c>
      <c r="G37" s="279">
        <v>2933.9666666666672</v>
      </c>
      <c r="H37" s="279">
        <v>3081.9666666666672</v>
      </c>
      <c r="I37" s="279">
        <v>3112.9833333333336</v>
      </c>
      <c r="J37" s="279">
        <v>3155.9666666666672</v>
      </c>
      <c r="K37" s="277">
        <v>3070</v>
      </c>
      <c r="L37" s="277">
        <v>2996</v>
      </c>
      <c r="M37" s="277">
        <v>9.3701399999999992</v>
      </c>
    </row>
    <row r="38" spans="1:13">
      <c r="A38" s="301">
        <v>29</v>
      </c>
      <c r="B38" s="277" t="s">
        <v>58</v>
      </c>
      <c r="C38" s="277">
        <v>5888.45</v>
      </c>
      <c r="D38" s="279">
        <v>5936.9666666666672</v>
      </c>
      <c r="E38" s="279">
        <v>5813.9333333333343</v>
      </c>
      <c r="F38" s="279">
        <v>5739.416666666667</v>
      </c>
      <c r="G38" s="279">
        <v>5616.3833333333341</v>
      </c>
      <c r="H38" s="279">
        <v>6011.4833333333345</v>
      </c>
      <c r="I38" s="279">
        <v>6134.5166666666673</v>
      </c>
      <c r="J38" s="279">
        <v>6209.0333333333347</v>
      </c>
      <c r="K38" s="277">
        <v>6060</v>
      </c>
      <c r="L38" s="277">
        <v>5862.45</v>
      </c>
      <c r="M38" s="277">
        <v>8.5638299999999994</v>
      </c>
    </row>
    <row r="39" spans="1:13">
      <c r="A39" s="301">
        <v>30</v>
      </c>
      <c r="B39" s="277" t="s">
        <v>232</v>
      </c>
      <c r="C39" s="277">
        <v>2587.5</v>
      </c>
      <c r="D39" s="279">
        <v>2562.6666666666665</v>
      </c>
      <c r="E39" s="279">
        <v>2505.2833333333328</v>
      </c>
      <c r="F39" s="279">
        <v>2423.0666666666662</v>
      </c>
      <c r="G39" s="279">
        <v>2365.6833333333325</v>
      </c>
      <c r="H39" s="279">
        <v>2644.8833333333332</v>
      </c>
      <c r="I39" s="279">
        <v>2702.2666666666673</v>
      </c>
      <c r="J39" s="279">
        <v>2784.4833333333336</v>
      </c>
      <c r="K39" s="277">
        <v>2620.0500000000002</v>
      </c>
      <c r="L39" s="277">
        <v>2480.4499999999998</v>
      </c>
      <c r="M39" s="277">
        <v>0.7873</v>
      </c>
    </row>
    <row r="40" spans="1:13">
      <c r="A40" s="301">
        <v>31</v>
      </c>
      <c r="B40" s="277" t="s">
        <v>59</v>
      </c>
      <c r="C40" s="277">
        <v>3474.8</v>
      </c>
      <c r="D40" s="279">
        <v>3469.2000000000003</v>
      </c>
      <c r="E40" s="279">
        <v>3434.6000000000004</v>
      </c>
      <c r="F40" s="279">
        <v>3394.4</v>
      </c>
      <c r="G40" s="279">
        <v>3359.8</v>
      </c>
      <c r="H40" s="279">
        <v>3509.4000000000005</v>
      </c>
      <c r="I40" s="279">
        <v>3544</v>
      </c>
      <c r="J40" s="279">
        <v>3584.2000000000007</v>
      </c>
      <c r="K40" s="277">
        <v>3503.8</v>
      </c>
      <c r="L40" s="277">
        <v>3429</v>
      </c>
      <c r="M40" s="277">
        <v>37.691160000000004</v>
      </c>
    </row>
    <row r="41" spans="1:13">
      <c r="A41" s="301">
        <v>32</v>
      </c>
      <c r="B41" s="277" t="s">
        <v>60</v>
      </c>
      <c r="C41" s="277">
        <v>1394.45</v>
      </c>
      <c r="D41" s="279">
        <v>1391.1666666666667</v>
      </c>
      <c r="E41" s="279">
        <v>1374.3833333333334</v>
      </c>
      <c r="F41" s="279">
        <v>1354.3166666666666</v>
      </c>
      <c r="G41" s="279">
        <v>1337.5333333333333</v>
      </c>
      <c r="H41" s="279">
        <v>1411.2333333333336</v>
      </c>
      <c r="I41" s="279">
        <v>1428.0166666666669</v>
      </c>
      <c r="J41" s="279">
        <v>1448.0833333333337</v>
      </c>
      <c r="K41" s="277">
        <v>1407.95</v>
      </c>
      <c r="L41" s="277">
        <v>1371.1</v>
      </c>
      <c r="M41" s="277">
        <v>17.727329999999998</v>
      </c>
    </row>
    <row r="42" spans="1:13">
      <c r="A42" s="301">
        <v>33</v>
      </c>
      <c r="B42" s="277" t="s">
        <v>233</v>
      </c>
      <c r="C42" s="277">
        <v>298.75</v>
      </c>
      <c r="D42" s="279">
        <v>300.2</v>
      </c>
      <c r="E42" s="279">
        <v>292.7</v>
      </c>
      <c r="F42" s="279">
        <v>286.64999999999998</v>
      </c>
      <c r="G42" s="279">
        <v>279.14999999999998</v>
      </c>
      <c r="H42" s="279">
        <v>306.25</v>
      </c>
      <c r="I42" s="279">
        <v>313.75</v>
      </c>
      <c r="J42" s="279">
        <v>319.8</v>
      </c>
      <c r="K42" s="277">
        <v>307.7</v>
      </c>
      <c r="L42" s="277">
        <v>294.14999999999998</v>
      </c>
      <c r="M42" s="277">
        <v>141.79997</v>
      </c>
    </row>
    <row r="43" spans="1:13">
      <c r="A43" s="301">
        <v>34</v>
      </c>
      <c r="B43" s="277" t="s">
        <v>61</v>
      </c>
      <c r="C43" s="277">
        <v>45.05</v>
      </c>
      <c r="D43" s="279">
        <v>45.283333333333331</v>
      </c>
      <c r="E43" s="279">
        <v>44.666666666666664</v>
      </c>
      <c r="F43" s="279">
        <v>44.283333333333331</v>
      </c>
      <c r="G43" s="279">
        <v>43.666666666666664</v>
      </c>
      <c r="H43" s="279">
        <v>45.666666666666664</v>
      </c>
      <c r="I43" s="279">
        <v>46.283333333333339</v>
      </c>
      <c r="J43" s="279">
        <v>46.666666666666664</v>
      </c>
      <c r="K43" s="277">
        <v>45.9</v>
      </c>
      <c r="L43" s="277">
        <v>44.9</v>
      </c>
      <c r="M43" s="277">
        <v>142.31695999999999</v>
      </c>
    </row>
    <row r="44" spans="1:13">
      <c r="A44" s="301">
        <v>35</v>
      </c>
      <c r="B44" s="277" t="s">
        <v>62</v>
      </c>
      <c r="C44" s="277">
        <v>44.3</v>
      </c>
      <c r="D44" s="279">
        <v>44.733333333333327</v>
      </c>
      <c r="E44" s="279">
        <v>43.666666666666657</v>
      </c>
      <c r="F44" s="279">
        <v>43.033333333333331</v>
      </c>
      <c r="G44" s="279">
        <v>41.966666666666661</v>
      </c>
      <c r="H44" s="279">
        <v>45.366666666666653</v>
      </c>
      <c r="I44" s="279">
        <v>46.43333333333333</v>
      </c>
      <c r="J44" s="279">
        <v>47.066666666666649</v>
      </c>
      <c r="K44" s="277">
        <v>45.8</v>
      </c>
      <c r="L44" s="277">
        <v>44.1</v>
      </c>
      <c r="M44" s="277">
        <v>27.59526</v>
      </c>
    </row>
    <row r="45" spans="1:13">
      <c r="A45" s="301">
        <v>36</v>
      </c>
      <c r="B45" s="277" t="s">
        <v>63</v>
      </c>
      <c r="C45" s="277">
        <v>1334.7</v>
      </c>
      <c r="D45" s="279">
        <v>1338.6</v>
      </c>
      <c r="E45" s="279">
        <v>1322.1999999999998</v>
      </c>
      <c r="F45" s="279">
        <v>1309.6999999999998</v>
      </c>
      <c r="G45" s="279">
        <v>1293.2999999999997</v>
      </c>
      <c r="H45" s="279">
        <v>1351.1</v>
      </c>
      <c r="I45" s="279">
        <v>1367.5</v>
      </c>
      <c r="J45" s="279">
        <v>1380</v>
      </c>
      <c r="K45" s="277">
        <v>1355</v>
      </c>
      <c r="L45" s="277">
        <v>1326.1</v>
      </c>
      <c r="M45" s="277">
        <v>10.42244</v>
      </c>
    </row>
    <row r="46" spans="1:13">
      <c r="A46" s="301">
        <v>37</v>
      </c>
      <c r="B46" s="277" t="s">
        <v>234</v>
      </c>
      <c r="C46" s="277">
        <v>1392.35</v>
      </c>
      <c r="D46" s="279">
        <v>1406.2833333333335</v>
      </c>
      <c r="E46" s="279">
        <v>1366.5666666666671</v>
      </c>
      <c r="F46" s="279">
        <v>1340.7833333333335</v>
      </c>
      <c r="G46" s="279">
        <v>1301.0666666666671</v>
      </c>
      <c r="H46" s="279">
        <v>1432.0666666666671</v>
      </c>
      <c r="I46" s="279">
        <v>1471.7833333333338</v>
      </c>
      <c r="J46" s="279">
        <v>1497.5666666666671</v>
      </c>
      <c r="K46" s="277">
        <v>1446</v>
      </c>
      <c r="L46" s="277">
        <v>1380.5</v>
      </c>
      <c r="M46" s="277">
        <v>1.32498</v>
      </c>
    </row>
    <row r="47" spans="1:13">
      <c r="A47" s="301">
        <v>38</v>
      </c>
      <c r="B47" s="277" t="s">
        <v>65</v>
      </c>
      <c r="C47" s="277">
        <v>103.9</v>
      </c>
      <c r="D47" s="279">
        <v>103.56666666666666</v>
      </c>
      <c r="E47" s="279">
        <v>102.53333333333333</v>
      </c>
      <c r="F47" s="279">
        <v>101.16666666666667</v>
      </c>
      <c r="G47" s="279">
        <v>100.13333333333334</v>
      </c>
      <c r="H47" s="279">
        <v>104.93333333333332</v>
      </c>
      <c r="I47" s="279">
        <v>105.96666666666665</v>
      </c>
      <c r="J47" s="279">
        <v>107.33333333333331</v>
      </c>
      <c r="K47" s="277">
        <v>104.6</v>
      </c>
      <c r="L47" s="277">
        <v>102.2</v>
      </c>
      <c r="M47" s="277">
        <v>93.282070000000004</v>
      </c>
    </row>
    <row r="48" spans="1:13">
      <c r="A48" s="301">
        <v>39</v>
      </c>
      <c r="B48" s="277" t="s">
        <v>66</v>
      </c>
      <c r="C48" s="277">
        <v>578.5</v>
      </c>
      <c r="D48" s="279">
        <v>576.5333333333333</v>
      </c>
      <c r="E48" s="279">
        <v>570.11666666666656</v>
      </c>
      <c r="F48" s="279">
        <v>561.73333333333323</v>
      </c>
      <c r="G48" s="279">
        <v>555.31666666666649</v>
      </c>
      <c r="H48" s="279">
        <v>584.91666666666663</v>
      </c>
      <c r="I48" s="279">
        <v>591.33333333333337</v>
      </c>
      <c r="J48" s="279">
        <v>599.7166666666667</v>
      </c>
      <c r="K48" s="277">
        <v>582.95000000000005</v>
      </c>
      <c r="L48" s="277">
        <v>568.15</v>
      </c>
      <c r="M48" s="277">
        <v>17.92343</v>
      </c>
    </row>
    <row r="49" spans="1:13">
      <c r="A49" s="301">
        <v>40</v>
      </c>
      <c r="B49" s="277" t="s">
        <v>67</v>
      </c>
      <c r="C49" s="277">
        <v>479.35</v>
      </c>
      <c r="D49" s="279">
        <v>481.11666666666662</v>
      </c>
      <c r="E49" s="279">
        <v>474.83333333333326</v>
      </c>
      <c r="F49" s="279">
        <v>470.31666666666666</v>
      </c>
      <c r="G49" s="279">
        <v>464.0333333333333</v>
      </c>
      <c r="H49" s="279">
        <v>485.63333333333321</v>
      </c>
      <c r="I49" s="279">
        <v>491.91666666666663</v>
      </c>
      <c r="J49" s="279">
        <v>496.43333333333317</v>
      </c>
      <c r="K49" s="277">
        <v>487.4</v>
      </c>
      <c r="L49" s="277">
        <v>476.6</v>
      </c>
      <c r="M49" s="277">
        <v>25.316569999999999</v>
      </c>
    </row>
    <row r="50" spans="1:13">
      <c r="A50" s="301">
        <v>41</v>
      </c>
      <c r="B50" s="277" t="s">
        <v>69</v>
      </c>
      <c r="C50" s="277">
        <v>494.55</v>
      </c>
      <c r="D50" s="279">
        <v>489.16666666666669</v>
      </c>
      <c r="E50" s="279">
        <v>480.68333333333339</v>
      </c>
      <c r="F50" s="279">
        <v>466.81666666666672</v>
      </c>
      <c r="G50" s="279">
        <v>458.33333333333343</v>
      </c>
      <c r="H50" s="279">
        <v>503.03333333333336</v>
      </c>
      <c r="I50" s="279">
        <v>511.51666666666659</v>
      </c>
      <c r="J50" s="279">
        <v>525.38333333333333</v>
      </c>
      <c r="K50" s="277">
        <v>497.65</v>
      </c>
      <c r="L50" s="277">
        <v>475.3</v>
      </c>
      <c r="M50" s="277">
        <v>548.01702</v>
      </c>
    </row>
    <row r="51" spans="1:13">
      <c r="A51" s="301">
        <v>42</v>
      </c>
      <c r="B51" s="277" t="s">
        <v>70</v>
      </c>
      <c r="C51" s="277">
        <v>34.65</v>
      </c>
      <c r="D51" s="279">
        <v>34.966666666666669</v>
      </c>
      <c r="E51" s="279">
        <v>34.183333333333337</v>
      </c>
      <c r="F51" s="279">
        <v>33.716666666666669</v>
      </c>
      <c r="G51" s="279">
        <v>32.933333333333337</v>
      </c>
      <c r="H51" s="279">
        <v>35.433333333333337</v>
      </c>
      <c r="I51" s="279">
        <v>36.216666666666669</v>
      </c>
      <c r="J51" s="279">
        <v>36.683333333333337</v>
      </c>
      <c r="K51" s="277">
        <v>35.75</v>
      </c>
      <c r="L51" s="277">
        <v>34.5</v>
      </c>
      <c r="M51" s="277">
        <v>290.39359000000002</v>
      </c>
    </row>
    <row r="52" spans="1:13">
      <c r="A52" s="301">
        <v>43</v>
      </c>
      <c r="B52" s="277" t="s">
        <v>71</v>
      </c>
      <c r="C52" s="277">
        <v>454</v>
      </c>
      <c r="D52" s="279">
        <v>453.55</v>
      </c>
      <c r="E52" s="279">
        <v>443.20000000000005</v>
      </c>
      <c r="F52" s="279">
        <v>432.40000000000003</v>
      </c>
      <c r="G52" s="279">
        <v>422.05000000000007</v>
      </c>
      <c r="H52" s="279">
        <v>464.35</v>
      </c>
      <c r="I52" s="279">
        <v>474.70000000000005</v>
      </c>
      <c r="J52" s="279">
        <v>485.5</v>
      </c>
      <c r="K52" s="277">
        <v>463.9</v>
      </c>
      <c r="L52" s="277">
        <v>442.75</v>
      </c>
      <c r="M52" s="277">
        <v>114.10424999999999</v>
      </c>
    </row>
    <row r="53" spans="1:13">
      <c r="A53" s="301">
        <v>44</v>
      </c>
      <c r="B53" s="277" t="s">
        <v>72</v>
      </c>
      <c r="C53" s="277">
        <v>13070.6</v>
      </c>
      <c r="D53" s="279">
        <v>13035.116666666667</v>
      </c>
      <c r="E53" s="279">
        <v>12844.233333333334</v>
      </c>
      <c r="F53" s="279">
        <v>12617.866666666667</v>
      </c>
      <c r="G53" s="279">
        <v>12426.983333333334</v>
      </c>
      <c r="H53" s="279">
        <v>13261.483333333334</v>
      </c>
      <c r="I53" s="279">
        <v>13452.366666666669</v>
      </c>
      <c r="J53" s="279">
        <v>13678.733333333334</v>
      </c>
      <c r="K53" s="277">
        <v>13226</v>
      </c>
      <c r="L53" s="277">
        <v>12808.75</v>
      </c>
      <c r="M53" s="277">
        <v>0.89575000000000005</v>
      </c>
    </row>
    <row r="54" spans="1:13">
      <c r="A54" s="301">
        <v>45</v>
      </c>
      <c r="B54" s="277" t="s">
        <v>74</v>
      </c>
      <c r="C54" s="277">
        <v>412.05</v>
      </c>
      <c r="D54" s="279">
        <v>414.85000000000008</v>
      </c>
      <c r="E54" s="279">
        <v>406.80000000000018</v>
      </c>
      <c r="F54" s="279">
        <v>401.55000000000013</v>
      </c>
      <c r="G54" s="279">
        <v>393.50000000000023</v>
      </c>
      <c r="H54" s="279">
        <v>420.10000000000014</v>
      </c>
      <c r="I54" s="279">
        <v>428.15</v>
      </c>
      <c r="J54" s="279">
        <v>433.40000000000009</v>
      </c>
      <c r="K54" s="277">
        <v>422.9</v>
      </c>
      <c r="L54" s="277">
        <v>409.6</v>
      </c>
      <c r="M54" s="277">
        <v>95.555189999999996</v>
      </c>
    </row>
    <row r="55" spans="1:13">
      <c r="A55" s="301">
        <v>46</v>
      </c>
      <c r="B55" s="277" t="s">
        <v>75</v>
      </c>
      <c r="C55" s="277">
        <v>3797.5</v>
      </c>
      <c r="D55" s="279">
        <v>3804.0333333333333</v>
      </c>
      <c r="E55" s="279">
        <v>3768.3166666666666</v>
      </c>
      <c r="F55" s="279">
        <v>3739.1333333333332</v>
      </c>
      <c r="G55" s="279">
        <v>3703.4166666666665</v>
      </c>
      <c r="H55" s="279">
        <v>3833.2166666666667</v>
      </c>
      <c r="I55" s="279">
        <v>3868.9333333333329</v>
      </c>
      <c r="J55" s="279">
        <v>3898.1166666666668</v>
      </c>
      <c r="K55" s="277">
        <v>3839.75</v>
      </c>
      <c r="L55" s="277">
        <v>3774.85</v>
      </c>
      <c r="M55" s="277">
        <v>9.4769799999999993</v>
      </c>
    </row>
    <row r="56" spans="1:13">
      <c r="A56" s="301">
        <v>47</v>
      </c>
      <c r="B56" s="277" t="s">
        <v>76</v>
      </c>
      <c r="C56" s="277">
        <v>409.7</v>
      </c>
      <c r="D56" s="279">
        <v>409.25</v>
      </c>
      <c r="E56" s="279">
        <v>395.5</v>
      </c>
      <c r="F56" s="279">
        <v>381.3</v>
      </c>
      <c r="G56" s="279">
        <v>367.55</v>
      </c>
      <c r="H56" s="279">
        <v>423.45</v>
      </c>
      <c r="I56" s="279">
        <v>437.2</v>
      </c>
      <c r="J56" s="279">
        <v>451.4</v>
      </c>
      <c r="K56" s="277">
        <v>423</v>
      </c>
      <c r="L56" s="277">
        <v>395.05</v>
      </c>
      <c r="M56" s="277">
        <v>196.40911</v>
      </c>
    </row>
    <row r="57" spans="1:13">
      <c r="A57" s="301">
        <v>48</v>
      </c>
      <c r="B57" s="277" t="s">
        <v>77</v>
      </c>
      <c r="C57" s="277">
        <v>98.7</v>
      </c>
      <c r="D57" s="279">
        <v>99.149999999999991</v>
      </c>
      <c r="E57" s="279">
        <v>97.799999999999983</v>
      </c>
      <c r="F57" s="279">
        <v>96.899999999999991</v>
      </c>
      <c r="G57" s="279">
        <v>95.549999999999983</v>
      </c>
      <c r="H57" s="279">
        <v>100.04999999999998</v>
      </c>
      <c r="I57" s="279">
        <v>101.39999999999998</v>
      </c>
      <c r="J57" s="279">
        <v>102.29999999999998</v>
      </c>
      <c r="K57" s="277">
        <v>100.5</v>
      </c>
      <c r="L57" s="277">
        <v>98.25</v>
      </c>
      <c r="M57" s="277">
        <v>36.814489999999999</v>
      </c>
    </row>
    <row r="58" spans="1:13">
      <c r="A58" s="301">
        <v>49</v>
      </c>
      <c r="B58" s="277" t="s">
        <v>78</v>
      </c>
      <c r="C58" s="277">
        <v>119.15</v>
      </c>
      <c r="D58" s="279">
        <v>118.7</v>
      </c>
      <c r="E58" s="279">
        <v>117.05000000000001</v>
      </c>
      <c r="F58" s="279">
        <v>114.95</v>
      </c>
      <c r="G58" s="279">
        <v>113.30000000000001</v>
      </c>
      <c r="H58" s="279">
        <v>120.80000000000001</v>
      </c>
      <c r="I58" s="279">
        <v>122.45000000000002</v>
      </c>
      <c r="J58" s="279">
        <v>124.55000000000001</v>
      </c>
      <c r="K58" s="277">
        <v>120.35</v>
      </c>
      <c r="L58" s="277">
        <v>116.6</v>
      </c>
      <c r="M58" s="277">
        <v>16.243020000000001</v>
      </c>
    </row>
    <row r="59" spans="1:13">
      <c r="A59" s="301">
        <v>50</v>
      </c>
      <c r="B59" s="277" t="s">
        <v>81</v>
      </c>
      <c r="C59" s="277">
        <v>675.65</v>
      </c>
      <c r="D59" s="279">
        <v>671.5333333333333</v>
      </c>
      <c r="E59" s="279">
        <v>659.11666666666656</v>
      </c>
      <c r="F59" s="279">
        <v>642.58333333333326</v>
      </c>
      <c r="G59" s="279">
        <v>630.16666666666652</v>
      </c>
      <c r="H59" s="279">
        <v>688.06666666666661</v>
      </c>
      <c r="I59" s="279">
        <v>700.48333333333335</v>
      </c>
      <c r="J59" s="279">
        <v>717.01666666666665</v>
      </c>
      <c r="K59" s="277">
        <v>683.95</v>
      </c>
      <c r="L59" s="277">
        <v>655</v>
      </c>
      <c r="M59" s="277">
        <v>3.8172100000000002</v>
      </c>
    </row>
    <row r="60" spans="1:13">
      <c r="A60" s="301">
        <v>51</v>
      </c>
      <c r="B60" s="277" t="s">
        <v>82</v>
      </c>
      <c r="C60" s="277">
        <v>240.65</v>
      </c>
      <c r="D60" s="279">
        <v>240.61666666666667</v>
      </c>
      <c r="E60" s="279">
        <v>237.28333333333336</v>
      </c>
      <c r="F60" s="279">
        <v>233.91666666666669</v>
      </c>
      <c r="G60" s="279">
        <v>230.58333333333337</v>
      </c>
      <c r="H60" s="279">
        <v>243.98333333333335</v>
      </c>
      <c r="I60" s="279">
        <v>247.31666666666666</v>
      </c>
      <c r="J60" s="279">
        <v>250.68333333333334</v>
      </c>
      <c r="K60" s="277">
        <v>243.95</v>
      </c>
      <c r="L60" s="277">
        <v>237.25</v>
      </c>
      <c r="M60" s="277">
        <v>53.2943</v>
      </c>
    </row>
    <row r="61" spans="1:13">
      <c r="A61" s="301">
        <v>52</v>
      </c>
      <c r="B61" s="277" t="s">
        <v>83</v>
      </c>
      <c r="C61" s="277">
        <v>806.25</v>
      </c>
      <c r="D61" s="279">
        <v>800.56666666666661</v>
      </c>
      <c r="E61" s="279">
        <v>781.83333333333326</v>
      </c>
      <c r="F61" s="279">
        <v>757.41666666666663</v>
      </c>
      <c r="G61" s="279">
        <v>738.68333333333328</v>
      </c>
      <c r="H61" s="279">
        <v>824.98333333333323</v>
      </c>
      <c r="I61" s="279">
        <v>843.71666666666658</v>
      </c>
      <c r="J61" s="279">
        <v>868.13333333333321</v>
      </c>
      <c r="K61" s="277">
        <v>819.3</v>
      </c>
      <c r="L61" s="277">
        <v>776.15</v>
      </c>
      <c r="M61" s="277">
        <v>355.27345000000003</v>
      </c>
    </row>
    <row r="62" spans="1:13">
      <c r="A62" s="301">
        <v>53</v>
      </c>
      <c r="B62" s="277" t="s">
        <v>84</v>
      </c>
      <c r="C62" s="277">
        <v>123.65</v>
      </c>
      <c r="D62" s="279">
        <v>123.93333333333334</v>
      </c>
      <c r="E62" s="279">
        <v>122.61666666666667</v>
      </c>
      <c r="F62" s="279">
        <v>121.58333333333334</v>
      </c>
      <c r="G62" s="279">
        <v>120.26666666666668</v>
      </c>
      <c r="H62" s="279">
        <v>124.96666666666667</v>
      </c>
      <c r="I62" s="279">
        <v>126.28333333333333</v>
      </c>
      <c r="J62" s="279">
        <v>127.31666666666666</v>
      </c>
      <c r="K62" s="277">
        <v>125.25</v>
      </c>
      <c r="L62" s="277">
        <v>122.9</v>
      </c>
      <c r="M62" s="277">
        <v>146.14108999999999</v>
      </c>
    </row>
    <row r="63" spans="1:13">
      <c r="A63" s="301">
        <v>54</v>
      </c>
      <c r="B63" s="277" t="s">
        <v>3642</v>
      </c>
      <c r="C63" s="277">
        <v>2193.6999999999998</v>
      </c>
      <c r="D63" s="279">
        <v>2208.9</v>
      </c>
      <c r="E63" s="279">
        <v>2168.8000000000002</v>
      </c>
      <c r="F63" s="279">
        <v>2143.9</v>
      </c>
      <c r="G63" s="279">
        <v>2103.8000000000002</v>
      </c>
      <c r="H63" s="279">
        <v>2233.8000000000002</v>
      </c>
      <c r="I63" s="279">
        <v>2273.8999999999996</v>
      </c>
      <c r="J63" s="279">
        <v>2298.8000000000002</v>
      </c>
      <c r="K63" s="277">
        <v>2249</v>
      </c>
      <c r="L63" s="277">
        <v>2184</v>
      </c>
      <c r="M63" s="277">
        <v>2.9378299999999999</v>
      </c>
    </row>
    <row r="64" spans="1:13">
      <c r="A64" s="301">
        <v>55</v>
      </c>
      <c r="B64" s="277" t="s">
        <v>85</v>
      </c>
      <c r="C64" s="277">
        <v>1372.65</v>
      </c>
      <c r="D64" s="279">
        <v>1380.8833333333332</v>
      </c>
      <c r="E64" s="279">
        <v>1354.7666666666664</v>
      </c>
      <c r="F64" s="279">
        <v>1336.8833333333332</v>
      </c>
      <c r="G64" s="279">
        <v>1310.7666666666664</v>
      </c>
      <c r="H64" s="279">
        <v>1398.7666666666664</v>
      </c>
      <c r="I64" s="279">
        <v>1424.8833333333332</v>
      </c>
      <c r="J64" s="279">
        <v>1442.7666666666664</v>
      </c>
      <c r="K64" s="277">
        <v>1407</v>
      </c>
      <c r="L64" s="277">
        <v>1363</v>
      </c>
      <c r="M64" s="277">
        <v>9.3511000000000006</v>
      </c>
    </row>
    <row r="65" spans="1:13">
      <c r="A65" s="301">
        <v>56</v>
      </c>
      <c r="B65" s="277" t="s">
        <v>86</v>
      </c>
      <c r="C65" s="277">
        <v>389.3</v>
      </c>
      <c r="D65" s="279">
        <v>391.06666666666666</v>
      </c>
      <c r="E65" s="279">
        <v>385.83333333333331</v>
      </c>
      <c r="F65" s="279">
        <v>382.36666666666667</v>
      </c>
      <c r="G65" s="279">
        <v>377.13333333333333</v>
      </c>
      <c r="H65" s="279">
        <v>394.5333333333333</v>
      </c>
      <c r="I65" s="279">
        <v>399.76666666666665</v>
      </c>
      <c r="J65" s="279">
        <v>403.23333333333329</v>
      </c>
      <c r="K65" s="277">
        <v>396.3</v>
      </c>
      <c r="L65" s="277">
        <v>387.6</v>
      </c>
      <c r="M65" s="277">
        <v>21.256930000000001</v>
      </c>
    </row>
    <row r="66" spans="1:13">
      <c r="A66" s="301">
        <v>57</v>
      </c>
      <c r="B66" s="277" t="s">
        <v>236</v>
      </c>
      <c r="C66" s="277">
        <v>810.1</v>
      </c>
      <c r="D66" s="279">
        <v>809.7166666666667</v>
      </c>
      <c r="E66" s="279">
        <v>798.38333333333344</v>
      </c>
      <c r="F66" s="279">
        <v>786.66666666666674</v>
      </c>
      <c r="G66" s="279">
        <v>775.33333333333348</v>
      </c>
      <c r="H66" s="279">
        <v>821.43333333333339</v>
      </c>
      <c r="I66" s="279">
        <v>832.76666666666665</v>
      </c>
      <c r="J66" s="279">
        <v>844.48333333333335</v>
      </c>
      <c r="K66" s="277">
        <v>821.05</v>
      </c>
      <c r="L66" s="277">
        <v>798</v>
      </c>
      <c r="M66" s="277">
        <v>21.393380000000001</v>
      </c>
    </row>
    <row r="67" spans="1:13">
      <c r="A67" s="301">
        <v>58</v>
      </c>
      <c r="B67" s="277" t="s">
        <v>237</v>
      </c>
      <c r="C67" s="277">
        <v>279.7</v>
      </c>
      <c r="D67" s="279">
        <v>280.2833333333333</v>
      </c>
      <c r="E67" s="279">
        <v>275.11666666666662</v>
      </c>
      <c r="F67" s="279">
        <v>270.5333333333333</v>
      </c>
      <c r="G67" s="279">
        <v>265.36666666666662</v>
      </c>
      <c r="H67" s="279">
        <v>284.86666666666662</v>
      </c>
      <c r="I67" s="279">
        <v>290.03333333333336</v>
      </c>
      <c r="J67" s="279">
        <v>294.61666666666662</v>
      </c>
      <c r="K67" s="277">
        <v>285.45</v>
      </c>
      <c r="L67" s="277">
        <v>275.7</v>
      </c>
      <c r="M67" s="277">
        <v>8.62059</v>
      </c>
    </row>
    <row r="68" spans="1:13">
      <c r="A68" s="301">
        <v>59</v>
      </c>
      <c r="B68" s="277" t="s">
        <v>235</v>
      </c>
      <c r="C68" s="277">
        <v>143.9</v>
      </c>
      <c r="D68" s="279">
        <v>143.76666666666668</v>
      </c>
      <c r="E68" s="279">
        <v>142.18333333333337</v>
      </c>
      <c r="F68" s="279">
        <v>140.4666666666667</v>
      </c>
      <c r="G68" s="279">
        <v>138.88333333333338</v>
      </c>
      <c r="H68" s="279">
        <v>145.48333333333335</v>
      </c>
      <c r="I68" s="279">
        <v>147.06666666666666</v>
      </c>
      <c r="J68" s="279">
        <v>148.78333333333333</v>
      </c>
      <c r="K68" s="277">
        <v>145.35</v>
      </c>
      <c r="L68" s="277">
        <v>142.05000000000001</v>
      </c>
      <c r="M68" s="277">
        <v>10.84928</v>
      </c>
    </row>
    <row r="69" spans="1:13">
      <c r="A69" s="301">
        <v>60</v>
      </c>
      <c r="B69" s="277" t="s">
        <v>87</v>
      </c>
      <c r="C69" s="277">
        <v>481.5</v>
      </c>
      <c r="D69" s="279">
        <v>483.7</v>
      </c>
      <c r="E69" s="279">
        <v>474.84999999999997</v>
      </c>
      <c r="F69" s="279">
        <v>468.2</v>
      </c>
      <c r="G69" s="279">
        <v>459.34999999999997</v>
      </c>
      <c r="H69" s="279">
        <v>490.34999999999997</v>
      </c>
      <c r="I69" s="279">
        <v>499.2</v>
      </c>
      <c r="J69" s="279">
        <v>505.84999999999997</v>
      </c>
      <c r="K69" s="277">
        <v>492.55</v>
      </c>
      <c r="L69" s="277">
        <v>477.05</v>
      </c>
      <c r="M69" s="277">
        <v>13.52075</v>
      </c>
    </row>
    <row r="70" spans="1:13">
      <c r="A70" s="301">
        <v>61</v>
      </c>
      <c r="B70" s="277" t="s">
        <v>88</v>
      </c>
      <c r="C70" s="277">
        <v>508.45</v>
      </c>
      <c r="D70" s="279">
        <v>505.7</v>
      </c>
      <c r="E70" s="279">
        <v>501.5</v>
      </c>
      <c r="F70" s="279">
        <v>494.55</v>
      </c>
      <c r="G70" s="279">
        <v>490.35</v>
      </c>
      <c r="H70" s="279">
        <v>512.65</v>
      </c>
      <c r="I70" s="279">
        <v>516.84999999999991</v>
      </c>
      <c r="J70" s="279">
        <v>523.79999999999995</v>
      </c>
      <c r="K70" s="277">
        <v>509.9</v>
      </c>
      <c r="L70" s="277">
        <v>498.75</v>
      </c>
      <c r="M70" s="277">
        <v>30.67745</v>
      </c>
    </row>
    <row r="71" spans="1:13">
      <c r="A71" s="301">
        <v>62</v>
      </c>
      <c r="B71" s="277" t="s">
        <v>238</v>
      </c>
      <c r="C71" s="277">
        <v>768.95</v>
      </c>
      <c r="D71" s="279">
        <v>779.41666666666663</v>
      </c>
      <c r="E71" s="279">
        <v>751.0333333333333</v>
      </c>
      <c r="F71" s="279">
        <v>733.11666666666667</v>
      </c>
      <c r="G71" s="279">
        <v>704.73333333333335</v>
      </c>
      <c r="H71" s="279">
        <v>797.33333333333326</v>
      </c>
      <c r="I71" s="279">
        <v>825.7166666666667</v>
      </c>
      <c r="J71" s="279">
        <v>843.63333333333321</v>
      </c>
      <c r="K71" s="277">
        <v>807.8</v>
      </c>
      <c r="L71" s="277">
        <v>761.5</v>
      </c>
      <c r="M71" s="277">
        <v>3.4009499999999999</v>
      </c>
    </row>
    <row r="72" spans="1:13">
      <c r="A72" s="301">
        <v>63</v>
      </c>
      <c r="B72" s="277" t="s">
        <v>91</v>
      </c>
      <c r="C72" s="277">
        <v>3344.4</v>
      </c>
      <c r="D72" s="279">
        <v>3320.4666666666667</v>
      </c>
      <c r="E72" s="279">
        <v>3251.9333333333334</v>
      </c>
      <c r="F72" s="279">
        <v>3159.4666666666667</v>
      </c>
      <c r="G72" s="279">
        <v>3090.9333333333334</v>
      </c>
      <c r="H72" s="279">
        <v>3412.9333333333334</v>
      </c>
      <c r="I72" s="279">
        <v>3481.4666666666672</v>
      </c>
      <c r="J72" s="279">
        <v>3573.9333333333334</v>
      </c>
      <c r="K72" s="277">
        <v>3389</v>
      </c>
      <c r="L72" s="277">
        <v>3228</v>
      </c>
      <c r="M72" s="277">
        <v>33.628450000000001</v>
      </c>
    </row>
    <row r="73" spans="1:13">
      <c r="A73" s="301">
        <v>64</v>
      </c>
      <c r="B73" s="277" t="s">
        <v>93</v>
      </c>
      <c r="C73" s="277">
        <v>161.25</v>
      </c>
      <c r="D73" s="279">
        <v>161.66666666666666</v>
      </c>
      <c r="E73" s="279">
        <v>156.98333333333332</v>
      </c>
      <c r="F73" s="279">
        <v>152.71666666666667</v>
      </c>
      <c r="G73" s="279">
        <v>148.03333333333333</v>
      </c>
      <c r="H73" s="279">
        <v>165.93333333333331</v>
      </c>
      <c r="I73" s="279">
        <v>170.61666666666665</v>
      </c>
      <c r="J73" s="279">
        <v>174.8833333333333</v>
      </c>
      <c r="K73" s="277">
        <v>166.35</v>
      </c>
      <c r="L73" s="277">
        <v>157.4</v>
      </c>
      <c r="M73" s="277">
        <v>196.10622000000001</v>
      </c>
    </row>
    <row r="74" spans="1:13">
      <c r="A74" s="301">
        <v>65</v>
      </c>
      <c r="B74" s="277" t="s">
        <v>231</v>
      </c>
      <c r="C74" s="277">
        <v>2149.0500000000002</v>
      </c>
      <c r="D74" s="279">
        <v>2143</v>
      </c>
      <c r="E74" s="279">
        <v>2110.0500000000002</v>
      </c>
      <c r="F74" s="279">
        <v>2071.0500000000002</v>
      </c>
      <c r="G74" s="279">
        <v>2038.1000000000004</v>
      </c>
      <c r="H74" s="279">
        <v>2182</v>
      </c>
      <c r="I74" s="279">
        <v>2214.9499999999998</v>
      </c>
      <c r="J74" s="279">
        <v>2253.9499999999998</v>
      </c>
      <c r="K74" s="277">
        <v>2175.9499999999998</v>
      </c>
      <c r="L74" s="277">
        <v>2104</v>
      </c>
      <c r="M74" s="277">
        <v>12.04363</v>
      </c>
    </row>
    <row r="75" spans="1:13">
      <c r="A75" s="301">
        <v>66</v>
      </c>
      <c r="B75" s="277" t="s">
        <v>94</v>
      </c>
      <c r="C75" s="277">
        <v>5333.35</v>
      </c>
      <c r="D75" s="279">
        <v>5260.1833333333334</v>
      </c>
      <c r="E75" s="279">
        <v>5023.416666666667</v>
      </c>
      <c r="F75" s="279">
        <v>4713.4833333333336</v>
      </c>
      <c r="G75" s="279">
        <v>4476.7166666666672</v>
      </c>
      <c r="H75" s="279">
        <v>5570.1166666666668</v>
      </c>
      <c r="I75" s="279">
        <v>5806.8833333333332</v>
      </c>
      <c r="J75" s="279">
        <v>6116.8166666666666</v>
      </c>
      <c r="K75" s="277">
        <v>5496.95</v>
      </c>
      <c r="L75" s="277">
        <v>4950.25</v>
      </c>
      <c r="M75" s="277">
        <v>219.87146000000001</v>
      </c>
    </row>
    <row r="76" spans="1:13">
      <c r="A76" s="301">
        <v>67</v>
      </c>
      <c r="B76" s="277" t="s">
        <v>239</v>
      </c>
      <c r="C76" s="277">
        <v>67.55</v>
      </c>
      <c r="D76" s="279">
        <v>68.966666666666654</v>
      </c>
      <c r="E76" s="279">
        <v>66.083333333333314</v>
      </c>
      <c r="F76" s="279">
        <v>64.61666666666666</v>
      </c>
      <c r="G76" s="279">
        <v>61.73333333333332</v>
      </c>
      <c r="H76" s="279">
        <v>70.433333333333309</v>
      </c>
      <c r="I76" s="279">
        <v>73.316666666666663</v>
      </c>
      <c r="J76" s="279">
        <v>74.783333333333303</v>
      </c>
      <c r="K76" s="277">
        <v>71.849999999999994</v>
      </c>
      <c r="L76" s="277">
        <v>67.5</v>
      </c>
      <c r="M76" s="277">
        <v>15.855589999999999</v>
      </c>
    </row>
    <row r="77" spans="1:13">
      <c r="A77" s="301">
        <v>68</v>
      </c>
      <c r="B77" s="277" t="s">
        <v>95</v>
      </c>
      <c r="C77" s="277">
        <v>2152.9499999999998</v>
      </c>
      <c r="D77" s="279">
        <v>2163.9833333333331</v>
      </c>
      <c r="E77" s="279">
        <v>2124.1666666666661</v>
      </c>
      <c r="F77" s="279">
        <v>2095.3833333333328</v>
      </c>
      <c r="G77" s="279">
        <v>2055.5666666666657</v>
      </c>
      <c r="H77" s="279">
        <v>2192.7666666666664</v>
      </c>
      <c r="I77" s="279">
        <v>2232.583333333333</v>
      </c>
      <c r="J77" s="279">
        <v>2261.3666666666668</v>
      </c>
      <c r="K77" s="277">
        <v>2203.8000000000002</v>
      </c>
      <c r="L77" s="277">
        <v>2135.1999999999998</v>
      </c>
      <c r="M77" s="277">
        <v>13.10103</v>
      </c>
    </row>
    <row r="78" spans="1:13">
      <c r="A78" s="301">
        <v>69</v>
      </c>
      <c r="B78" s="277" t="s">
        <v>240</v>
      </c>
      <c r="C78" s="277">
        <v>370.15</v>
      </c>
      <c r="D78" s="279">
        <v>373.38333333333338</v>
      </c>
      <c r="E78" s="279">
        <v>359.76666666666677</v>
      </c>
      <c r="F78" s="279">
        <v>349.38333333333338</v>
      </c>
      <c r="G78" s="279">
        <v>335.76666666666677</v>
      </c>
      <c r="H78" s="279">
        <v>383.76666666666677</v>
      </c>
      <c r="I78" s="279">
        <v>397.38333333333344</v>
      </c>
      <c r="J78" s="279">
        <v>407.76666666666677</v>
      </c>
      <c r="K78" s="277">
        <v>387</v>
      </c>
      <c r="L78" s="277">
        <v>363</v>
      </c>
      <c r="M78" s="277">
        <v>7.8053999999999997</v>
      </c>
    </row>
    <row r="79" spans="1:13">
      <c r="A79" s="301">
        <v>70</v>
      </c>
      <c r="B79" s="277" t="s">
        <v>241</v>
      </c>
      <c r="C79" s="277">
        <v>1144.3</v>
      </c>
      <c r="D79" s="279">
        <v>1141.8166666666668</v>
      </c>
      <c r="E79" s="279">
        <v>1127.6333333333337</v>
      </c>
      <c r="F79" s="279">
        <v>1110.9666666666669</v>
      </c>
      <c r="G79" s="279">
        <v>1096.7833333333338</v>
      </c>
      <c r="H79" s="279">
        <v>1158.4833333333336</v>
      </c>
      <c r="I79" s="279">
        <v>1172.6666666666665</v>
      </c>
      <c r="J79" s="279">
        <v>1189.3333333333335</v>
      </c>
      <c r="K79" s="277">
        <v>1156</v>
      </c>
      <c r="L79" s="277">
        <v>1125.1500000000001</v>
      </c>
      <c r="M79" s="277">
        <v>1.04959</v>
      </c>
    </row>
    <row r="80" spans="1:13">
      <c r="A80" s="301">
        <v>71</v>
      </c>
      <c r="B80" s="277" t="s">
        <v>97</v>
      </c>
      <c r="C80" s="277">
        <v>1238.5999999999999</v>
      </c>
      <c r="D80" s="279">
        <v>1248.3833333333334</v>
      </c>
      <c r="E80" s="279">
        <v>1216.0666666666668</v>
      </c>
      <c r="F80" s="279">
        <v>1193.5333333333333</v>
      </c>
      <c r="G80" s="279">
        <v>1161.2166666666667</v>
      </c>
      <c r="H80" s="279">
        <v>1270.916666666667</v>
      </c>
      <c r="I80" s="279">
        <v>1303.2333333333336</v>
      </c>
      <c r="J80" s="279">
        <v>1325.7666666666671</v>
      </c>
      <c r="K80" s="277">
        <v>1280.7</v>
      </c>
      <c r="L80" s="277">
        <v>1225.8499999999999</v>
      </c>
      <c r="M80" s="277">
        <v>22.252890000000001</v>
      </c>
    </row>
    <row r="81" spans="1:13">
      <c r="A81" s="301">
        <v>72</v>
      </c>
      <c r="B81" s="277" t="s">
        <v>98</v>
      </c>
      <c r="C81" s="277">
        <v>167.25</v>
      </c>
      <c r="D81" s="279">
        <v>167.21666666666667</v>
      </c>
      <c r="E81" s="279">
        <v>164.93333333333334</v>
      </c>
      <c r="F81" s="279">
        <v>162.61666666666667</v>
      </c>
      <c r="G81" s="279">
        <v>160.33333333333334</v>
      </c>
      <c r="H81" s="279">
        <v>169.53333333333333</v>
      </c>
      <c r="I81" s="279">
        <v>171.81666666666669</v>
      </c>
      <c r="J81" s="279">
        <v>174.13333333333333</v>
      </c>
      <c r="K81" s="277">
        <v>169.5</v>
      </c>
      <c r="L81" s="277">
        <v>164.9</v>
      </c>
      <c r="M81" s="277">
        <v>41.010800000000003</v>
      </c>
    </row>
    <row r="82" spans="1:13">
      <c r="A82" s="301">
        <v>73</v>
      </c>
      <c r="B82" s="277" t="s">
        <v>99</v>
      </c>
      <c r="C82" s="277">
        <v>51.9</v>
      </c>
      <c r="D82" s="279">
        <v>52.1</v>
      </c>
      <c r="E82" s="279">
        <v>50.800000000000004</v>
      </c>
      <c r="F82" s="279">
        <v>49.7</v>
      </c>
      <c r="G82" s="279">
        <v>48.400000000000006</v>
      </c>
      <c r="H82" s="279">
        <v>53.2</v>
      </c>
      <c r="I82" s="279">
        <v>54.5</v>
      </c>
      <c r="J82" s="279">
        <v>55.6</v>
      </c>
      <c r="K82" s="277">
        <v>53.4</v>
      </c>
      <c r="L82" s="277">
        <v>51</v>
      </c>
      <c r="M82" s="277">
        <v>333.21564000000001</v>
      </c>
    </row>
    <row r="83" spans="1:13">
      <c r="A83" s="301">
        <v>74</v>
      </c>
      <c r="B83" s="277" t="s">
        <v>370</v>
      </c>
      <c r="C83" s="277">
        <v>132.94999999999999</v>
      </c>
      <c r="D83" s="279">
        <v>133.53333333333333</v>
      </c>
      <c r="E83" s="279">
        <v>131.21666666666667</v>
      </c>
      <c r="F83" s="279">
        <v>129.48333333333335</v>
      </c>
      <c r="G83" s="279">
        <v>127.16666666666669</v>
      </c>
      <c r="H83" s="279">
        <v>135.26666666666665</v>
      </c>
      <c r="I83" s="279">
        <v>137.58333333333331</v>
      </c>
      <c r="J83" s="279">
        <v>139.31666666666663</v>
      </c>
      <c r="K83" s="277">
        <v>135.85</v>
      </c>
      <c r="L83" s="277">
        <v>131.80000000000001</v>
      </c>
      <c r="M83" s="277">
        <v>7.3814900000000003</v>
      </c>
    </row>
    <row r="84" spans="1:13">
      <c r="A84" s="301">
        <v>75</v>
      </c>
      <c r="B84" s="277" t="s">
        <v>244</v>
      </c>
      <c r="C84" s="277">
        <v>100.3</v>
      </c>
      <c r="D84" s="279">
        <v>100.38333333333333</v>
      </c>
      <c r="E84" s="279">
        <v>98.916666666666657</v>
      </c>
      <c r="F84" s="279">
        <v>97.533333333333331</v>
      </c>
      <c r="G84" s="279">
        <v>96.066666666666663</v>
      </c>
      <c r="H84" s="279">
        <v>101.76666666666665</v>
      </c>
      <c r="I84" s="279">
        <v>103.23333333333332</v>
      </c>
      <c r="J84" s="279">
        <v>104.61666666666665</v>
      </c>
      <c r="K84" s="277">
        <v>101.85</v>
      </c>
      <c r="L84" s="277">
        <v>99</v>
      </c>
      <c r="M84" s="277">
        <v>31.955390000000001</v>
      </c>
    </row>
    <row r="85" spans="1:13">
      <c r="A85" s="301">
        <v>76</v>
      </c>
      <c r="B85" s="277" t="s">
        <v>100</v>
      </c>
      <c r="C85" s="277">
        <v>92.1</v>
      </c>
      <c r="D85" s="279">
        <v>92.116666666666674</v>
      </c>
      <c r="E85" s="279">
        <v>90.783333333333346</v>
      </c>
      <c r="F85" s="279">
        <v>89.466666666666669</v>
      </c>
      <c r="G85" s="279">
        <v>88.13333333333334</v>
      </c>
      <c r="H85" s="279">
        <v>93.433333333333351</v>
      </c>
      <c r="I85" s="279">
        <v>94.766666666666666</v>
      </c>
      <c r="J85" s="279">
        <v>96.083333333333357</v>
      </c>
      <c r="K85" s="277">
        <v>93.45</v>
      </c>
      <c r="L85" s="277">
        <v>90.8</v>
      </c>
      <c r="M85" s="277">
        <v>218.97337999999999</v>
      </c>
    </row>
    <row r="86" spans="1:13">
      <c r="A86" s="301">
        <v>77</v>
      </c>
      <c r="B86" s="277" t="s">
        <v>245</v>
      </c>
      <c r="C86" s="277">
        <v>129</v>
      </c>
      <c r="D86" s="279">
        <v>130.36666666666665</v>
      </c>
      <c r="E86" s="279">
        <v>126.83333333333329</v>
      </c>
      <c r="F86" s="279">
        <v>124.66666666666663</v>
      </c>
      <c r="G86" s="279">
        <v>121.13333333333327</v>
      </c>
      <c r="H86" s="279">
        <v>132.5333333333333</v>
      </c>
      <c r="I86" s="279">
        <v>136.06666666666666</v>
      </c>
      <c r="J86" s="279">
        <v>138.23333333333332</v>
      </c>
      <c r="K86" s="277">
        <v>133.9</v>
      </c>
      <c r="L86" s="277">
        <v>128.19999999999999</v>
      </c>
      <c r="M86" s="277">
        <v>3.5916000000000001</v>
      </c>
    </row>
    <row r="87" spans="1:13">
      <c r="A87" s="301">
        <v>78</v>
      </c>
      <c r="B87" s="277" t="s">
        <v>101</v>
      </c>
      <c r="C87" s="277">
        <v>508.9</v>
      </c>
      <c r="D87" s="279">
        <v>507.46666666666664</v>
      </c>
      <c r="E87" s="279">
        <v>496.48333333333323</v>
      </c>
      <c r="F87" s="279">
        <v>484.06666666666661</v>
      </c>
      <c r="G87" s="279">
        <v>473.0833333333332</v>
      </c>
      <c r="H87" s="279">
        <v>519.88333333333321</v>
      </c>
      <c r="I87" s="279">
        <v>530.86666666666679</v>
      </c>
      <c r="J87" s="279">
        <v>543.2833333333333</v>
      </c>
      <c r="K87" s="277">
        <v>518.45000000000005</v>
      </c>
      <c r="L87" s="277">
        <v>495.05</v>
      </c>
      <c r="M87" s="277">
        <v>93.981030000000004</v>
      </c>
    </row>
    <row r="88" spans="1:13">
      <c r="A88" s="301">
        <v>79</v>
      </c>
      <c r="B88" s="277" t="s">
        <v>103</v>
      </c>
      <c r="C88" s="277">
        <v>23.95</v>
      </c>
      <c r="D88" s="279">
        <v>24.05</v>
      </c>
      <c r="E88" s="279">
        <v>23.6</v>
      </c>
      <c r="F88" s="279">
        <v>23.25</v>
      </c>
      <c r="G88" s="279">
        <v>22.8</v>
      </c>
      <c r="H88" s="279">
        <v>24.400000000000002</v>
      </c>
      <c r="I88" s="279">
        <v>24.849999999999998</v>
      </c>
      <c r="J88" s="279">
        <v>25.200000000000003</v>
      </c>
      <c r="K88" s="277">
        <v>24.5</v>
      </c>
      <c r="L88" s="277">
        <v>23.7</v>
      </c>
      <c r="M88" s="277">
        <v>205.02615</v>
      </c>
    </row>
    <row r="89" spans="1:13">
      <c r="A89" s="301">
        <v>80</v>
      </c>
      <c r="B89" s="277" t="s">
        <v>246</v>
      </c>
      <c r="C89" s="277">
        <v>529.15</v>
      </c>
      <c r="D89" s="279">
        <v>528.05000000000007</v>
      </c>
      <c r="E89" s="279">
        <v>521.70000000000016</v>
      </c>
      <c r="F89" s="279">
        <v>514.25000000000011</v>
      </c>
      <c r="G89" s="279">
        <v>507.9000000000002</v>
      </c>
      <c r="H89" s="279">
        <v>535.50000000000011</v>
      </c>
      <c r="I89" s="279">
        <v>541.85</v>
      </c>
      <c r="J89" s="279">
        <v>549.30000000000007</v>
      </c>
      <c r="K89" s="277">
        <v>534.4</v>
      </c>
      <c r="L89" s="277">
        <v>520.6</v>
      </c>
      <c r="M89" s="277">
        <v>1.03348</v>
      </c>
    </row>
    <row r="90" spans="1:13">
      <c r="A90" s="301">
        <v>81</v>
      </c>
      <c r="B90" s="277" t="s">
        <v>104</v>
      </c>
      <c r="C90" s="277">
        <v>713.75</v>
      </c>
      <c r="D90" s="279">
        <v>712.6</v>
      </c>
      <c r="E90" s="279">
        <v>698.5</v>
      </c>
      <c r="F90" s="279">
        <v>683.25</v>
      </c>
      <c r="G90" s="279">
        <v>669.15</v>
      </c>
      <c r="H90" s="279">
        <v>727.85</v>
      </c>
      <c r="I90" s="279">
        <v>741.95000000000016</v>
      </c>
      <c r="J90" s="279">
        <v>757.2</v>
      </c>
      <c r="K90" s="277">
        <v>726.7</v>
      </c>
      <c r="L90" s="277">
        <v>697.35</v>
      </c>
      <c r="M90" s="277">
        <v>20.298570000000002</v>
      </c>
    </row>
    <row r="91" spans="1:13">
      <c r="A91" s="301">
        <v>82</v>
      </c>
      <c r="B91" s="277" t="s">
        <v>247</v>
      </c>
      <c r="C91" s="277">
        <v>409.3</v>
      </c>
      <c r="D91" s="279">
        <v>410.91666666666669</v>
      </c>
      <c r="E91" s="279">
        <v>405.38333333333338</v>
      </c>
      <c r="F91" s="279">
        <v>401.4666666666667</v>
      </c>
      <c r="G91" s="279">
        <v>395.93333333333339</v>
      </c>
      <c r="H91" s="279">
        <v>414.83333333333337</v>
      </c>
      <c r="I91" s="279">
        <v>420.36666666666667</v>
      </c>
      <c r="J91" s="279">
        <v>424.28333333333336</v>
      </c>
      <c r="K91" s="277">
        <v>416.45</v>
      </c>
      <c r="L91" s="277">
        <v>407</v>
      </c>
      <c r="M91" s="277">
        <v>1.2062200000000001</v>
      </c>
    </row>
    <row r="92" spans="1:13">
      <c r="A92" s="301">
        <v>83</v>
      </c>
      <c r="B92" s="277" t="s">
        <v>248</v>
      </c>
      <c r="C92" s="277">
        <v>915.5</v>
      </c>
      <c r="D92" s="279">
        <v>912.5</v>
      </c>
      <c r="E92" s="279">
        <v>897</v>
      </c>
      <c r="F92" s="279">
        <v>878.5</v>
      </c>
      <c r="G92" s="279">
        <v>863</v>
      </c>
      <c r="H92" s="279">
        <v>931</v>
      </c>
      <c r="I92" s="279">
        <v>946.5</v>
      </c>
      <c r="J92" s="279">
        <v>965</v>
      </c>
      <c r="K92" s="277">
        <v>928</v>
      </c>
      <c r="L92" s="277">
        <v>894</v>
      </c>
      <c r="M92" s="277">
        <v>8.3419799999999995</v>
      </c>
    </row>
    <row r="93" spans="1:13">
      <c r="A93" s="301">
        <v>84</v>
      </c>
      <c r="B93" s="277" t="s">
        <v>105</v>
      </c>
      <c r="C93" s="277">
        <v>745</v>
      </c>
      <c r="D93" s="279">
        <v>739.43333333333339</v>
      </c>
      <c r="E93" s="279">
        <v>730.21666666666681</v>
      </c>
      <c r="F93" s="279">
        <v>715.43333333333339</v>
      </c>
      <c r="G93" s="279">
        <v>706.21666666666681</v>
      </c>
      <c r="H93" s="279">
        <v>754.21666666666681</v>
      </c>
      <c r="I93" s="279">
        <v>763.43333333333351</v>
      </c>
      <c r="J93" s="279">
        <v>778.21666666666681</v>
      </c>
      <c r="K93" s="277">
        <v>748.65</v>
      </c>
      <c r="L93" s="277">
        <v>724.65</v>
      </c>
      <c r="M93" s="277">
        <v>32.161850000000001</v>
      </c>
    </row>
    <row r="94" spans="1:13">
      <c r="A94" s="301">
        <v>85</v>
      </c>
      <c r="B94" s="277" t="s">
        <v>250</v>
      </c>
      <c r="C94" s="277">
        <v>210.1</v>
      </c>
      <c r="D94" s="279">
        <v>209.79999999999998</v>
      </c>
      <c r="E94" s="279">
        <v>205.29999999999995</v>
      </c>
      <c r="F94" s="279">
        <v>200.49999999999997</v>
      </c>
      <c r="G94" s="279">
        <v>195.99999999999994</v>
      </c>
      <c r="H94" s="279">
        <v>214.59999999999997</v>
      </c>
      <c r="I94" s="279">
        <v>219.10000000000002</v>
      </c>
      <c r="J94" s="279">
        <v>223.89999999999998</v>
      </c>
      <c r="K94" s="277">
        <v>214.3</v>
      </c>
      <c r="L94" s="277">
        <v>205</v>
      </c>
      <c r="M94" s="277">
        <v>17.444269999999999</v>
      </c>
    </row>
    <row r="95" spans="1:13">
      <c r="A95" s="301">
        <v>86</v>
      </c>
      <c r="B95" s="277" t="s">
        <v>386</v>
      </c>
      <c r="C95" s="277">
        <v>317</v>
      </c>
      <c r="D95" s="279">
        <v>316</v>
      </c>
      <c r="E95" s="279">
        <v>304.5</v>
      </c>
      <c r="F95" s="279">
        <v>292</v>
      </c>
      <c r="G95" s="279">
        <v>280.5</v>
      </c>
      <c r="H95" s="279">
        <v>328.5</v>
      </c>
      <c r="I95" s="279">
        <v>340</v>
      </c>
      <c r="J95" s="279">
        <v>352.5</v>
      </c>
      <c r="K95" s="277">
        <v>327.5</v>
      </c>
      <c r="L95" s="277">
        <v>303.5</v>
      </c>
      <c r="M95" s="277">
        <v>28.414899999999999</v>
      </c>
    </row>
    <row r="96" spans="1:13">
      <c r="A96" s="301">
        <v>87</v>
      </c>
      <c r="B96" s="277" t="s">
        <v>106</v>
      </c>
      <c r="C96" s="277">
        <v>675.25</v>
      </c>
      <c r="D96" s="279">
        <v>677.66666666666663</v>
      </c>
      <c r="E96" s="279">
        <v>667.7833333333333</v>
      </c>
      <c r="F96" s="279">
        <v>660.31666666666672</v>
      </c>
      <c r="G96" s="279">
        <v>650.43333333333339</v>
      </c>
      <c r="H96" s="279">
        <v>685.13333333333321</v>
      </c>
      <c r="I96" s="279">
        <v>695.01666666666665</v>
      </c>
      <c r="J96" s="279">
        <v>702.48333333333312</v>
      </c>
      <c r="K96" s="277">
        <v>687.55</v>
      </c>
      <c r="L96" s="277">
        <v>670.2</v>
      </c>
      <c r="M96" s="277">
        <v>12.7143</v>
      </c>
    </row>
    <row r="97" spans="1:13">
      <c r="A97" s="301">
        <v>88</v>
      </c>
      <c r="B97" s="277" t="s">
        <v>108</v>
      </c>
      <c r="C97" s="277">
        <v>810.6</v>
      </c>
      <c r="D97" s="279">
        <v>812.86666666666667</v>
      </c>
      <c r="E97" s="279">
        <v>801.73333333333335</v>
      </c>
      <c r="F97" s="279">
        <v>792.86666666666667</v>
      </c>
      <c r="G97" s="279">
        <v>781.73333333333335</v>
      </c>
      <c r="H97" s="279">
        <v>821.73333333333335</v>
      </c>
      <c r="I97" s="279">
        <v>832.86666666666679</v>
      </c>
      <c r="J97" s="279">
        <v>841.73333333333335</v>
      </c>
      <c r="K97" s="277">
        <v>824</v>
      </c>
      <c r="L97" s="277">
        <v>804</v>
      </c>
      <c r="M97" s="277">
        <v>88.477580000000003</v>
      </c>
    </row>
    <row r="98" spans="1:13">
      <c r="A98" s="301">
        <v>89</v>
      </c>
      <c r="B98" s="277" t="s">
        <v>109</v>
      </c>
      <c r="C98" s="277">
        <v>1724</v>
      </c>
      <c r="D98" s="279">
        <v>1729.0166666666667</v>
      </c>
      <c r="E98" s="279">
        <v>1703.2833333333333</v>
      </c>
      <c r="F98" s="279">
        <v>1682.5666666666666</v>
      </c>
      <c r="G98" s="279">
        <v>1656.8333333333333</v>
      </c>
      <c r="H98" s="279">
        <v>1749.7333333333333</v>
      </c>
      <c r="I98" s="279">
        <v>1775.4666666666665</v>
      </c>
      <c r="J98" s="279">
        <v>1796.1833333333334</v>
      </c>
      <c r="K98" s="277">
        <v>1754.75</v>
      </c>
      <c r="L98" s="277">
        <v>1708.3</v>
      </c>
      <c r="M98" s="277">
        <v>56.425060000000002</v>
      </c>
    </row>
    <row r="99" spans="1:13">
      <c r="A99" s="301">
        <v>90</v>
      </c>
      <c r="B99" s="277" t="s">
        <v>252</v>
      </c>
      <c r="C99" s="277">
        <v>2215.4499999999998</v>
      </c>
      <c r="D99" s="279">
        <v>2223.7999999999997</v>
      </c>
      <c r="E99" s="279">
        <v>2172.6499999999996</v>
      </c>
      <c r="F99" s="279">
        <v>2129.85</v>
      </c>
      <c r="G99" s="279">
        <v>2078.6999999999998</v>
      </c>
      <c r="H99" s="279">
        <v>2266.5999999999995</v>
      </c>
      <c r="I99" s="279">
        <v>2317.75</v>
      </c>
      <c r="J99" s="279">
        <v>2360.5499999999993</v>
      </c>
      <c r="K99" s="277">
        <v>2274.9499999999998</v>
      </c>
      <c r="L99" s="277">
        <v>2181</v>
      </c>
      <c r="M99" s="277">
        <v>8.9118899999999996</v>
      </c>
    </row>
    <row r="100" spans="1:13">
      <c r="A100" s="301">
        <v>91</v>
      </c>
      <c r="B100" s="277" t="s">
        <v>110</v>
      </c>
      <c r="C100" s="277">
        <v>1057.3</v>
      </c>
      <c r="D100" s="279">
        <v>1065.5666666666666</v>
      </c>
      <c r="E100" s="279">
        <v>1038.9333333333332</v>
      </c>
      <c r="F100" s="279">
        <v>1020.5666666666666</v>
      </c>
      <c r="G100" s="279">
        <v>993.93333333333317</v>
      </c>
      <c r="H100" s="279">
        <v>1083.9333333333332</v>
      </c>
      <c r="I100" s="279">
        <v>1110.5666666666664</v>
      </c>
      <c r="J100" s="279">
        <v>1128.9333333333332</v>
      </c>
      <c r="K100" s="277">
        <v>1092.2</v>
      </c>
      <c r="L100" s="277">
        <v>1047.2</v>
      </c>
      <c r="M100" s="277">
        <v>117.40889</v>
      </c>
    </row>
    <row r="101" spans="1:13">
      <c r="A101" s="301">
        <v>92</v>
      </c>
      <c r="B101" s="277" t="s">
        <v>253</v>
      </c>
      <c r="C101" s="277">
        <v>585.1</v>
      </c>
      <c r="D101" s="279">
        <v>587.80000000000007</v>
      </c>
      <c r="E101" s="279">
        <v>580.80000000000018</v>
      </c>
      <c r="F101" s="279">
        <v>576.50000000000011</v>
      </c>
      <c r="G101" s="279">
        <v>569.50000000000023</v>
      </c>
      <c r="H101" s="279">
        <v>592.10000000000014</v>
      </c>
      <c r="I101" s="279">
        <v>599.09999999999991</v>
      </c>
      <c r="J101" s="279">
        <v>603.40000000000009</v>
      </c>
      <c r="K101" s="277">
        <v>594.79999999999995</v>
      </c>
      <c r="L101" s="277">
        <v>583.5</v>
      </c>
      <c r="M101" s="277">
        <v>25.87595</v>
      </c>
    </row>
    <row r="102" spans="1:13">
      <c r="A102" s="301">
        <v>93</v>
      </c>
      <c r="B102" s="277" t="s">
        <v>111</v>
      </c>
      <c r="C102" s="277">
        <v>3112.65</v>
      </c>
      <c r="D102" s="279">
        <v>3103.2000000000003</v>
      </c>
      <c r="E102" s="279">
        <v>3084.5500000000006</v>
      </c>
      <c r="F102" s="279">
        <v>3056.4500000000003</v>
      </c>
      <c r="G102" s="279">
        <v>3037.8000000000006</v>
      </c>
      <c r="H102" s="279">
        <v>3131.3000000000006</v>
      </c>
      <c r="I102" s="279">
        <v>3149.9500000000003</v>
      </c>
      <c r="J102" s="279">
        <v>3178.0500000000006</v>
      </c>
      <c r="K102" s="277">
        <v>3121.85</v>
      </c>
      <c r="L102" s="277">
        <v>3075.1</v>
      </c>
      <c r="M102" s="277">
        <v>13.62768</v>
      </c>
    </row>
    <row r="103" spans="1:13">
      <c r="A103" s="301">
        <v>94</v>
      </c>
      <c r="B103" s="277" t="s">
        <v>112</v>
      </c>
      <c r="C103" s="277">
        <v>458.85</v>
      </c>
      <c r="D103" s="279">
        <v>459.16666666666669</v>
      </c>
      <c r="E103" s="279">
        <v>456.68333333333339</v>
      </c>
      <c r="F103" s="279">
        <v>454.51666666666671</v>
      </c>
      <c r="G103" s="279">
        <v>452.03333333333342</v>
      </c>
      <c r="H103" s="279">
        <v>461.33333333333337</v>
      </c>
      <c r="I103" s="279">
        <v>463.81666666666661</v>
      </c>
      <c r="J103" s="279">
        <v>465.98333333333335</v>
      </c>
      <c r="K103" s="277">
        <v>461.65</v>
      </c>
      <c r="L103" s="277">
        <v>457</v>
      </c>
      <c r="M103" s="277">
        <v>7.2187900000000003</v>
      </c>
    </row>
    <row r="104" spans="1:13">
      <c r="A104" s="301">
        <v>95</v>
      </c>
      <c r="B104" s="277" t="s">
        <v>114</v>
      </c>
      <c r="C104" s="277">
        <v>179.5</v>
      </c>
      <c r="D104" s="279">
        <v>179.41666666666666</v>
      </c>
      <c r="E104" s="279">
        <v>176.63333333333333</v>
      </c>
      <c r="F104" s="279">
        <v>173.76666666666668</v>
      </c>
      <c r="G104" s="279">
        <v>170.98333333333335</v>
      </c>
      <c r="H104" s="279">
        <v>182.2833333333333</v>
      </c>
      <c r="I104" s="279">
        <v>185.06666666666666</v>
      </c>
      <c r="J104" s="279">
        <v>187.93333333333328</v>
      </c>
      <c r="K104" s="277">
        <v>182.2</v>
      </c>
      <c r="L104" s="277">
        <v>176.55</v>
      </c>
      <c r="M104" s="277">
        <v>285.29345000000001</v>
      </c>
    </row>
    <row r="105" spans="1:13">
      <c r="A105" s="301">
        <v>96</v>
      </c>
      <c r="B105" s="277" t="s">
        <v>115</v>
      </c>
      <c r="C105" s="277">
        <v>194.05</v>
      </c>
      <c r="D105" s="279">
        <v>195.48333333333335</v>
      </c>
      <c r="E105" s="279">
        <v>191.9666666666667</v>
      </c>
      <c r="F105" s="279">
        <v>189.88333333333335</v>
      </c>
      <c r="G105" s="279">
        <v>186.3666666666667</v>
      </c>
      <c r="H105" s="279">
        <v>197.56666666666669</v>
      </c>
      <c r="I105" s="279">
        <v>201.08333333333334</v>
      </c>
      <c r="J105" s="279">
        <v>203.16666666666669</v>
      </c>
      <c r="K105" s="277">
        <v>199</v>
      </c>
      <c r="L105" s="277">
        <v>193.4</v>
      </c>
      <c r="M105" s="277">
        <v>63.353619999999999</v>
      </c>
    </row>
    <row r="106" spans="1:13">
      <c r="A106" s="301">
        <v>97</v>
      </c>
      <c r="B106" s="277" t="s">
        <v>116</v>
      </c>
      <c r="C106" s="277">
        <v>2098.6999999999998</v>
      </c>
      <c r="D106" s="279">
        <v>2105.4166666666665</v>
      </c>
      <c r="E106" s="279">
        <v>2083.2833333333328</v>
      </c>
      <c r="F106" s="279">
        <v>2067.8666666666663</v>
      </c>
      <c r="G106" s="279">
        <v>2045.7333333333327</v>
      </c>
      <c r="H106" s="279">
        <v>2120.833333333333</v>
      </c>
      <c r="I106" s="279">
        <v>2142.9666666666672</v>
      </c>
      <c r="J106" s="279">
        <v>2158.3833333333332</v>
      </c>
      <c r="K106" s="277">
        <v>2127.5500000000002</v>
      </c>
      <c r="L106" s="277">
        <v>2090</v>
      </c>
      <c r="M106" s="277">
        <v>44.752090000000003</v>
      </c>
    </row>
    <row r="107" spans="1:13">
      <c r="A107" s="301">
        <v>98</v>
      </c>
      <c r="B107" s="277" t="s">
        <v>254</v>
      </c>
      <c r="C107" s="277">
        <v>213.45</v>
      </c>
      <c r="D107" s="279">
        <v>215.36666666666665</v>
      </c>
      <c r="E107" s="279">
        <v>209.8833333333333</v>
      </c>
      <c r="F107" s="279">
        <v>206.31666666666666</v>
      </c>
      <c r="G107" s="279">
        <v>200.83333333333331</v>
      </c>
      <c r="H107" s="279">
        <v>218.93333333333328</v>
      </c>
      <c r="I107" s="279">
        <v>224.41666666666663</v>
      </c>
      <c r="J107" s="279">
        <v>227.98333333333326</v>
      </c>
      <c r="K107" s="277">
        <v>220.85</v>
      </c>
      <c r="L107" s="277">
        <v>211.8</v>
      </c>
      <c r="M107" s="277">
        <v>6.1859000000000002</v>
      </c>
    </row>
    <row r="108" spans="1:13">
      <c r="A108" s="301">
        <v>99</v>
      </c>
      <c r="B108" s="277" t="s">
        <v>255</v>
      </c>
      <c r="C108" s="277">
        <v>32.799999999999997</v>
      </c>
      <c r="D108" s="279">
        <v>33.300000000000004</v>
      </c>
      <c r="E108" s="279">
        <v>32.000000000000007</v>
      </c>
      <c r="F108" s="279">
        <v>31.200000000000003</v>
      </c>
      <c r="G108" s="279">
        <v>29.900000000000006</v>
      </c>
      <c r="H108" s="279">
        <v>34.100000000000009</v>
      </c>
      <c r="I108" s="279">
        <v>35.400000000000006</v>
      </c>
      <c r="J108" s="279">
        <v>36.20000000000001</v>
      </c>
      <c r="K108" s="277">
        <v>34.6</v>
      </c>
      <c r="L108" s="277">
        <v>32.5</v>
      </c>
      <c r="M108" s="277">
        <v>19.75</v>
      </c>
    </row>
    <row r="109" spans="1:13">
      <c r="A109" s="301">
        <v>100</v>
      </c>
      <c r="B109" s="277" t="s">
        <v>117</v>
      </c>
      <c r="C109" s="277">
        <v>178.6</v>
      </c>
      <c r="D109" s="279">
        <v>181.03333333333333</v>
      </c>
      <c r="E109" s="279">
        <v>175.56666666666666</v>
      </c>
      <c r="F109" s="279">
        <v>172.53333333333333</v>
      </c>
      <c r="G109" s="279">
        <v>167.06666666666666</v>
      </c>
      <c r="H109" s="279">
        <v>184.06666666666666</v>
      </c>
      <c r="I109" s="279">
        <v>189.5333333333333</v>
      </c>
      <c r="J109" s="279">
        <v>192.56666666666666</v>
      </c>
      <c r="K109" s="277">
        <v>186.5</v>
      </c>
      <c r="L109" s="277">
        <v>178</v>
      </c>
      <c r="M109" s="277">
        <v>152.86759000000001</v>
      </c>
    </row>
    <row r="110" spans="1:13">
      <c r="A110" s="301">
        <v>101</v>
      </c>
      <c r="B110" s="277" t="s">
        <v>258</v>
      </c>
      <c r="C110" s="277">
        <v>226.45</v>
      </c>
      <c r="D110" s="279">
        <v>227.41666666666666</v>
      </c>
      <c r="E110" s="279">
        <v>224.13333333333333</v>
      </c>
      <c r="F110" s="279">
        <v>221.81666666666666</v>
      </c>
      <c r="G110" s="279">
        <v>218.53333333333333</v>
      </c>
      <c r="H110" s="279">
        <v>229.73333333333332</v>
      </c>
      <c r="I110" s="279">
        <v>233.01666666666668</v>
      </c>
      <c r="J110" s="279">
        <v>235.33333333333331</v>
      </c>
      <c r="K110" s="277">
        <v>230.7</v>
      </c>
      <c r="L110" s="277">
        <v>225.1</v>
      </c>
      <c r="M110" s="277">
        <v>27.990680000000001</v>
      </c>
    </row>
    <row r="111" spans="1:13">
      <c r="A111" s="301">
        <v>102</v>
      </c>
      <c r="B111" s="277" t="s">
        <v>118</v>
      </c>
      <c r="C111" s="277">
        <v>369.55</v>
      </c>
      <c r="D111" s="279">
        <v>369.58333333333331</v>
      </c>
      <c r="E111" s="279">
        <v>364.51666666666665</v>
      </c>
      <c r="F111" s="279">
        <v>359.48333333333335</v>
      </c>
      <c r="G111" s="279">
        <v>354.41666666666669</v>
      </c>
      <c r="H111" s="279">
        <v>374.61666666666662</v>
      </c>
      <c r="I111" s="279">
        <v>379.68333333333334</v>
      </c>
      <c r="J111" s="279">
        <v>384.71666666666658</v>
      </c>
      <c r="K111" s="277">
        <v>374.65</v>
      </c>
      <c r="L111" s="277">
        <v>364.55</v>
      </c>
      <c r="M111" s="277">
        <v>781.6694</v>
      </c>
    </row>
    <row r="112" spans="1:13">
      <c r="A112" s="301">
        <v>103</v>
      </c>
      <c r="B112" s="277" t="s">
        <v>256</v>
      </c>
      <c r="C112" s="277">
        <v>1295.95</v>
      </c>
      <c r="D112" s="279">
        <v>1292.95</v>
      </c>
      <c r="E112" s="279">
        <v>1260.45</v>
      </c>
      <c r="F112" s="279">
        <v>1224.95</v>
      </c>
      <c r="G112" s="279">
        <v>1192.45</v>
      </c>
      <c r="H112" s="279">
        <v>1328.45</v>
      </c>
      <c r="I112" s="279">
        <v>1360.95</v>
      </c>
      <c r="J112" s="279">
        <v>1396.45</v>
      </c>
      <c r="K112" s="277">
        <v>1325.45</v>
      </c>
      <c r="L112" s="277">
        <v>1257.45</v>
      </c>
      <c r="M112" s="277">
        <v>15.206950000000001</v>
      </c>
    </row>
    <row r="113" spans="1:13">
      <c r="A113" s="301">
        <v>104</v>
      </c>
      <c r="B113" s="277" t="s">
        <v>119</v>
      </c>
      <c r="C113" s="277">
        <v>421.75</v>
      </c>
      <c r="D113" s="279">
        <v>423.33333333333331</v>
      </c>
      <c r="E113" s="279">
        <v>416.06666666666661</v>
      </c>
      <c r="F113" s="279">
        <v>410.38333333333327</v>
      </c>
      <c r="G113" s="279">
        <v>403.11666666666656</v>
      </c>
      <c r="H113" s="279">
        <v>429.01666666666665</v>
      </c>
      <c r="I113" s="279">
        <v>436.28333333333342</v>
      </c>
      <c r="J113" s="279">
        <v>441.9666666666667</v>
      </c>
      <c r="K113" s="277">
        <v>430.6</v>
      </c>
      <c r="L113" s="277">
        <v>417.65</v>
      </c>
      <c r="M113" s="277">
        <v>13.04148</v>
      </c>
    </row>
    <row r="114" spans="1:13">
      <c r="A114" s="301">
        <v>105</v>
      </c>
      <c r="B114" s="277" t="s">
        <v>257</v>
      </c>
      <c r="C114" s="277">
        <v>37.1</v>
      </c>
      <c r="D114" s="279">
        <v>37.266666666666673</v>
      </c>
      <c r="E114" s="279">
        <v>36.833333333333343</v>
      </c>
      <c r="F114" s="279">
        <v>36.56666666666667</v>
      </c>
      <c r="G114" s="279">
        <v>36.13333333333334</v>
      </c>
      <c r="H114" s="279">
        <v>37.533333333333346</v>
      </c>
      <c r="I114" s="279">
        <v>37.966666666666669</v>
      </c>
      <c r="J114" s="279">
        <v>38.233333333333348</v>
      </c>
      <c r="K114" s="277">
        <v>37.700000000000003</v>
      </c>
      <c r="L114" s="277">
        <v>37</v>
      </c>
      <c r="M114" s="277">
        <v>6.71279</v>
      </c>
    </row>
    <row r="115" spans="1:13">
      <c r="A115" s="301">
        <v>106</v>
      </c>
      <c r="B115" s="277" t="s">
        <v>120</v>
      </c>
      <c r="C115" s="277">
        <v>11.25</v>
      </c>
      <c r="D115" s="279">
        <v>11.333333333333334</v>
      </c>
      <c r="E115" s="279">
        <v>10.966666666666669</v>
      </c>
      <c r="F115" s="279">
        <v>10.683333333333335</v>
      </c>
      <c r="G115" s="279">
        <v>10.31666666666667</v>
      </c>
      <c r="H115" s="279">
        <v>11.616666666666667</v>
      </c>
      <c r="I115" s="279">
        <v>11.983333333333331</v>
      </c>
      <c r="J115" s="279">
        <v>12.266666666666666</v>
      </c>
      <c r="K115" s="277">
        <v>11.7</v>
      </c>
      <c r="L115" s="277">
        <v>11.05</v>
      </c>
      <c r="M115" s="277">
        <v>3460.8760499999999</v>
      </c>
    </row>
    <row r="116" spans="1:13">
      <c r="A116" s="301">
        <v>107</v>
      </c>
      <c r="B116" s="277" t="s">
        <v>121</v>
      </c>
      <c r="C116" s="277">
        <v>31.1</v>
      </c>
      <c r="D116" s="279">
        <v>31.466666666666669</v>
      </c>
      <c r="E116" s="279">
        <v>30.63333333333334</v>
      </c>
      <c r="F116" s="279">
        <v>30.166666666666671</v>
      </c>
      <c r="G116" s="279">
        <v>29.333333333333343</v>
      </c>
      <c r="H116" s="279">
        <v>31.933333333333337</v>
      </c>
      <c r="I116" s="279">
        <v>32.766666666666666</v>
      </c>
      <c r="J116" s="279">
        <v>33.233333333333334</v>
      </c>
      <c r="K116" s="277">
        <v>32.299999999999997</v>
      </c>
      <c r="L116" s="277">
        <v>31</v>
      </c>
      <c r="M116" s="277">
        <v>383.95650000000001</v>
      </c>
    </row>
    <row r="117" spans="1:13">
      <c r="A117" s="301">
        <v>108</v>
      </c>
      <c r="B117" s="277" t="s">
        <v>122</v>
      </c>
      <c r="C117" s="277">
        <v>420</v>
      </c>
      <c r="D117" s="279">
        <v>419.43333333333334</v>
      </c>
      <c r="E117" s="279">
        <v>412.86666666666667</v>
      </c>
      <c r="F117" s="279">
        <v>405.73333333333335</v>
      </c>
      <c r="G117" s="279">
        <v>399.16666666666669</v>
      </c>
      <c r="H117" s="279">
        <v>426.56666666666666</v>
      </c>
      <c r="I117" s="279">
        <v>433.13333333333338</v>
      </c>
      <c r="J117" s="279">
        <v>440.26666666666665</v>
      </c>
      <c r="K117" s="277">
        <v>426</v>
      </c>
      <c r="L117" s="277">
        <v>412.3</v>
      </c>
      <c r="M117" s="277">
        <v>140.26634000000001</v>
      </c>
    </row>
    <row r="118" spans="1:13">
      <c r="A118" s="301">
        <v>109</v>
      </c>
      <c r="B118" s="277" t="s">
        <v>260</v>
      </c>
      <c r="C118" s="277">
        <v>100.15</v>
      </c>
      <c r="D118" s="279">
        <v>100.5</v>
      </c>
      <c r="E118" s="279">
        <v>98.65</v>
      </c>
      <c r="F118" s="279">
        <v>97.15</v>
      </c>
      <c r="G118" s="279">
        <v>95.300000000000011</v>
      </c>
      <c r="H118" s="279">
        <v>102</v>
      </c>
      <c r="I118" s="279">
        <v>103.85</v>
      </c>
      <c r="J118" s="279">
        <v>105.35</v>
      </c>
      <c r="K118" s="277">
        <v>102.35</v>
      </c>
      <c r="L118" s="277">
        <v>99</v>
      </c>
      <c r="M118" s="277">
        <v>19.555160000000001</v>
      </c>
    </row>
    <row r="119" spans="1:13">
      <c r="A119" s="301">
        <v>110</v>
      </c>
      <c r="B119" s="277" t="s">
        <v>123</v>
      </c>
      <c r="C119" s="277">
        <v>1315.2</v>
      </c>
      <c r="D119" s="279">
        <v>1317.7166666666669</v>
      </c>
      <c r="E119" s="279">
        <v>1300.5333333333338</v>
      </c>
      <c r="F119" s="279">
        <v>1285.8666666666668</v>
      </c>
      <c r="G119" s="279">
        <v>1268.6833333333336</v>
      </c>
      <c r="H119" s="279">
        <v>1332.3833333333339</v>
      </c>
      <c r="I119" s="279">
        <v>1349.5666666666668</v>
      </c>
      <c r="J119" s="279">
        <v>1364.233333333334</v>
      </c>
      <c r="K119" s="277">
        <v>1334.9</v>
      </c>
      <c r="L119" s="277">
        <v>1303.05</v>
      </c>
      <c r="M119" s="277">
        <v>17.347429999999999</v>
      </c>
    </row>
    <row r="120" spans="1:13">
      <c r="A120" s="301">
        <v>111</v>
      </c>
      <c r="B120" s="277" t="s">
        <v>124</v>
      </c>
      <c r="C120" s="277">
        <v>613.20000000000005</v>
      </c>
      <c r="D120" s="279">
        <v>612.61666666666667</v>
      </c>
      <c r="E120" s="279">
        <v>600.58333333333337</v>
      </c>
      <c r="F120" s="279">
        <v>587.9666666666667</v>
      </c>
      <c r="G120" s="279">
        <v>575.93333333333339</v>
      </c>
      <c r="H120" s="279">
        <v>625.23333333333335</v>
      </c>
      <c r="I120" s="279">
        <v>637.26666666666665</v>
      </c>
      <c r="J120" s="279">
        <v>649.88333333333333</v>
      </c>
      <c r="K120" s="277">
        <v>624.65</v>
      </c>
      <c r="L120" s="277">
        <v>600</v>
      </c>
      <c r="M120" s="277">
        <v>103.35151999999999</v>
      </c>
    </row>
    <row r="121" spans="1:13">
      <c r="A121" s="301">
        <v>112</v>
      </c>
      <c r="B121" s="277" t="s">
        <v>125</v>
      </c>
      <c r="C121" s="277">
        <v>199.35</v>
      </c>
      <c r="D121" s="279">
        <v>198.4666666666667</v>
      </c>
      <c r="E121" s="279">
        <v>196.18333333333339</v>
      </c>
      <c r="F121" s="279">
        <v>193.01666666666671</v>
      </c>
      <c r="G121" s="279">
        <v>190.73333333333341</v>
      </c>
      <c r="H121" s="279">
        <v>201.63333333333338</v>
      </c>
      <c r="I121" s="279">
        <v>203.91666666666669</v>
      </c>
      <c r="J121" s="279">
        <v>207.08333333333337</v>
      </c>
      <c r="K121" s="277">
        <v>200.75</v>
      </c>
      <c r="L121" s="277">
        <v>195.3</v>
      </c>
      <c r="M121" s="277">
        <v>77.560230000000004</v>
      </c>
    </row>
    <row r="122" spans="1:13">
      <c r="A122" s="301">
        <v>113</v>
      </c>
      <c r="B122" s="277" t="s">
        <v>126</v>
      </c>
      <c r="C122" s="277">
        <v>1002.15</v>
      </c>
      <c r="D122" s="279">
        <v>1006.6833333333333</v>
      </c>
      <c r="E122" s="279">
        <v>994.56666666666661</v>
      </c>
      <c r="F122" s="279">
        <v>986.98333333333335</v>
      </c>
      <c r="G122" s="279">
        <v>974.86666666666667</v>
      </c>
      <c r="H122" s="279">
        <v>1014.2666666666665</v>
      </c>
      <c r="I122" s="279">
        <v>1026.3833333333332</v>
      </c>
      <c r="J122" s="279">
        <v>1033.9666666666665</v>
      </c>
      <c r="K122" s="277">
        <v>1018.8</v>
      </c>
      <c r="L122" s="277">
        <v>999.1</v>
      </c>
      <c r="M122" s="277">
        <v>128.97897</v>
      </c>
    </row>
    <row r="123" spans="1:13">
      <c r="A123" s="301">
        <v>114</v>
      </c>
      <c r="B123" s="277" t="s">
        <v>127</v>
      </c>
      <c r="C123" s="277">
        <v>80.7</v>
      </c>
      <c r="D123" s="279">
        <v>81.266666666666666</v>
      </c>
      <c r="E123" s="279">
        <v>79.683333333333337</v>
      </c>
      <c r="F123" s="279">
        <v>78.666666666666671</v>
      </c>
      <c r="G123" s="279">
        <v>77.083333333333343</v>
      </c>
      <c r="H123" s="279">
        <v>82.283333333333331</v>
      </c>
      <c r="I123" s="279">
        <v>83.866666666666674</v>
      </c>
      <c r="J123" s="279">
        <v>84.883333333333326</v>
      </c>
      <c r="K123" s="277">
        <v>82.85</v>
      </c>
      <c r="L123" s="277">
        <v>80.25</v>
      </c>
      <c r="M123" s="277">
        <v>210.35497000000001</v>
      </c>
    </row>
    <row r="124" spans="1:13">
      <c r="A124" s="301">
        <v>115</v>
      </c>
      <c r="B124" s="277" t="s">
        <v>262</v>
      </c>
      <c r="C124" s="277">
        <v>2167.15</v>
      </c>
      <c r="D124" s="279">
        <v>2149.6</v>
      </c>
      <c r="E124" s="279">
        <v>2100.1999999999998</v>
      </c>
      <c r="F124" s="279">
        <v>2033.25</v>
      </c>
      <c r="G124" s="279">
        <v>1983.85</v>
      </c>
      <c r="H124" s="279">
        <v>2216.5499999999997</v>
      </c>
      <c r="I124" s="279">
        <v>2265.9500000000003</v>
      </c>
      <c r="J124" s="279">
        <v>2332.8999999999996</v>
      </c>
      <c r="K124" s="277">
        <v>2199</v>
      </c>
      <c r="L124" s="277">
        <v>2082.65</v>
      </c>
      <c r="M124" s="277">
        <v>8.8974299999999999</v>
      </c>
    </row>
    <row r="125" spans="1:13">
      <c r="A125" s="301">
        <v>116</v>
      </c>
      <c r="B125" s="277" t="s">
        <v>2931</v>
      </c>
      <c r="C125" s="277">
        <v>1405.35</v>
      </c>
      <c r="D125" s="279">
        <v>1398.6833333333334</v>
      </c>
      <c r="E125" s="279">
        <v>1377.3666666666668</v>
      </c>
      <c r="F125" s="279">
        <v>1349.3833333333334</v>
      </c>
      <c r="G125" s="279">
        <v>1328.0666666666668</v>
      </c>
      <c r="H125" s="279">
        <v>1426.6666666666667</v>
      </c>
      <c r="I125" s="279">
        <v>1447.9833333333333</v>
      </c>
      <c r="J125" s="279">
        <v>1475.9666666666667</v>
      </c>
      <c r="K125" s="277">
        <v>1420</v>
      </c>
      <c r="L125" s="277">
        <v>1370.7</v>
      </c>
      <c r="M125" s="277">
        <v>7.5320900000000002</v>
      </c>
    </row>
    <row r="126" spans="1:13">
      <c r="A126" s="301">
        <v>117</v>
      </c>
      <c r="B126" s="277" t="s">
        <v>128</v>
      </c>
      <c r="C126" s="277">
        <v>179.1</v>
      </c>
      <c r="D126" s="279">
        <v>178.65</v>
      </c>
      <c r="E126" s="279">
        <v>177.45000000000002</v>
      </c>
      <c r="F126" s="279">
        <v>175.8</v>
      </c>
      <c r="G126" s="279">
        <v>174.60000000000002</v>
      </c>
      <c r="H126" s="279">
        <v>180.3</v>
      </c>
      <c r="I126" s="279">
        <v>181.5</v>
      </c>
      <c r="J126" s="279">
        <v>183.15</v>
      </c>
      <c r="K126" s="277">
        <v>179.85</v>
      </c>
      <c r="L126" s="277">
        <v>177</v>
      </c>
      <c r="M126" s="277">
        <v>297.83208000000002</v>
      </c>
    </row>
    <row r="127" spans="1:13">
      <c r="A127" s="301">
        <v>118</v>
      </c>
      <c r="B127" s="277" t="s">
        <v>129</v>
      </c>
      <c r="C127" s="277">
        <v>198.3</v>
      </c>
      <c r="D127" s="279">
        <v>199.63333333333333</v>
      </c>
      <c r="E127" s="279">
        <v>195.76666666666665</v>
      </c>
      <c r="F127" s="279">
        <v>193.23333333333332</v>
      </c>
      <c r="G127" s="279">
        <v>189.36666666666665</v>
      </c>
      <c r="H127" s="279">
        <v>202.16666666666666</v>
      </c>
      <c r="I127" s="279">
        <v>206.03333333333333</v>
      </c>
      <c r="J127" s="279">
        <v>208.56666666666666</v>
      </c>
      <c r="K127" s="277">
        <v>203.5</v>
      </c>
      <c r="L127" s="277">
        <v>197.1</v>
      </c>
      <c r="M127" s="277">
        <v>60.099130000000002</v>
      </c>
    </row>
    <row r="128" spans="1:13">
      <c r="A128" s="301">
        <v>119</v>
      </c>
      <c r="B128" s="277" t="s">
        <v>263</v>
      </c>
      <c r="C128" s="277">
        <v>60.9</v>
      </c>
      <c r="D128" s="279">
        <v>60.45000000000001</v>
      </c>
      <c r="E128" s="279">
        <v>59.40000000000002</v>
      </c>
      <c r="F128" s="279">
        <v>57.900000000000013</v>
      </c>
      <c r="G128" s="279">
        <v>56.850000000000023</v>
      </c>
      <c r="H128" s="279">
        <v>61.950000000000017</v>
      </c>
      <c r="I128" s="279">
        <v>63.000000000000014</v>
      </c>
      <c r="J128" s="279">
        <v>64.500000000000014</v>
      </c>
      <c r="K128" s="277">
        <v>61.5</v>
      </c>
      <c r="L128" s="277">
        <v>58.95</v>
      </c>
      <c r="M128" s="277">
        <v>28.84272</v>
      </c>
    </row>
    <row r="129" spans="1:13">
      <c r="A129" s="301">
        <v>120</v>
      </c>
      <c r="B129" s="277" t="s">
        <v>130</v>
      </c>
      <c r="C129" s="277">
        <v>287.7</v>
      </c>
      <c r="D129" s="279">
        <v>288.56666666666666</v>
      </c>
      <c r="E129" s="279">
        <v>283.58333333333331</v>
      </c>
      <c r="F129" s="279">
        <v>279.46666666666664</v>
      </c>
      <c r="G129" s="279">
        <v>274.48333333333329</v>
      </c>
      <c r="H129" s="279">
        <v>292.68333333333334</v>
      </c>
      <c r="I129" s="279">
        <v>297.66666666666669</v>
      </c>
      <c r="J129" s="279">
        <v>301.78333333333336</v>
      </c>
      <c r="K129" s="277">
        <v>293.55</v>
      </c>
      <c r="L129" s="277">
        <v>284.45</v>
      </c>
      <c r="M129" s="277">
        <v>99.110889999999998</v>
      </c>
    </row>
    <row r="130" spans="1:13">
      <c r="A130" s="301">
        <v>121</v>
      </c>
      <c r="B130" s="277" t="s">
        <v>264</v>
      </c>
      <c r="C130" s="277">
        <v>799.25</v>
      </c>
      <c r="D130" s="279">
        <v>798.63333333333333</v>
      </c>
      <c r="E130" s="279">
        <v>773.26666666666665</v>
      </c>
      <c r="F130" s="279">
        <v>747.2833333333333</v>
      </c>
      <c r="G130" s="279">
        <v>721.91666666666663</v>
      </c>
      <c r="H130" s="279">
        <v>824.61666666666667</v>
      </c>
      <c r="I130" s="279">
        <v>849.98333333333323</v>
      </c>
      <c r="J130" s="279">
        <v>875.9666666666667</v>
      </c>
      <c r="K130" s="277">
        <v>824</v>
      </c>
      <c r="L130" s="277">
        <v>772.65</v>
      </c>
      <c r="M130" s="277">
        <v>10.96055</v>
      </c>
    </row>
    <row r="131" spans="1:13">
      <c r="A131" s="301">
        <v>122</v>
      </c>
      <c r="B131" s="277" t="s">
        <v>131</v>
      </c>
      <c r="C131" s="277">
        <v>2360.8000000000002</v>
      </c>
      <c r="D131" s="279">
        <v>2377.2833333333333</v>
      </c>
      <c r="E131" s="279">
        <v>2330.9666666666667</v>
      </c>
      <c r="F131" s="279">
        <v>2301.1333333333332</v>
      </c>
      <c r="G131" s="279">
        <v>2254.8166666666666</v>
      </c>
      <c r="H131" s="279">
        <v>2407.1166666666668</v>
      </c>
      <c r="I131" s="279">
        <v>2453.4333333333334</v>
      </c>
      <c r="J131" s="279">
        <v>2483.2666666666669</v>
      </c>
      <c r="K131" s="277">
        <v>2423.6</v>
      </c>
      <c r="L131" s="277">
        <v>2347.4499999999998</v>
      </c>
      <c r="M131" s="277">
        <v>8.0840200000000006</v>
      </c>
    </row>
    <row r="132" spans="1:13">
      <c r="A132" s="301">
        <v>123</v>
      </c>
      <c r="B132" s="277" t="s">
        <v>133</v>
      </c>
      <c r="C132" s="277">
        <v>1277.0999999999999</v>
      </c>
      <c r="D132" s="279">
        <v>1284.5333333333333</v>
      </c>
      <c r="E132" s="279">
        <v>1255.0666666666666</v>
      </c>
      <c r="F132" s="279">
        <v>1233.0333333333333</v>
      </c>
      <c r="G132" s="279">
        <v>1203.5666666666666</v>
      </c>
      <c r="H132" s="279">
        <v>1306.5666666666666</v>
      </c>
      <c r="I132" s="279">
        <v>1336.0333333333333</v>
      </c>
      <c r="J132" s="279">
        <v>1358.0666666666666</v>
      </c>
      <c r="K132" s="277">
        <v>1314</v>
      </c>
      <c r="L132" s="277">
        <v>1262.5</v>
      </c>
      <c r="M132" s="277">
        <v>65.294120000000007</v>
      </c>
    </row>
    <row r="133" spans="1:13">
      <c r="A133" s="301">
        <v>124</v>
      </c>
      <c r="B133" s="277" t="s">
        <v>134</v>
      </c>
      <c r="C133" s="277">
        <v>63.6</v>
      </c>
      <c r="D133" s="279">
        <v>64.283333333333346</v>
      </c>
      <c r="E133" s="279">
        <v>62.616666666666688</v>
      </c>
      <c r="F133" s="279">
        <v>61.63333333333334</v>
      </c>
      <c r="G133" s="279">
        <v>59.966666666666683</v>
      </c>
      <c r="H133" s="279">
        <v>65.266666666666694</v>
      </c>
      <c r="I133" s="279">
        <v>66.933333333333351</v>
      </c>
      <c r="J133" s="279">
        <v>67.9166666666667</v>
      </c>
      <c r="K133" s="277">
        <v>65.95</v>
      </c>
      <c r="L133" s="277">
        <v>63.3</v>
      </c>
      <c r="M133" s="277">
        <v>100.68666</v>
      </c>
    </row>
    <row r="134" spans="1:13">
      <c r="A134" s="301">
        <v>125</v>
      </c>
      <c r="B134" s="277" t="s">
        <v>358</v>
      </c>
      <c r="C134" s="277">
        <v>1986.15</v>
      </c>
      <c r="D134" s="279">
        <v>1979.2833333333335</v>
      </c>
      <c r="E134" s="279">
        <v>1948.5666666666671</v>
      </c>
      <c r="F134" s="279">
        <v>1910.9833333333336</v>
      </c>
      <c r="G134" s="279">
        <v>1880.2666666666671</v>
      </c>
      <c r="H134" s="279">
        <v>2016.866666666667</v>
      </c>
      <c r="I134" s="279">
        <v>2047.5833333333337</v>
      </c>
      <c r="J134" s="279">
        <v>2085.166666666667</v>
      </c>
      <c r="K134" s="277">
        <v>2010</v>
      </c>
      <c r="L134" s="277">
        <v>1941.7</v>
      </c>
      <c r="M134" s="277">
        <v>2.9868399999999999</v>
      </c>
    </row>
    <row r="135" spans="1:13">
      <c r="A135" s="301">
        <v>126</v>
      </c>
      <c r="B135" s="277" t="s">
        <v>135</v>
      </c>
      <c r="C135" s="277">
        <v>303.3</v>
      </c>
      <c r="D135" s="279">
        <v>303.81666666666666</v>
      </c>
      <c r="E135" s="279">
        <v>296.98333333333335</v>
      </c>
      <c r="F135" s="279">
        <v>290.66666666666669</v>
      </c>
      <c r="G135" s="279">
        <v>283.83333333333337</v>
      </c>
      <c r="H135" s="279">
        <v>310.13333333333333</v>
      </c>
      <c r="I135" s="279">
        <v>316.9666666666667</v>
      </c>
      <c r="J135" s="279">
        <v>323.2833333333333</v>
      </c>
      <c r="K135" s="277">
        <v>310.64999999999998</v>
      </c>
      <c r="L135" s="277">
        <v>297.5</v>
      </c>
      <c r="M135" s="277">
        <v>40.197330000000001</v>
      </c>
    </row>
    <row r="136" spans="1:13">
      <c r="A136" s="301">
        <v>127</v>
      </c>
      <c r="B136" s="277" t="s">
        <v>136</v>
      </c>
      <c r="C136" s="277">
        <v>900.7</v>
      </c>
      <c r="D136" s="279">
        <v>903.93333333333339</v>
      </c>
      <c r="E136" s="279">
        <v>893.76666666666677</v>
      </c>
      <c r="F136" s="279">
        <v>886.83333333333337</v>
      </c>
      <c r="G136" s="279">
        <v>876.66666666666674</v>
      </c>
      <c r="H136" s="279">
        <v>910.86666666666679</v>
      </c>
      <c r="I136" s="279">
        <v>921.0333333333333</v>
      </c>
      <c r="J136" s="279">
        <v>927.96666666666681</v>
      </c>
      <c r="K136" s="277">
        <v>914.1</v>
      </c>
      <c r="L136" s="277">
        <v>897</v>
      </c>
      <c r="M136" s="277">
        <v>74.967449999999999</v>
      </c>
    </row>
    <row r="137" spans="1:13">
      <c r="A137" s="301">
        <v>128</v>
      </c>
      <c r="B137" s="277" t="s">
        <v>266</v>
      </c>
      <c r="C137" s="277">
        <v>2706.9</v>
      </c>
      <c r="D137" s="279">
        <v>2725.4166666666665</v>
      </c>
      <c r="E137" s="279">
        <v>2656.4833333333331</v>
      </c>
      <c r="F137" s="279">
        <v>2606.0666666666666</v>
      </c>
      <c r="G137" s="279">
        <v>2537.1333333333332</v>
      </c>
      <c r="H137" s="279">
        <v>2775.833333333333</v>
      </c>
      <c r="I137" s="279">
        <v>2844.7666666666664</v>
      </c>
      <c r="J137" s="279">
        <v>2895.1833333333329</v>
      </c>
      <c r="K137" s="277">
        <v>2794.35</v>
      </c>
      <c r="L137" s="277">
        <v>2675</v>
      </c>
      <c r="M137" s="277">
        <v>4.0529299999999999</v>
      </c>
    </row>
    <row r="138" spans="1:13">
      <c r="A138" s="301">
        <v>129</v>
      </c>
      <c r="B138" s="277" t="s">
        <v>265</v>
      </c>
      <c r="C138" s="277">
        <v>1673.05</v>
      </c>
      <c r="D138" s="279">
        <v>1666.0166666666667</v>
      </c>
      <c r="E138" s="279">
        <v>1645.0333333333333</v>
      </c>
      <c r="F138" s="279">
        <v>1617.0166666666667</v>
      </c>
      <c r="G138" s="279">
        <v>1596.0333333333333</v>
      </c>
      <c r="H138" s="279">
        <v>1694.0333333333333</v>
      </c>
      <c r="I138" s="279">
        <v>1715.0166666666664</v>
      </c>
      <c r="J138" s="279">
        <v>1743.0333333333333</v>
      </c>
      <c r="K138" s="277">
        <v>1687</v>
      </c>
      <c r="L138" s="277">
        <v>1638</v>
      </c>
      <c r="M138" s="277">
        <v>0.58677000000000001</v>
      </c>
    </row>
    <row r="139" spans="1:13">
      <c r="A139" s="301">
        <v>130</v>
      </c>
      <c r="B139" s="277" t="s">
        <v>137</v>
      </c>
      <c r="C139" s="277">
        <v>1085.9000000000001</v>
      </c>
      <c r="D139" s="279">
        <v>1092.8666666666666</v>
      </c>
      <c r="E139" s="279">
        <v>1063.4333333333332</v>
      </c>
      <c r="F139" s="279">
        <v>1040.9666666666667</v>
      </c>
      <c r="G139" s="279">
        <v>1011.5333333333333</v>
      </c>
      <c r="H139" s="279">
        <v>1115.333333333333</v>
      </c>
      <c r="I139" s="279">
        <v>1144.7666666666664</v>
      </c>
      <c r="J139" s="279">
        <v>1167.2333333333329</v>
      </c>
      <c r="K139" s="277">
        <v>1122.3</v>
      </c>
      <c r="L139" s="277">
        <v>1070.4000000000001</v>
      </c>
      <c r="M139" s="277">
        <v>152.74627000000001</v>
      </c>
    </row>
    <row r="140" spans="1:13">
      <c r="A140" s="301">
        <v>131</v>
      </c>
      <c r="B140" s="277" t="s">
        <v>138</v>
      </c>
      <c r="C140" s="277">
        <v>654.15</v>
      </c>
      <c r="D140" s="279">
        <v>649.36666666666667</v>
      </c>
      <c r="E140" s="279">
        <v>639.33333333333337</v>
      </c>
      <c r="F140" s="279">
        <v>624.51666666666665</v>
      </c>
      <c r="G140" s="279">
        <v>614.48333333333335</v>
      </c>
      <c r="H140" s="279">
        <v>664.18333333333339</v>
      </c>
      <c r="I140" s="279">
        <v>674.2166666666667</v>
      </c>
      <c r="J140" s="279">
        <v>689.03333333333342</v>
      </c>
      <c r="K140" s="277">
        <v>659.4</v>
      </c>
      <c r="L140" s="277">
        <v>634.54999999999995</v>
      </c>
      <c r="M140" s="277">
        <v>135.18215000000001</v>
      </c>
    </row>
    <row r="141" spans="1:13">
      <c r="A141" s="301">
        <v>132</v>
      </c>
      <c r="B141" s="277" t="s">
        <v>139</v>
      </c>
      <c r="C141" s="277">
        <v>133.25</v>
      </c>
      <c r="D141" s="279">
        <v>134.75</v>
      </c>
      <c r="E141" s="279">
        <v>131.19999999999999</v>
      </c>
      <c r="F141" s="279">
        <v>129.14999999999998</v>
      </c>
      <c r="G141" s="279">
        <v>125.59999999999997</v>
      </c>
      <c r="H141" s="279">
        <v>136.80000000000001</v>
      </c>
      <c r="I141" s="279">
        <v>140.35000000000002</v>
      </c>
      <c r="J141" s="279">
        <v>142.40000000000003</v>
      </c>
      <c r="K141" s="277">
        <v>138.30000000000001</v>
      </c>
      <c r="L141" s="277">
        <v>132.69999999999999</v>
      </c>
      <c r="M141" s="277">
        <v>56.778799999999997</v>
      </c>
    </row>
    <row r="142" spans="1:13">
      <c r="A142" s="301">
        <v>133</v>
      </c>
      <c r="B142" s="277" t="s">
        <v>140</v>
      </c>
      <c r="C142" s="277">
        <v>161.19999999999999</v>
      </c>
      <c r="D142" s="279">
        <v>161.28333333333333</v>
      </c>
      <c r="E142" s="279">
        <v>159.26666666666665</v>
      </c>
      <c r="F142" s="279">
        <v>157.33333333333331</v>
      </c>
      <c r="G142" s="279">
        <v>155.31666666666663</v>
      </c>
      <c r="H142" s="279">
        <v>163.21666666666667</v>
      </c>
      <c r="I142" s="279">
        <v>165.23333333333338</v>
      </c>
      <c r="J142" s="279">
        <v>167.16666666666669</v>
      </c>
      <c r="K142" s="277">
        <v>163.30000000000001</v>
      </c>
      <c r="L142" s="277">
        <v>159.35</v>
      </c>
      <c r="M142" s="277">
        <v>130.30028999999999</v>
      </c>
    </row>
    <row r="143" spans="1:13">
      <c r="A143" s="301">
        <v>134</v>
      </c>
      <c r="B143" s="277" t="s">
        <v>141</v>
      </c>
      <c r="C143" s="277">
        <v>362.5</v>
      </c>
      <c r="D143" s="279">
        <v>360.98333333333335</v>
      </c>
      <c r="E143" s="279">
        <v>357.9666666666667</v>
      </c>
      <c r="F143" s="279">
        <v>353.43333333333334</v>
      </c>
      <c r="G143" s="279">
        <v>350.41666666666669</v>
      </c>
      <c r="H143" s="279">
        <v>365.51666666666671</v>
      </c>
      <c r="I143" s="279">
        <v>368.53333333333336</v>
      </c>
      <c r="J143" s="279">
        <v>373.06666666666672</v>
      </c>
      <c r="K143" s="277">
        <v>364</v>
      </c>
      <c r="L143" s="277">
        <v>356.45</v>
      </c>
      <c r="M143" s="277">
        <v>24.458390000000001</v>
      </c>
    </row>
    <row r="144" spans="1:13">
      <c r="A144" s="301">
        <v>135</v>
      </c>
      <c r="B144" s="277" t="s">
        <v>142</v>
      </c>
      <c r="C144" s="277">
        <v>6964.75</v>
      </c>
      <c r="D144" s="279">
        <v>7015.1166666666659</v>
      </c>
      <c r="E144" s="279">
        <v>6881.2333333333318</v>
      </c>
      <c r="F144" s="279">
        <v>6797.7166666666662</v>
      </c>
      <c r="G144" s="279">
        <v>6663.8333333333321</v>
      </c>
      <c r="H144" s="279">
        <v>7098.6333333333314</v>
      </c>
      <c r="I144" s="279">
        <v>7232.5166666666646</v>
      </c>
      <c r="J144" s="279">
        <v>7316.033333333331</v>
      </c>
      <c r="K144" s="277">
        <v>7149</v>
      </c>
      <c r="L144" s="277">
        <v>6931.6</v>
      </c>
      <c r="M144" s="277">
        <v>11.435600000000001</v>
      </c>
    </row>
    <row r="145" spans="1:13">
      <c r="A145" s="301">
        <v>136</v>
      </c>
      <c r="B145" s="277" t="s">
        <v>143</v>
      </c>
      <c r="C145" s="277">
        <v>543.70000000000005</v>
      </c>
      <c r="D145" s="279">
        <v>546.56666666666672</v>
      </c>
      <c r="E145" s="279">
        <v>536.83333333333348</v>
      </c>
      <c r="F145" s="279">
        <v>529.96666666666681</v>
      </c>
      <c r="G145" s="279">
        <v>520.23333333333358</v>
      </c>
      <c r="H145" s="279">
        <v>553.43333333333339</v>
      </c>
      <c r="I145" s="279">
        <v>563.16666666666674</v>
      </c>
      <c r="J145" s="279">
        <v>570.0333333333333</v>
      </c>
      <c r="K145" s="277">
        <v>556.29999999999995</v>
      </c>
      <c r="L145" s="277">
        <v>539.70000000000005</v>
      </c>
      <c r="M145" s="277">
        <v>23.135649999999998</v>
      </c>
    </row>
    <row r="146" spans="1:13">
      <c r="A146" s="301">
        <v>137</v>
      </c>
      <c r="B146" s="277" t="s">
        <v>144</v>
      </c>
      <c r="C146" s="277">
        <v>610.5</v>
      </c>
      <c r="D146" s="279">
        <v>614.88333333333333</v>
      </c>
      <c r="E146" s="279">
        <v>601.76666666666665</v>
      </c>
      <c r="F146" s="279">
        <v>593.0333333333333</v>
      </c>
      <c r="G146" s="279">
        <v>579.91666666666663</v>
      </c>
      <c r="H146" s="279">
        <v>623.61666666666667</v>
      </c>
      <c r="I146" s="279">
        <v>636.73333333333323</v>
      </c>
      <c r="J146" s="279">
        <v>645.4666666666667</v>
      </c>
      <c r="K146" s="277">
        <v>628</v>
      </c>
      <c r="L146" s="277">
        <v>606.15</v>
      </c>
      <c r="M146" s="277">
        <v>8.5838400000000004</v>
      </c>
    </row>
    <row r="147" spans="1:13">
      <c r="A147" s="301">
        <v>138</v>
      </c>
      <c r="B147" s="277" t="s">
        <v>145</v>
      </c>
      <c r="C147" s="277">
        <v>919.15</v>
      </c>
      <c r="D147" s="279">
        <v>919.93333333333339</v>
      </c>
      <c r="E147" s="279">
        <v>911.11666666666679</v>
      </c>
      <c r="F147" s="279">
        <v>903.08333333333337</v>
      </c>
      <c r="G147" s="279">
        <v>894.26666666666677</v>
      </c>
      <c r="H147" s="279">
        <v>927.96666666666681</v>
      </c>
      <c r="I147" s="279">
        <v>936.78333333333342</v>
      </c>
      <c r="J147" s="279">
        <v>944.81666666666683</v>
      </c>
      <c r="K147" s="277">
        <v>928.75</v>
      </c>
      <c r="L147" s="277">
        <v>911.9</v>
      </c>
      <c r="M147" s="277">
        <v>10.722899999999999</v>
      </c>
    </row>
    <row r="148" spans="1:13">
      <c r="A148" s="301">
        <v>139</v>
      </c>
      <c r="B148" s="277" t="s">
        <v>146</v>
      </c>
      <c r="C148" s="277">
        <v>1272.5</v>
      </c>
      <c r="D148" s="279">
        <v>1276.95</v>
      </c>
      <c r="E148" s="279">
        <v>1261.45</v>
      </c>
      <c r="F148" s="279">
        <v>1250.4000000000001</v>
      </c>
      <c r="G148" s="279">
        <v>1234.9000000000001</v>
      </c>
      <c r="H148" s="279">
        <v>1288</v>
      </c>
      <c r="I148" s="279">
        <v>1303.5</v>
      </c>
      <c r="J148" s="279">
        <v>1314.55</v>
      </c>
      <c r="K148" s="277">
        <v>1292.45</v>
      </c>
      <c r="L148" s="277">
        <v>1265.9000000000001</v>
      </c>
      <c r="M148" s="277">
        <v>11.48673</v>
      </c>
    </row>
    <row r="149" spans="1:13">
      <c r="A149" s="301">
        <v>140</v>
      </c>
      <c r="B149" s="277" t="s">
        <v>147</v>
      </c>
      <c r="C149" s="277">
        <v>122.65</v>
      </c>
      <c r="D149" s="279">
        <v>123.36666666666667</v>
      </c>
      <c r="E149" s="279">
        <v>120.98333333333335</v>
      </c>
      <c r="F149" s="279">
        <v>119.31666666666668</v>
      </c>
      <c r="G149" s="279">
        <v>116.93333333333335</v>
      </c>
      <c r="H149" s="279">
        <v>125.03333333333335</v>
      </c>
      <c r="I149" s="279">
        <v>127.41666666666667</v>
      </c>
      <c r="J149" s="279">
        <v>129.08333333333334</v>
      </c>
      <c r="K149" s="277">
        <v>125.75</v>
      </c>
      <c r="L149" s="277">
        <v>121.7</v>
      </c>
      <c r="M149" s="277">
        <v>157.51107999999999</v>
      </c>
    </row>
    <row r="150" spans="1:13">
      <c r="A150" s="301">
        <v>141</v>
      </c>
      <c r="B150" s="277" t="s">
        <v>268</v>
      </c>
      <c r="C150" s="277">
        <v>1397.45</v>
      </c>
      <c r="D150" s="279">
        <v>1379.8333333333333</v>
      </c>
      <c r="E150" s="279">
        <v>1345.6666666666665</v>
      </c>
      <c r="F150" s="279">
        <v>1293.8833333333332</v>
      </c>
      <c r="G150" s="279">
        <v>1259.7166666666665</v>
      </c>
      <c r="H150" s="279">
        <v>1431.6166666666666</v>
      </c>
      <c r="I150" s="279">
        <v>1465.7833333333331</v>
      </c>
      <c r="J150" s="279">
        <v>1517.5666666666666</v>
      </c>
      <c r="K150" s="277">
        <v>1414</v>
      </c>
      <c r="L150" s="277">
        <v>1328.05</v>
      </c>
      <c r="M150" s="277">
        <v>5.2143300000000004</v>
      </c>
    </row>
    <row r="151" spans="1:13">
      <c r="A151" s="301">
        <v>142</v>
      </c>
      <c r="B151" s="277" t="s">
        <v>148</v>
      </c>
      <c r="C151" s="277">
        <v>58950.6</v>
      </c>
      <c r="D151" s="279">
        <v>59150.450000000004</v>
      </c>
      <c r="E151" s="279">
        <v>58330.900000000009</v>
      </c>
      <c r="F151" s="279">
        <v>57711.200000000004</v>
      </c>
      <c r="G151" s="279">
        <v>56891.650000000009</v>
      </c>
      <c r="H151" s="279">
        <v>59770.150000000009</v>
      </c>
      <c r="I151" s="279">
        <v>60589.700000000012</v>
      </c>
      <c r="J151" s="279">
        <v>61209.400000000009</v>
      </c>
      <c r="K151" s="277">
        <v>59970</v>
      </c>
      <c r="L151" s="277">
        <v>58530.75</v>
      </c>
      <c r="M151" s="277">
        <v>0.1721</v>
      </c>
    </row>
    <row r="152" spans="1:13">
      <c r="A152" s="301">
        <v>143</v>
      </c>
      <c r="B152" s="277" t="s">
        <v>267</v>
      </c>
      <c r="C152" s="277">
        <v>28.85</v>
      </c>
      <c r="D152" s="279">
        <v>29.066666666666666</v>
      </c>
      <c r="E152" s="279">
        <v>28.483333333333334</v>
      </c>
      <c r="F152" s="279">
        <v>28.116666666666667</v>
      </c>
      <c r="G152" s="279">
        <v>27.533333333333335</v>
      </c>
      <c r="H152" s="279">
        <v>29.433333333333334</v>
      </c>
      <c r="I152" s="279">
        <v>30.016666666666669</v>
      </c>
      <c r="J152" s="279">
        <v>30.383333333333333</v>
      </c>
      <c r="K152" s="277">
        <v>29.65</v>
      </c>
      <c r="L152" s="277">
        <v>28.7</v>
      </c>
      <c r="M152" s="277">
        <v>9.4983900000000006</v>
      </c>
    </row>
    <row r="153" spans="1:13">
      <c r="A153" s="301">
        <v>144</v>
      </c>
      <c r="B153" s="277" t="s">
        <v>149</v>
      </c>
      <c r="C153" s="277">
        <v>1105</v>
      </c>
      <c r="D153" s="279">
        <v>1113.2333333333333</v>
      </c>
      <c r="E153" s="279">
        <v>1091.7666666666667</v>
      </c>
      <c r="F153" s="279">
        <v>1078.5333333333333</v>
      </c>
      <c r="G153" s="279">
        <v>1057.0666666666666</v>
      </c>
      <c r="H153" s="279">
        <v>1126.4666666666667</v>
      </c>
      <c r="I153" s="279">
        <v>1147.9333333333334</v>
      </c>
      <c r="J153" s="279">
        <v>1161.1666666666667</v>
      </c>
      <c r="K153" s="277">
        <v>1134.7</v>
      </c>
      <c r="L153" s="277">
        <v>1100</v>
      </c>
      <c r="M153" s="277">
        <v>15.552989999999999</v>
      </c>
    </row>
    <row r="154" spans="1:13">
      <c r="A154" s="301">
        <v>145</v>
      </c>
      <c r="B154" s="277" t="s">
        <v>3161</v>
      </c>
      <c r="C154" s="277">
        <v>279.64999999999998</v>
      </c>
      <c r="D154" s="279">
        <v>279.45</v>
      </c>
      <c r="E154" s="279">
        <v>275.89999999999998</v>
      </c>
      <c r="F154" s="279">
        <v>272.14999999999998</v>
      </c>
      <c r="G154" s="279">
        <v>268.59999999999997</v>
      </c>
      <c r="H154" s="279">
        <v>283.2</v>
      </c>
      <c r="I154" s="279">
        <v>286.75000000000006</v>
      </c>
      <c r="J154" s="279">
        <v>290.5</v>
      </c>
      <c r="K154" s="277">
        <v>283</v>
      </c>
      <c r="L154" s="277">
        <v>275.7</v>
      </c>
      <c r="M154" s="277">
        <v>7.2637400000000003</v>
      </c>
    </row>
    <row r="155" spans="1:13">
      <c r="A155" s="301">
        <v>146</v>
      </c>
      <c r="B155" s="277" t="s">
        <v>269</v>
      </c>
      <c r="C155" s="277">
        <v>890.8</v>
      </c>
      <c r="D155" s="279">
        <v>869.96666666666658</v>
      </c>
      <c r="E155" s="279">
        <v>812.03333333333319</v>
      </c>
      <c r="F155" s="279">
        <v>733.26666666666665</v>
      </c>
      <c r="G155" s="279">
        <v>675.33333333333326</v>
      </c>
      <c r="H155" s="279">
        <v>948.73333333333312</v>
      </c>
      <c r="I155" s="279">
        <v>1006.6666666666665</v>
      </c>
      <c r="J155" s="279">
        <v>1085.4333333333329</v>
      </c>
      <c r="K155" s="277">
        <v>927.9</v>
      </c>
      <c r="L155" s="277">
        <v>791.2</v>
      </c>
      <c r="M155" s="277">
        <v>73.950839999999999</v>
      </c>
    </row>
    <row r="156" spans="1:13">
      <c r="A156" s="301">
        <v>147</v>
      </c>
      <c r="B156" s="277" t="s">
        <v>150</v>
      </c>
      <c r="C156" s="277">
        <v>34.9</v>
      </c>
      <c r="D156" s="279">
        <v>34.799999999999997</v>
      </c>
      <c r="E156" s="279">
        <v>34.149999999999991</v>
      </c>
      <c r="F156" s="279">
        <v>33.399999999999991</v>
      </c>
      <c r="G156" s="279">
        <v>32.749999999999986</v>
      </c>
      <c r="H156" s="279">
        <v>35.549999999999997</v>
      </c>
      <c r="I156" s="279">
        <v>36.200000000000003</v>
      </c>
      <c r="J156" s="279">
        <v>36.950000000000003</v>
      </c>
      <c r="K156" s="277">
        <v>35.450000000000003</v>
      </c>
      <c r="L156" s="277">
        <v>34.049999999999997</v>
      </c>
      <c r="M156" s="277">
        <v>191.42019999999999</v>
      </c>
    </row>
    <row r="157" spans="1:13">
      <c r="A157" s="301">
        <v>148</v>
      </c>
      <c r="B157" s="277" t="s">
        <v>261</v>
      </c>
      <c r="C157" s="277">
        <v>3487.3</v>
      </c>
      <c r="D157" s="279">
        <v>3501.65</v>
      </c>
      <c r="E157" s="279">
        <v>3424.5</v>
      </c>
      <c r="F157" s="279">
        <v>3361.7</v>
      </c>
      <c r="G157" s="279">
        <v>3284.5499999999997</v>
      </c>
      <c r="H157" s="279">
        <v>3564.4500000000003</v>
      </c>
      <c r="I157" s="279">
        <v>3641.6000000000008</v>
      </c>
      <c r="J157" s="279">
        <v>3704.4000000000005</v>
      </c>
      <c r="K157" s="277">
        <v>3578.8</v>
      </c>
      <c r="L157" s="277">
        <v>3438.85</v>
      </c>
      <c r="M157" s="277">
        <v>6.4318099999999996</v>
      </c>
    </row>
    <row r="158" spans="1:13">
      <c r="A158" s="301">
        <v>149</v>
      </c>
      <c r="B158" s="277" t="s">
        <v>153</v>
      </c>
      <c r="C158" s="277">
        <v>16087.05</v>
      </c>
      <c r="D158" s="279">
        <v>16087.35</v>
      </c>
      <c r="E158" s="279">
        <v>15924.7</v>
      </c>
      <c r="F158" s="279">
        <v>15762.35</v>
      </c>
      <c r="G158" s="279">
        <v>15599.7</v>
      </c>
      <c r="H158" s="279">
        <v>16249.7</v>
      </c>
      <c r="I158" s="279">
        <v>16412.349999999999</v>
      </c>
      <c r="J158" s="279">
        <v>16574.7</v>
      </c>
      <c r="K158" s="277">
        <v>16250</v>
      </c>
      <c r="L158" s="277">
        <v>15925</v>
      </c>
      <c r="M158" s="277">
        <v>1.9735100000000001</v>
      </c>
    </row>
    <row r="159" spans="1:13">
      <c r="A159" s="301">
        <v>150</v>
      </c>
      <c r="B159" s="277" t="s">
        <v>270</v>
      </c>
      <c r="C159" s="277">
        <v>21.2</v>
      </c>
      <c r="D159" s="279">
        <v>21.116666666666664</v>
      </c>
      <c r="E159" s="279">
        <v>20.633333333333326</v>
      </c>
      <c r="F159" s="279">
        <v>20.066666666666663</v>
      </c>
      <c r="G159" s="279">
        <v>19.583333333333325</v>
      </c>
      <c r="H159" s="279">
        <v>21.683333333333326</v>
      </c>
      <c r="I159" s="279">
        <v>22.166666666666668</v>
      </c>
      <c r="J159" s="279">
        <v>22.733333333333327</v>
      </c>
      <c r="K159" s="277">
        <v>21.6</v>
      </c>
      <c r="L159" s="277">
        <v>20.55</v>
      </c>
      <c r="M159" s="277">
        <v>63.906550000000003</v>
      </c>
    </row>
    <row r="160" spans="1:13">
      <c r="A160" s="301">
        <v>151</v>
      </c>
      <c r="B160" s="277" t="s">
        <v>155</v>
      </c>
      <c r="C160" s="277">
        <v>86.9</v>
      </c>
      <c r="D160" s="279">
        <v>87.433333333333337</v>
      </c>
      <c r="E160" s="279">
        <v>85.866666666666674</v>
      </c>
      <c r="F160" s="279">
        <v>84.833333333333343</v>
      </c>
      <c r="G160" s="279">
        <v>83.26666666666668</v>
      </c>
      <c r="H160" s="279">
        <v>88.466666666666669</v>
      </c>
      <c r="I160" s="279">
        <v>90.033333333333331</v>
      </c>
      <c r="J160" s="279">
        <v>91.066666666666663</v>
      </c>
      <c r="K160" s="277">
        <v>89</v>
      </c>
      <c r="L160" s="277">
        <v>86.4</v>
      </c>
      <c r="M160" s="277">
        <v>75.591329999999999</v>
      </c>
    </row>
    <row r="161" spans="1:13">
      <c r="A161" s="301">
        <v>152</v>
      </c>
      <c r="B161" s="277" t="s">
        <v>156</v>
      </c>
      <c r="C161" s="277">
        <v>90.55</v>
      </c>
      <c r="D161" s="279">
        <v>90.11666666666666</v>
      </c>
      <c r="E161" s="279">
        <v>89.133333333333326</v>
      </c>
      <c r="F161" s="279">
        <v>87.716666666666669</v>
      </c>
      <c r="G161" s="279">
        <v>86.733333333333334</v>
      </c>
      <c r="H161" s="279">
        <v>91.533333333333317</v>
      </c>
      <c r="I161" s="279">
        <v>92.516666666666637</v>
      </c>
      <c r="J161" s="279">
        <v>93.933333333333309</v>
      </c>
      <c r="K161" s="277">
        <v>91.1</v>
      </c>
      <c r="L161" s="277">
        <v>88.7</v>
      </c>
      <c r="M161" s="277">
        <v>447.57936000000001</v>
      </c>
    </row>
    <row r="162" spans="1:13">
      <c r="A162" s="301">
        <v>153</v>
      </c>
      <c r="B162" s="277" t="s">
        <v>271</v>
      </c>
      <c r="C162" s="277">
        <v>429.35</v>
      </c>
      <c r="D162" s="279">
        <v>427.48333333333335</v>
      </c>
      <c r="E162" s="279">
        <v>411.9666666666667</v>
      </c>
      <c r="F162" s="279">
        <v>394.58333333333337</v>
      </c>
      <c r="G162" s="279">
        <v>379.06666666666672</v>
      </c>
      <c r="H162" s="279">
        <v>444.86666666666667</v>
      </c>
      <c r="I162" s="279">
        <v>460.38333333333333</v>
      </c>
      <c r="J162" s="279">
        <v>477.76666666666665</v>
      </c>
      <c r="K162" s="277">
        <v>443</v>
      </c>
      <c r="L162" s="277">
        <v>410.1</v>
      </c>
      <c r="M162" s="277">
        <v>9.1062700000000003</v>
      </c>
    </row>
    <row r="163" spans="1:13">
      <c r="A163" s="301">
        <v>154</v>
      </c>
      <c r="B163" s="277" t="s">
        <v>272</v>
      </c>
      <c r="C163" s="277">
        <v>2990.7</v>
      </c>
      <c r="D163" s="279">
        <v>3001.2000000000003</v>
      </c>
      <c r="E163" s="279">
        <v>2959.5000000000005</v>
      </c>
      <c r="F163" s="279">
        <v>2928.3</v>
      </c>
      <c r="G163" s="279">
        <v>2886.6000000000004</v>
      </c>
      <c r="H163" s="279">
        <v>3032.4000000000005</v>
      </c>
      <c r="I163" s="279">
        <v>3074.1000000000004</v>
      </c>
      <c r="J163" s="279">
        <v>3105.3000000000006</v>
      </c>
      <c r="K163" s="277">
        <v>3042.9</v>
      </c>
      <c r="L163" s="277">
        <v>2970</v>
      </c>
      <c r="M163" s="277">
        <v>2.3270900000000001</v>
      </c>
    </row>
    <row r="164" spans="1:13">
      <c r="A164" s="301">
        <v>155</v>
      </c>
      <c r="B164" s="277" t="s">
        <v>157</v>
      </c>
      <c r="C164" s="277">
        <v>96.65</v>
      </c>
      <c r="D164" s="279">
        <v>96.716666666666683</v>
      </c>
      <c r="E164" s="279">
        <v>95.483333333333363</v>
      </c>
      <c r="F164" s="279">
        <v>94.316666666666677</v>
      </c>
      <c r="G164" s="279">
        <v>93.083333333333357</v>
      </c>
      <c r="H164" s="279">
        <v>97.883333333333368</v>
      </c>
      <c r="I164" s="279">
        <v>99.116666666666688</v>
      </c>
      <c r="J164" s="279">
        <v>100.28333333333337</v>
      </c>
      <c r="K164" s="277">
        <v>97.95</v>
      </c>
      <c r="L164" s="277">
        <v>95.55</v>
      </c>
      <c r="M164" s="277">
        <v>24.2193</v>
      </c>
    </row>
    <row r="165" spans="1:13">
      <c r="A165" s="301">
        <v>156</v>
      </c>
      <c r="B165" s="277" t="s">
        <v>158</v>
      </c>
      <c r="C165" s="277">
        <v>74.3</v>
      </c>
      <c r="D165" s="279">
        <v>74.016666666666666</v>
      </c>
      <c r="E165" s="279">
        <v>73.233333333333334</v>
      </c>
      <c r="F165" s="279">
        <v>72.166666666666671</v>
      </c>
      <c r="G165" s="279">
        <v>71.38333333333334</v>
      </c>
      <c r="H165" s="279">
        <v>75.083333333333329</v>
      </c>
      <c r="I165" s="279">
        <v>75.86666666666666</v>
      </c>
      <c r="J165" s="279">
        <v>76.933333333333323</v>
      </c>
      <c r="K165" s="277">
        <v>74.8</v>
      </c>
      <c r="L165" s="277">
        <v>72.95</v>
      </c>
      <c r="M165" s="277">
        <v>256.92290000000003</v>
      </c>
    </row>
    <row r="166" spans="1:13">
      <c r="A166" s="301">
        <v>157</v>
      </c>
      <c r="B166" s="277" t="s">
        <v>159</v>
      </c>
      <c r="C166" s="277">
        <v>18664.25</v>
      </c>
      <c r="D166" s="279">
        <v>18800.399999999998</v>
      </c>
      <c r="E166" s="279">
        <v>18403.849999999995</v>
      </c>
      <c r="F166" s="279">
        <v>18143.449999999997</v>
      </c>
      <c r="G166" s="279">
        <v>17746.899999999994</v>
      </c>
      <c r="H166" s="279">
        <v>19060.799999999996</v>
      </c>
      <c r="I166" s="279">
        <v>19457.349999999999</v>
      </c>
      <c r="J166" s="279">
        <v>19717.749999999996</v>
      </c>
      <c r="K166" s="277">
        <v>19196.95</v>
      </c>
      <c r="L166" s="277">
        <v>18540</v>
      </c>
      <c r="M166" s="277">
        <v>0.30003999999999997</v>
      </c>
    </row>
    <row r="167" spans="1:13">
      <c r="A167" s="301">
        <v>158</v>
      </c>
      <c r="B167" s="277" t="s">
        <v>160</v>
      </c>
      <c r="C167" s="277">
        <v>1351.9</v>
      </c>
      <c r="D167" s="279">
        <v>1364.5</v>
      </c>
      <c r="E167" s="279">
        <v>1326</v>
      </c>
      <c r="F167" s="279">
        <v>1300.0999999999999</v>
      </c>
      <c r="G167" s="279">
        <v>1261.5999999999999</v>
      </c>
      <c r="H167" s="279">
        <v>1390.4</v>
      </c>
      <c r="I167" s="279">
        <v>1428.9</v>
      </c>
      <c r="J167" s="279">
        <v>1454.8000000000002</v>
      </c>
      <c r="K167" s="277">
        <v>1403</v>
      </c>
      <c r="L167" s="277">
        <v>1338.6</v>
      </c>
      <c r="M167" s="277">
        <v>23.746870000000001</v>
      </c>
    </row>
    <row r="168" spans="1:13">
      <c r="A168" s="301">
        <v>159</v>
      </c>
      <c r="B168" s="277" t="s">
        <v>161</v>
      </c>
      <c r="C168" s="277">
        <v>228.2</v>
      </c>
      <c r="D168" s="279">
        <v>230.31666666666669</v>
      </c>
      <c r="E168" s="279">
        <v>224.38333333333338</v>
      </c>
      <c r="F168" s="279">
        <v>220.56666666666669</v>
      </c>
      <c r="G168" s="279">
        <v>214.63333333333338</v>
      </c>
      <c r="H168" s="279">
        <v>234.13333333333338</v>
      </c>
      <c r="I168" s="279">
        <v>240.06666666666672</v>
      </c>
      <c r="J168" s="279">
        <v>243.88333333333338</v>
      </c>
      <c r="K168" s="277">
        <v>236.25</v>
      </c>
      <c r="L168" s="277">
        <v>226.5</v>
      </c>
      <c r="M168" s="277">
        <v>36.579059999999998</v>
      </c>
    </row>
    <row r="169" spans="1:13">
      <c r="A169" s="301">
        <v>160</v>
      </c>
      <c r="B169" s="277" t="s">
        <v>162</v>
      </c>
      <c r="C169" s="277">
        <v>93.4</v>
      </c>
      <c r="D169" s="279">
        <v>93.683333333333337</v>
      </c>
      <c r="E169" s="279">
        <v>91.916666666666671</v>
      </c>
      <c r="F169" s="279">
        <v>90.433333333333337</v>
      </c>
      <c r="G169" s="279">
        <v>88.666666666666671</v>
      </c>
      <c r="H169" s="279">
        <v>95.166666666666671</v>
      </c>
      <c r="I169" s="279">
        <v>96.933333333333323</v>
      </c>
      <c r="J169" s="279">
        <v>98.416666666666671</v>
      </c>
      <c r="K169" s="277">
        <v>95.45</v>
      </c>
      <c r="L169" s="277">
        <v>92.2</v>
      </c>
      <c r="M169" s="277">
        <v>83.548609999999996</v>
      </c>
    </row>
    <row r="170" spans="1:13">
      <c r="A170" s="301">
        <v>161</v>
      </c>
      <c r="B170" s="277" t="s">
        <v>275</v>
      </c>
      <c r="C170" s="277">
        <v>4988.1000000000004</v>
      </c>
      <c r="D170" s="279">
        <v>4991.7166666666672</v>
      </c>
      <c r="E170" s="279">
        <v>4936.3833333333341</v>
      </c>
      <c r="F170" s="279">
        <v>4884.666666666667</v>
      </c>
      <c r="G170" s="279">
        <v>4829.3333333333339</v>
      </c>
      <c r="H170" s="279">
        <v>5043.4333333333343</v>
      </c>
      <c r="I170" s="279">
        <v>5098.7666666666664</v>
      </c>
      <c r="J170" s="279">
        <v>5150.4833333333345</v>
      </c>
      <c r="K170" s="277">
        <v>5047.05</v>
      </c>
      <c r="L170" s="277">
        <v>4940</v>
      </c>
      <c r="M170" s="277">
        <v>1.08876</v>
      </c>
    </row>
    <row r="171" spans="1:13">
      <c r="A171" s="301">
        <v>162</v>
      </c>
      <c r="B171" s="277" t="s">
        <v>277</v>
      </c>
      <c r="C171" s="277">
        <v>9902.5499999999993</v>
      </c>
      <c r="D171" s="279">
        <v>9934.0666666666657</v>
      </c>
      <c r="E171" s="279">
        <v>9829.7333333333318</v>
      </c>
      <c r="F171" s="279">
        <v>9756.9166666666661</v>
      </c>
      <c r="G171" s="279">
        <v>9652.5833333333321</v>
      </c>
      <c r="H171" s="279">
        <v>10006.883333333331</v>
      </c>
      <c r="I171" s="279">
        <v>10111.216666666667</v>
      </c>
      <c r="J171" s="279">
        <v>10184.033333333331</v>
      </c>
      <c r="K171" s="277">
        <v>10038.4</v>
      </c>
      <c r="L171" s="277">
        <v>9861.25</v>
      </c>
      <c r="M171" s="277">
        <v>4.1180000000000001E-2</v>
      </c>
    </row>
    <row r="172" spans="1:13">
      <c r="A172" s="301">
        <v>163</v>
      </c>
      <c r="B172" s="277" t="s">
        <v>163</v>
      </c>
      <c r="C172" s="277">
        <v>1455.1</v>
      </c>
      <c r="D172" s="279">
        <v>1462.2666666666667</v>
      </c>
      <c r="E172" s="279">
        <v>1439.3833333333332</v>
      </c>
      <c r="F172" s="279">
        <v>1423.6666666666665</v>
      </c>
      <c r="G172" s="279">
        <v>1400.7833333333331</v>
      </c>
      <c r="H172" s="279">
        <v>1477.9833333333333</v>
      </c>
      <c r="I172" s="279">
        <v>1500.866666666667</v>
      </c>
      <c r="J172" s="279">
        <v>1516.5833333333335</v>
      </c>
      <c r="K172" s="277">
        <v>1485.15</v>
      </c>
      <c r="L172" s="277">
        <v>1446.55</v>
      </c>
      <c r="M172" s="277">
        <v>8.0804799999999997</v>
      </c>
    </row>
    <row r="173" spans="1:13">
      <c r="A173" s="301">
        <v>164</v>
      </c>
      <c r="B173" s="277" t="s">
        <v>273</v>
      </c>
      <c r="C173" s="277">
        <v>2036.5</v>
      </c>
      <c r="D173" s="279">
        <v>2029.5166666666664</v>
      </c>
      <c r="E173" s="279">
        <v>1999.1333333333328</v>
      </c>
      <c r="F173" s="279">
        <v>1961.7666666666664</v>
      </c>
      <c r="G173" s="279">
        <v>1931.3833333333328</v>
      </c>
      <c r="H173" s="279">
        <v>2066.8833333333328</v>
      </c>
      <c r="I173" s="279">
        <v>2097.2666666666664</v>
      </c>
      <c r="J173" s="279">
        <v>2134.6333333333328</v>
      </c>
      <c r="K173" s="277">
        <v>2059.9</v>
      </c>
      <c r="L173" s="277">
        <v>1992.15</v>
      </c>
      <c r="M173" s="277">
        <v>10.84043</v>
      </c>
    </row>
    <row r="174" spans="1:13">
      <c r="A174" s="301">
        <v>165</v>
      </c>
      <c r="B174" s="277" t="s">
        <v>164</v>
      </c>
      <c r="C174" s="277">
        <v>32.6</v>
      </c>
      <c r="D174" s="279">
        <v>32.800000000000004</v>
      </c>
      <c r="E174" s="279">
        <v>32.150000000000006</v>
      </c>
      <c r="F174" s="279">
        <v>31.700000000000003</v>
      </c>
      <c r="G174" s="279">
        <v>31.050000000000004</v>
      </c>
      <c r="H174" s="279">
        <v>33.250000000000007</v>
      </c>
      <c r="I174" s="279">
        <v>33.9</v>
      </c>
      <c r="J174" s="279">
        <v>34.350000000000009</v>
      </c>
      <c r="K174" s="277">
        <v>33.450000000000003</v>
      </c>
      <c r="L174" s="277">
        <v>32.35</v>
      </c>
      <c r="M174" s="277">
        <v>264.75657999999999</v>
      </c>
    </row>
    <row r="175" spans="1:13">
      <c r="A175" s="301">
        <v>166</v>
      </c>
      <c r="B175" s="277" t="s">
        <v>274</v>
      </c>
      <c r="C175" s="277">
        <v>335.55</v>
      </c>
      <c r="D175" s="279">
        <v>335.2</v>
      </c>
      <c r="E175" s="279">
        <v>332.4</v>
      </c>
      <c r="F175" s="279">
        <v>329.25</v>
      </c>
      <c r="G175" s="279">
        <v>326.45</v>
      </c>
      <c r="H175" s="279">
        <v>338.34999999999997</v>
      </c>
      <c r="I175" s="279">
        <v>341.15000000000003</v>
      </c>
      <c r="J175" s="279">
        <v>344.29999999999995</v>
      </c>
      <c r="K175" s="277">
        <v>338</v>
      </c>
      <c r="L175" s="277">
        <v>332.05</v>
      </c>
      <c r="M175" s="277">
        <v>4.7656700000000001</v>
      </c>
    </row>
    <row r="176" spans="1:13">
      <c r="A176" s="301">
        <v>167</v>
      </c>
      <c r="B176" s="277" t="s">
        <v>491</v>
      </c>
      <c r="C176" s="277">
        <v>879.7</v>
      </c>
      <c r="D176" s="279">
        <v>879.0333333333333</v>
      </c>
      <c r="E176" s="279">
        <v>868.06666666666661</v>
      </c>
      <c r="F176" s="279">
        <v>856.43333333333328</v>
      </c>
      <c r="G176" s="279">
        <v>845.46666666666658</v>
      </c>
      <c r="H176" s="279">
        <v>890.66666666666663</v>
      </c>
      <c r="I176" s="279">
        <v>901.63333333333333</v>
      </c>
      <c r="J176" s="279">
        <v>913.26666666666665</v>
      </c>
      <c r="K176" s="277">
        <v>890</v>
      </c>
      <c r="L176" s="277">
        <v>867.4</v>
      </c>
      <c r="M176" s="277">
        <v>1.3871899999999999</v>
      </c>
    </row>
    <row r="177" spans="1:13">
      <c r="A177" s="301">
        <v>168</v>
      </c>
      <c r="B177" s="277" t="s">
        <v>165</v>
      </c>
      <c r="C177" s="277">
        <v>171.9</v>
      </c>
      <c r="D177" s="279">
        <v>170.73333333333335</v>
      </c>
      <c r="E177" s="279">
        <v>168.4666666666667</v>
      </c>
      <c r="F177" s="279">
        <v>165.03333333333336</v>
      </c>
      <c r="G177" s="279">
        <v>162.76666666666671</v>
      </c>
      <c r="H177" s="279">
        <v>174.16666666666669</v>
      </c>
      <c r="I177" s="279">
        <v>176.43333333333334</v>
      </c>
      <c r="J177" s="279">
        <v>179.86666666666667</v>
      </c>
      <c r="K177" s="277">
        <v>173</v>
      </c>
      <c r="L177" s="277">
        <v>167.3</v>
      </c>
      <c r="M177" s="277">
        <v>133.81031999999999</v>
      </c>
    </row>
    <row r="178" spans="1:13">
      <c r="A178" s="301">
        <v>169</v>
      </c>
      <c r="B178" s="277" t="s">
        <v>276</v>
      </c>
      <c r="C178" s="277">
        <v>255.25</v>
      </c>
      <c r="D178" s="279">
        <v>257.95</v>
      </c>
      <c r="E178" s="279">
        <v>248.89999999999998</v>
      </c>
      <c r="F178" s="279">
        <v>242.54999999999998</v>
      </c>
      <c r="G178" s="279">
        <v>233.49999999999997</v>
      </c>
      <c r="H178" s="279">
        <v>264.29999999999995</v>
      </c>
      <c r="I178" s="279">
        <v>273.35000000000002</v>
      </c>
      <c r="J178" s="279">
        <v>279.7</v>
      </c>
      <c r="K178" s="277">
        <v>267</v>
      </c>
      <c r="L178" s="277">
        <v>251.6</v>
      </c>
      <c r="M178" s="277">
        <v>4.9536100000000003</v>
      </c>
    </row>
    <row r="179" spans="1:13">
      <c r="A179" s="301">
        <v>170</v>
      </c>
      <c r="B179" s="277" t="s">
        <v>278</v>
      </c>
      <c r="C179" s="277">
        <v>426.55</v>
      </c>
      <c r="D179" s="279">
        <v>434.40000000000003</v>
      </c>
      <c r="E179" s="279">
        <v>409.15000000000009</v>
      </c>
      <c r="F179" s="279">
        <v>391.75000000000006</v>
      </c>
      <c r="G179" s="279">
        <v>366.50000000000011</v>
      </c>
      <c r="H179" s="279">
        <v>451.80000000000007</v>
      </c>
      <c r="I179" s="279">
        <v>477.04999999999995</v>
      </c>
      <c r="J179" s="279">
        <v>494.45000000000005</v>
      </c>
      <c r="K179" s="277">
        <v>459.65</v>
      </c>
      <c r="L179" s="277">
        <v>417</v>
      </c>
      <c r="M179" s="277">
        <v>3.1950799999999999</v>
      </c>
    </row>
    <row r="180" spans="1:13">
      <c r="A180" s="301">
        <v>171</v>
      </c>
      <c r="B180" s="277" t="s">
        <v>279</v>
      </c>
      <c r="C180" s="277">
        <v>509.35</v>
      </c>
      <c r="D180" s="279">
        <v>495.75</v>
      </c>
      <c r="E180" s="279">
        <v>474.6</v>
      </c>
      <c r="F180" s="279">
        <v>439.85</v>
      </c>
      <c r="G180" s="279">
        <v>418.70000000000005</v>
      </c>
      <c r="H180" s="279">
        <v>530.5</v>
      </c>
      <c r="I180" s="279">
        <v>551.65</v>
      </c>
      <c r="J180" s="279">
        <v>586.4</v>
      </c>
      <c r="K180" s="277">
        <v>516.9</v>
      </c>
      <c r="L180" s="277">
        <v>461</v>
      </c>
      <c r="M180" s="277">
        <v>9.9751899999999996</v>
      </c>
    </row>
    <row r="181" spans="1:13">
      <c r="A181" s="301">
        <v>172</v>
      </c>
      <c r="B181" s="277" t="s">
        <v>167</v>
      </c>
      <c r="C181" s="277">
        <v>745.5</v>
      </c>
      <c r="D181" s="279">
        <v>749.68333333333339</v>
      </c>
      <c r="E181" s="279">
        <v>734.36666666666679</v>
      </c>
      <c r="F181" s="279">
        <v>723.23333333333335</v>
      </c>
      <c r="G181" s="279">
        <v>707.91666666666674</v>
      </c>
      <c r="H181" s="279">
        <v>760.81666666666683</v>
      </c>
      <c r="I181" s="279">
        <v>776.13333333333344</v>
      </c>
      <c r="J181" s="279">
        <v>787.26666666666688</v>
      </c>
      <c r="K181" s="277">
        <v>765</v>
      </c>
      <c r="L181" s="277">
        <v>738.55</v>
      </c>
      <c r="M181" s="277">
        <v>8.4399700000000006</v>
      </c>
    </row>
    <row r="182" spans="1:13">
      <c r="A182" s="301">
        <v>173</v>
      </c>
      <c r="B182" s="277" t="s">
        <v>168</v>
      </c>
      <c r="C182" s="277">
        <v>180.65</v>
      </c>
      <c r="D182" s="279">
        <v>181.13333333333333</v>
      </c>
      <c r="E182" s="279">
        <v>176.86666666666665</v>
      </c>
      <c r="F182" s="279">
        <v>173.08333333333331</v>
      </c>
      <c r="G182" s="279">
        <v>168.81666666666663</v>
      </c>
      <c r="H182" s="279">
        <v>184.91666666666666</v>
      </c>
      <c r="I182" s="279">
        <v>189.18333333333331</v>
      </c>
      <c r="J182" s="279">
        <v>192.96666666666667</v>
      </c>
      <c r="K182" s="277">
        <v>185.4</v>
      </c>
      <c r="L182" s="277">
        <v>177.35</v>
      </c>
      <c r="M182" s="277">
        <v>111.12774</v>
      </c>
    </row>
    <row r="183" spans="1:13">
      <c r="A183" s="301">
        <v>174</v>
      </c>
      <c r="B183" s="277" t="s">
        <v>169</v>
      </c>
      <c r="C183" s="277">
        <v>108</v>
      </c>
      <c r="D183" s="279">
        <v>108.06666666666666</v>
      </c>
      <c r="E183" s="279">
        <v>106.88333333333333</v>
      </c>
      <c r="F183" s="279">
        <v>105.76666666666667</v>
      </c>
      <c r="G183" s="279">
        <v>104.58333333333333</v>
      </c>
      <c r="H183" s="279">
        <v>109.18333333333332</v>
      </c>
      <c r="I183" s="279">
        <v>110.36666666666666</v>
      </c>
      <c r="J183" s="279">
        <v>111.48333333333332</v>
      </c>
      <c r="K183" s="277">
        <v>109.25</v>
      </c>
      <c r="L183" s="277">
        <v>106.95</v>
      </c>
      <c r="M183" s="277">
        <v>65.015829999999994</v>
      </c>
    </row>
    <row r="184" spans="1:13">
      <c r="A184" s="301">
        <v>175</v>
      </c>
      <c r="B184" s="277" t="s">
        <v>170</v>
      </c>
      <c r="C184" s="277">
        <v>2305.6999999999998</v>
      </c>
      <c r="D184" s="279">
        <v>2300.5666666666666</v>
      </c>
      <c r="E184" s="279">
        <v>2281.6833333333334</v>
      </c>
      <c r="F184" s="279">
        <v>2257.666666666667</v>
      </c>
      <c r="G184" s="279">
        <v>2238.7833333333338</v>
      </c>
      <c r="H184" s="279">
        <v>2324.583333333333</v>
      </c>
      <c r="I184" s="279">
        <v>2343.4666666666662</v>
      </c>
      <c r="J184" s="279">
        <v>2367.4833333333327</v>
      </c>
      <c r="K184" s="277">
        <v>2319.4499999999998</v>
      </c>
      <c r="L184" s="277">
        <v>2276.5500000000002</v>
      </c>
      <c r="M184" s="277">
        <v>152.64100999999999</v>
      </c>
    </row>
    <row r="185" spans="1:13">
      <c r="A185" s="301">
        <v>176</v>
      </c>
      <c r="B185" s="277" t="s">
        <v>171</v>
      </c>
      <c r="C185" s="277">
        <v>37.85</v>
      </c>
      <c r="D185" s="279">
        <v>38.06666666666667</v>
      </c>
      <c r="E185" s="279">
        <v>37.483333333333341</v>
      </c>
      <c r="F185" s="279">
        <v>37.116666666666674</v>
      </c>
      <c r="G185" s="279">
        <v>36.533333333333346</v>
      </c>
      <c r="H185" s="279">
        <v>38.433333333333337</v>
      </c>
      <c r="I185" s="279">
        <v>39.016666666666666</v>
      </c>
      <c r="J185" s="279">
        <v>39.383333333333333</v>
      </c>
      <c r="K185" s="277">
        <v>38.65</v>
      </c>
      <c r="L185" s="277">
        <v>37.700000000000003</v>
      </c>
      <c r="M185" s="277">
        <v>125.10062000000001</v>
      </c>
    </row>
    <row r="186" spans="1:13">
      <c r="A186" s="301">
        <v>177</v>
      </c>
      <c r="B186" s="277" t="s">
        <v>3523</v>
      </c>
      <c r="C186" s="277">
        <v>849.4</v>
      </c>
      <c r="D186" s="279">
        <v>846.58333333333337</v>
      </c>
      <c r="E186" s="279">
        <v>829.36666666666679</v>
      </c>
      <c r="F186" s="279">
        <v>809.33333333333337</v>
      </c>
      <c r="G186" s="279">
        <v>792.11666666666679</v>
      </c>
      <c r="H186" s="279">
        <v>866.61666666666679</v>
      </c>
      <c r="I186" s="279">
        <v>883.83333333333326</v>
      </c>
      <c r="J186" s="279">
        <v>903.86666666666679</v>
      </c>
      <c r="K186" s="277">
        <v>863.8</v>
      </c>
      <c r="L186" s="277">
        <v>826.55</v>
      </c>
      <c r="M186" s="277">
        <v>81.263279999999995</v>
      </c>
    </row>
    <row r="187" spans="1:13">
      <c r="A187" s="301">
        <v>178</v>
      </c>
      <c r="B187" s="277" t="s">
        <v>280</v>
      </c>
      <c r="C187" s="277">
        <v>848.1</v>
      </c>
      <c r="D187" s="279">
        <v>851.65</v>
      </c>
      <c r="E187" s="279">
        <v>841.5</v>
      </c>
      <c r="F187" s="279">
        <v>834.9</v>
      </c>
      <c r="G187" s="279">
        <v>824.75</v>
      </c>
      <c r="H187" s="279">
        <v>858.25</v>
      </c>
      <c r="I187" s="279">
        <v>868.39999999999986</v>
      </c>
      <c r="J187" s="279">
        <v>875</v>
      </c>
      <c r="K187" s="277">
        <v>861.8</v>
      </c>
      <c r="L187" s="277">
        <v>845.05</v>
      </c>
      <c r="M187" s="277">
        <v>12.45818</v>
      </c>
    </row>
    <row r="188" spans="1:13">
      <c r="A188" s="301">
        <v>179</v>
      </c>
      <c r="B188" s="277" t="s">
        <v>172</v>
      </c>
      <c r="C188" s="277">
        <v>192.6</v>
      </c>
      <c r="D188" s="279">
        <v>193.16666666666666</v>
      </c>
      <c r="E188" s="279">
        <v>189.13333333333333</v>
      </c>
      <c r="F188" s="279">
        <v>185.66666666666666</v>
      </c>
      <c r="G188" s="279">
        <v>181.63333333333333</v>
      </c>
      <c r="H188" s="279">
        <v>196.63333333333333</v>
      </c>
      <c r="I188" s="279">
        <v>200.66666666666669</v>
      </c>
      <c r="J188" s="279">
        <v>204.13333333333333</v>
      </c>
      <c r="K188" s="277">
        <v>197.2</v>
      </c>
      <c r="L188" s="277">
        <v>189.7</v>
      </c>
      <c r="M188" s="277">
        <v>552.86449000000005</v>
      </c>
    </row>
    <row r="189" spans="1:13">
      <c r="A189" s="301">
        <v>180</v>
      </c>
      <c r="B189" s="277" t="s">
        <v>173</v>
      </c>
      <c r="C189" s="277">
        <v>19520.95</v>
      </c>
      <c r="D189" s="279">
        <v>19676.333333333332</v>
      </c>
      <c r="E189" s="279">
        <v>19244.116666666665</v>
      </c>
      <c r="F189" s="279">
        <v>18967.283333333333</v>
      </c>
      <c r="G189" s="279">
        <v>18535.066666666666</v>
      </c>
      <c r="H189" s="279">
        <v>19953.166666666664</v>
      </c>
      <c r="I189" s="279">
        <v>20385.383333333331</v>
      </c>
      <c r="J189" s="279">
        <v>20662.216666666664</v>
      </c>
      <c r="K189" s="277">
        <v>20108.55</v>
      </c>
      <c r="L189" s="277">
        <v>19399.5</v>
      </c>
      <c r="M189" s="277">
        <v>0.82189000000000001</v>
      </c>
    </row>
    <row r="190" spans="1:13">
      <c r="A190" s="301">
        <v>181</v>
      </c>
      <c r="B190" s="277" t="s">
        <v>174</v>
      </c>
      <c r="C190" s="277">
        <v>1256.8499999999999</v>
      </c>
      <c r="D190" s="279">
        <v>1254.0833333333333</v>
      </c>
      <c r="E190" s="279">
        <v>1241.1666666666665</v>
      </c>
      <c r="F190" s="279">
        <v>1225.4833333333333</v>
      </c>
      <c r="G190" s="279">
        <v>1212.5666666666666</v>
      </c>
      <c r="H190" s="279">
        <v>1269.7666666666664</v>
      </c>
      <c r="I190" s="279">
        <v>1282.6833333333329</v>
      </c>
      <c r="J190" s="279">
        <v>1298.3666666666663</v>
      </c>
      <c r="K190" s="277">
        <v>1267</v>
      </c>
      <c r="L190" s="277">
        <v>1238.4000000000001</v>
      </c>
      <c r="M190" s="277">
        <v>5.54209</v>
      </c>
    </row>
    <row r="191" spans="1:13">
      <c r="A191" s="301">
        <v>182</v>
      </c>
      <c r="B191" s="277" t="s">
        <v>175</v>
      </c>
      <c r="C191" s="277">
        <v>4317.95</v>
      </c>
      <c r="D191" s="279">
        <v>4349.6166666666659</v>
      </c>
      <c r="E191" s="279">
        <v>4255.8333333333321</v>
      </c>
      <c r="F191" s="279">
        <v>4193.7166666666662</v>
      </c>
      <c r="G191" s="279">
        <v>4099.9333333333325</v>
      </c>
      <c r="H191" s="279">
        <v>4411.7333333333318</v>
      </c>
      <c r="I191" s="279">
        <v>4505.5166666666664</v>
      </c>
      <c r="J191" s="279">
        <v>4567.6333333333314</v>
      </c>
      <c r="K191" s="277">
        <v>4443.3999999999996</v>
      </c>
      <c r="L191" s="277">
        <v>4287.5</v>
      </c>
      <c r="M191" s="277">
        <v>4.8782500000000004</v>
      </c>
    </row>
    <row r="192" spans="1:13">
      <c r="A192" s="301">
        <v>183</v>
      </c>
      <c r="B192" s="277" t="s">
        <v>176</v>
      </c>
      <c r="C192" s="277">
        <v>646.6</v>
      </c>
      <c r="D192" s="279">
        <v>647.41666666666663</v>
      </c>
      <c r="E192" s="279">
        <v>633.18333333333328</v>
      </c>
      <c r="F192" s="279">
        <v>619.76666666666665</v>
      </c>
      <c r="G192" s="279">
        <v>605.5333333333333</v>
      </c>
      <c r="H192" s="279">
        <v>660.83333333333326</v>
      </c>
      <c r="I192" s="279">
        <v>675.06666666666661</v>
      </c>
      <c r="J192" s="279">
        <v>688.48333333333323</v>
      </c>
      <c r="K192" s="277">
        <v>661.65</v>
      </c>
      <c r="L192" s="277">
        <v>634</v>
      </c>
      <c r="M192" s="277">
        <v>28.617470000000001</v>
      </c>
    </row>
    <row r="193" spans="1:13">
      <c r="A193" s="301">
        <v>184</v>
      </c>
      <c r="B193" s="277" t="s">
        <v>178</v>
      </c>
      <c r="C193" s="277">
        <v>523.35</v>
      </c>
      <c r="D193" s="279">
        <v>524.44999999999993</v>
      </c>
      <c r="E193" s="279">
        <v>513.89999999999986</v>
      </c>
      <c r="F193" s="279">
        <v>504.44999999999993</v>
      </c>
      <c r="G193" s="279">
        <v>493.89999999999986</v>
      </c>
      <c r="H193" s="279">
        <v>533.89999999999986</v>
      </c>
      <c r="I193" s="279">
        <v>544.44999999999982</v>
      </c>
      <c r="J193" s="279">
        <v>553.89999999999986</v>
      </c>
      <c r="K193" s="277">
        <v>535</v>
      </c>
      <c r="L193" s="277">
        <v>515</v>
      </c>
      <c r="M193" s="277">
        <v>256.85408000000001</v>
      </c>
    </row>
    <row r="194" spans="1:13">
      <c r="A194" s="301">
        <v>185</v>
      </c>
      <c r="B194" s="277" t="s">
        <v>179</v>
      </c>
      <c r="C194" s="277">
        <v>484.5</v>
      </c>
      <c r="D194" s="279">
        <v>482.73333333333329</v>
      </c>
      <c r="E194" s="279">
        <v>477.16666666666657</v>
      </c>
      <c r="F194" s="279">
        <v>469.83333333333326</v>
      </c>
      <c r="G194" s="279">
        <v>464.26666666666654</v>
      </c>
      <c r="H194" s="279">
        <v>490.06666666666661</v>
      </c>
      <c r="I194" s="279">
        <v>495.63333333333333</v>
      </c>
      <c r="J194" s="279">
        <v>502.96666666666664</v>
      </c>
      <c r="K194" s="277">
        <v>488.3</v>
      </c>
      <c r="L194" s="277">
        <v>475.4</v>
      </c>
      <c r="M194" s="277">
        <v>21.00723</v>
      </c>
    </row>
    <row r="195" spans="1:13">
      <c r="A195" s="301">
        <v>186</v>
      </c>
      <c r="B195" s="277" t="s">
        <v>282</v>
      </c>
      <c r="C195" s="277">
        <v>567.85</v>
      </c>
      <c r="D195" s="279">
        <v>569.41666666666663</v>
      </c>
      <c r="E195" s="279">
        <v>558.83333333333326</v>
      </c>
      <c r="F195" s="279">
        <v>549.81666666666661</v>
      </c>
      <c r="G195" s="279">
        <v>539.23333333333323</v>
      </c>
      <c r="H195" s="279">
        <v>578.43333333333328</v>
      </c>
      <c r="I195" s="279">
        <v>589.01666666666654</v>
      </c>
      <c r="J195" s="279">
        <v>598.0333333333333</v>
      </c>
      <c r="K195" s="277">
        <v>580</v>
      </c>
      <c r="L195" s="277">
        <v>560.4</v>
      </c>
      <c r="M195" s="277">
        <v>15.97518</v>
      </c>
    </row>
    <row r="196" spans="1:13">
      <c r="A196" s="301">
        <v>187</v>
      </c>
      <c r="B196" s="277" t="s">
        <v>3464</v>
      </c>
      <c r="C196" s="277">
        <v>540.6</v>
      </c>
      <c r="D196" s="279">
        <v>543.71666666666658</v>
      </c>
      <c r="E196" s="279">
        <v>534.18333333333317</v>
      </c>
      <c r="F196" s="279">
        <v>527.76666666666654</v>
      </c>
      <c r="G196" s="279">
        <v>518.23333333333312</v>
      </c>
      <c r="H196" s="279">
        <v>550.13333333333321</v>
      </c>
      <c r="I196" s="279">
        <v>559.66666666666674</v>
      </c>
      <c r="J196" s="279">
        <v>566.08333333333326</v>
      </c>
      <c r="K196" s="277">
        <v>553.25</v>
      </c>
      <c r="L196" s="277">
        <v>537.29999999999995</v>
      </c>
      <c r="M196" s="277">
        <v>93.954580000000007</v>
      </c>
    </row>
    <row r="197" spans="1:13">
      <c r="A197" s="301">
        <v>188</v>
      </c>
      <c r="B197" s="268" t="s">
        <v>183</v>
      </c>
      <c r="C197" s="268">
        <v>147.9</v>
      </c>
      <c r="D197" s="308">
        <v>148.21666666666667</v>
      </c>
      <c r="E197" s="308">
        <v>145.93333333333334</v>
      </c>
      <c r="F197" s="308">
        <v>143.96666666666667</v>
      </c>
      <c r="G197" s="308">
        <v>141.68333333333334</v>
      </c>
      <c r="H197" s="308">
        <v>150.18333333333334</v>
      </c>
      <c r="I197" s="308">
        <v>152.4666666666667</v>
      </c>
      <c r="J197" s="308">
        <v>154.43333333333334</v>
      </c>
      <c r="K197" s="268">
        <v>150.5</v>
      </c>
      <c r="L197" s="268">
        <v>146.25</v>
      </c>
      <c r="M197" s="268">
        <v>462.71652</v>
      </c>
    </row>
    <row r="198" spans="1:13">
      <c r="A198" s="301">
        <v>189</v>
      </c>
      <c r="B198" s="268" t="s">
        <v>185</v>
      </c>
      <c r="C198" s="268">
        <v>56.2</v>
      </c>
      <c r="D198" s="308">
        <v>56.433333333333337</v>
      </c>
      <c r="E198" s="308">
        <v>55.516666666666673</v>
      </c>
      <c r="F198" s="308">
        <v>54.833333333333336</v>
      </c>
      <c r="G198" s="308">
        <v>53.916666666666671</v>
      </c>
      <c r="H198" s="308">
        <v>57.116666666666674</v>
      </c>
      <c r="I198" s="308">
        <v>58.033333333333331</v>
      </c>
      <c r="J198" s="308">
        <v>58.716666666666676</v>
      </c>
      <c r="K198" s="268">
        <v>57.35</v>
      </c>
      <c r="L198" s="268">
        <v>55.75</v>
      </c>
      <c r="M198" s="268">
        <v>156.97139000000001</v>
      </c>
    </row>
    <row r="199" spans="1:13">
      <c r="A199" s="301">
        <v>190</v>
      </c>
      <c r="B199" s="268" t="s">
        <v>186</v>
      </c>
      <c r="C199" s="268">
        <v>395.5</v>
      </c>
      <c r="D199" s="308">
        <v>398.18333333333334</v>
      </c>
      <c r="E199" s="308">
        <v>390.7166666666667</v>
      </c>
      <c r="F199" s="308">
        <v>385.93333333333334</v>
      </c>
      <c r="G199" s="308">
        <v>378.4666666666667</v>
      </c>
      <c r="H199" s="308">
        <v>402.9666666666667</v>
      </c>
      <c r="I199" s="308">
        <v>410.43333333333328</v>
      </c>
      <c r="J199" s="308">
        <v>415.2166666666667</v>
      </c>
      <c r="K199" s="268">
        <v>405.65</v>
      </c>
      <c r="L199" s="268">
        <v>393.4</v>
      </c>
      <c r="M199" s="268">
        <v>168.42243999999999</v>
      </c>
    </row>
    <row r="200" spans="1:13">
      <c r="A200" s="301">
        <v>191</v>
      </c>
      <c r="B200" s="268" t="s">
        <v>187</v>
      </c>
      <c r="C200" s="268">
        <v>2449.9</v>
      </c>
      <c r="D200" s="308">
        <v>2462.2333333333336</v>
      </c>
      <c r="E200" s="308">
        <v>2424.0666666666671</v>
      </c>
      <c r="F200" s="308">
        <v>2398.2333333333336</v>
      </c>
      <c r="G200" s="308">
        <v>2360.0666666666671</v>
      </c>
      <c r="H200" s="308">
        <v>2488.0666666666671</v>
      </c>
      <c r="I200" s="308">
        <v>2526.2333333333331</v>
      </c>
      <c r="J200" s="308">
        <v>2552.0666666666671</v>
      </c>
      <c r="K200" s="268">
        <v>2500.4</v>
      </c>
      <c r="L200" s="268">
        <v>2436.4</v>
      </c>
      <c r="M200" s="268">
        <v>41.832560000000001</v>
      </c>
    </row>
    <row r="201" spans="1:13">
      <c r="A201" s="301">
        <v>192</v>
      </c>
      <c r="B201" s="268" t="s">
        <v>188</v>
      </c>
      <c r="C201" s="268">
        <v>804.65</v>
      </c>
      <c r="D201" s="308">
        <v>800.48333333333323</v>
      </c>
      <c r="E201" s="308">
        <v>792.16666666666652</v>
      </c>
      <c r="F201" s="308">
        <v>779.68333333333328</v>
      </c>
      <c r="G201" s="308">
        <v>771.36666666666656</v>
      </c>
      <c r="H201" s="308">
        <v>812.96666666666647</v>
      </c>
      <c r="I201" s="308">
        <v>821.2833333333333</v>
      </c>
      <c r="J201" s="308">
        <v>833.76666666666642</v>
      </c>
      <c r="K201" s="268">
        <v>808.8</v>
      </c>
      <c r="L201" s="268">
        <v>788</v>
      </c>
      <c r="M201" s="268">
        <v>62.81494</v>
      </c>
    </row>
    <row r="202" spans="1:13">
      <c r="A202" s="301">
        <v>193</v>
      </c>
      <c r="B202" s="268" t="s">
        <v>189</v>
      </c>
      <c r="C202" s="268">
        <v>1163.5999999999999</v>
      </c>
      <c r="D202" s="308">
        <v>1174.1499999999999</v>
      </c>
      <c r="E202" s="308">
        <v>1146.7999999999997</v>
      </c>
      <c r="F202" s="308">
        <v>1129.9999999999998</v>
      </c>
      <c r="G202" s="308">
        <v>1102.6499999999996</v>
      </c>
      <c r="H202" s="308">
        <v>1190.9499999999998</v>
      </c>
      <c r="I202" s="308">
        <v>1218.2999999999997</v>
      </c>
      <c r="J202" s="308">
        <v>1235.0999999999999</v>
      </c>
      <c r="K202" s="268">
        <v>1201.5</v>
      </c>
      <c r="L202" s="268">
        <v>1157.3499999999999</v>
      </c>
      <c r="M202" s="268">
        <v>25.750640000000001</v>
      </c>
    </row>
    <row r="203" spans="1:13">
      <c r="A203" s="301">
        <v>194</v>
      </c>
      <c r="B203" s="268" t="s">
        <v>190</v>
      </c>
      <c r="C203" s="268">
        <v>2876.3</v>
      </c>
      <c r="D203" s="308">
        <v>2890.8166666666671</v>
      </c>
      <c r="E203" s="308">
        <v>2837.1333333333341</v>
      </c>
      <c r="F203" s="308">
        <v>2797.9666666666672</v>
      </c>
      <c r="G203" s="308">
        <v>2744.2833333333342</v>
      </c>
      <c r="H203" s="308">
        <v>2929.983333333334</v>
      </c>
      <c r="I203" s="308">
        <v>2983.6666666666674</v>
      </c>
      <c r="J203" s="308">
        <v>3022.8333333333339</v>
      </c>
      <c r="K203" s="268">
        <v>2944.5</v>
      </c>
      <c r="L203" s="268">
        <v>2851.65</v>
      </c>
      <c r="M203" s="268">
        <v>11.52251</v>
      </c>
    </row>
    <row r="204" spans="1:13">
      <c r="A204" s="301">
        <v>195</v>
      </c>
      <c r="B204" s="268" t="s">
        <v>191</v>
      </c>
      <c r="C204" s="268">
        <v>325.8</v>
      </c>
      <c r="D204" s="308">
        <v>327.8</v>
      </c>
      <c r="E204" s="308">
        <v>321.8</v>
      </c>
      <c r="F204" s="308">
        <v>317.8</v>
      </c>
      <c r="G204" s="308">
        <v>311.8</v>
      </c>
      <c r="H204" s="308">
        <v>331.8</v>
      </c>
      <c r="I204" s="308">
        <v>337.8</v>
      </c>
      <c r="J204" s="308">
        <v>341.8</v>
      </c>
      <c r="K204" s="268">
        <v>333.8</v>
      </c>
      <c r="L204" s="268">
        <v>323.8</v>
      </c>
      <c r="M204" s="268">
        <v>11.644410000000001</v>
      </c>
    </row>
    <row r="205" spans="1:13">
      <c r="A205" s="301">
        <v>196</v>
      </c>
      <c r="B205" s="268" t="s">
        <v>550</v>
      </c>
      <c r="C205" s="268">
        <v>682</v>
      </c>
      <c r="D205" s="308">
        <v>693.25</v>
      </c>
      <c r="E205" s="308">
        <v>659.75</v>
      </c>
      <c r="F205" s="308">
        <v>637.5</v>
      </c>
      <c r="G205" s="308">
        <v>604</v>
      </c>
      <c r="H205" s="308">
        <v>715.5</v>
      </c>
      <c r="I205" s="308">
        <v>749</v>
      </c>
      <c r="J205" s="308">
        <v>771.25</v>
      </c>
      <c r="K205" s="268">
        <v>726.75</v>
      </c>
      <c r="L205" s="268">
        <v>671</v>
      </c>
      <c r="M205" s="268">
        <v>45.482999999999997</v>
      </c>
    </row>
    <row r="206" spans="1:13">
      <c r="A206" s="301">
        <v>197</v>
      </c>
      <c r="B206" s="268" t="s">
        <v>192</v>
      </c>
      <c r="C206" s="268">
        <v>457.3</v>
      </c>
      <c r="D206" s="308">
        <v>459.93333333333334</v>
      </c>
      <c r="E206" s="308">
        <v>451.86666666666667</v>
      </c>
      <c r="F206" s="308">
        <v>446.43333333333334</v>
      </c>
      <c r="G206" s="308">
        <v>438.36666666666667</v>
      </c>
      <c r="H206" s="308">
        <v>465.36666666666667</v>
      </c>
      <c r="I206" s="308">
        <v>473.43333333333339</v>
      </c>
      <c r="J206" s="308">
        <v>478.86666666666667</v>
      </c>
      <c r="K206" s="268">
        <v>468</v>
      </c>
      <c r="L206" s="268">
        <v>454.5</v>
      </c>
      <c r="M206" s="268">
        <v>22.032540000000001</v>
      </c>
    </row>
    <row r="207" spans="1:13">
      <c r="A207" s="301">
        <v>198</v>
      </c>
      <c r="B207" s="268" t="s">
        <v>193</v>
      </c>
      <c r="C207" s="268">
        <v>1018.75</v>
      </c>
      <c r="D207" s="308">
        <v>1028.1666666666667</v>
      </c>
      <c r="E207" s="308">
        <v>1004.3833333333334</v>
      </c>
      <c r="F207" s="308">
        <v>990.01666666666665</v>
      </c>
      <c r="G207" s="308">
        <v>966.23333333333335</v>
      </c>
      <c r="H207" s="308">
        <v>1042.5333333333335</v>
      </c>
      <c r="I207" s="308">
        <v>1066.3166666666668</v>
      </c>
      <c r="J207" s="308">
        <v>1080.6833333333336</v>
      </c>
      <c r="K207" s="268">
        <v>1051.95</v>
      </c>
      <c r="L207" s="268">
        <v>1013.8</v>
      </c>
      <c r="M207" s="268">
        <v>6.0075500000000002</v>
      </c>
    </row>
    <row r="208" spans="1:13">
      <c r="A208" s="301">
        <v>199</v>
      </c>
      <c r="B208" s="268" t="s">
        <v>195</v>
      </c>
      <c r="C208" s="268">
        <v>4002.6</v>
      </c>
      <c r="D208" s="308">
        <v>3990.6666666666665</v>
      </c>
      <c r="E208" s="308">
        <v>3961.9333333333329</v>
      </c>
      <c r="F208" s="308">
        <v>3921.2666666666664</v>
      </c>
      <c r="G208" s="308">
        <v>3892.5333333333328</v>
      </c>
      <c r="H208" s="308">
        <v>4031.333333333333</v>
      </c>
      <c r="I208" s="308">
        <v>4060.0666666666666</v>
      </c>
      <c r="J208" s="308">
        <v>4100.7333333333336</v>
      </c>
      <c r="K208" s="268">
        <v>4019.4</v>
      </c>
      <c r="L208" s="268">
        <v>3950</v>
      </c>
      <c r="M208" s="268">
        <v>4.4039999999999999</v>
      </c>
    </row>
    <row r="209" spans="1:13">
      <c r="A209" s="301">
        <v>200</v>
      </c>
      <c r="B209" s="268" t="s">
        <v>196</v>
      </c>
      <c r="C209" s="268">
        <v>26.85</v>
      </c>
      <c r="D209" s="308">
        <v>27.066666666666663</v>
      </c>
      <c r="E209" s="308">
        <v>26.433333333333326</v>
      </c>
      <c r="F209" s="308">
        <v>26.016666666666662</v>
      </c>
      <c r="G209" s="308">
        <v>25.383333333333326</v>
      </c>
      <c r="H209" s="308">
        <v>27.483333333333327</v>
      </c>
      <c r="I209" s="308">
        <v>28.116666666666667</v>
      </c>
      <c r="J209" s="308">
        <v>28.533333333333328</v>
      </c>
      <c r="K209" s="268">
        <v>27.7</v>
      </c>
      <c r="L209" s="268">
        <v>26.65</v>
      </c>
      <c r="M209" s="268">
        <v>43.137180000000001</v>
      </c>
    </row>
    <row r="210" spans="1:13">
      <c r="A210" s="301">
        <v>201</v>
      </c>
      <c r="B210" s="268" t="s">
        <v>197</v>
      </c>
      <c r="C210" s="268">
        <v>537.29999999999995</v>
      </c>
      <c r="D210" s="308">
        <v>535.44999999999993</v>
      </c>
      <c r="E210" s="308">
        <v>530.89999999999986</v>
      </c>
      <c r="F210" s="308">
        <v>524.49999999999989</v>
      </c>
      <c r="G210" s="308">
        <v>519.94999999999982</v>
      </c>
      <c r="H210" s="308">
        <v>541.84999999999991</v>
      </c>
      <c r="I210" s="308">
        <v>546.39999999999986</v>
      </c>
      <c r="J210" s="308">
        <v>552.79999999999995</v>
      </c>
      <c r="K210" s="268">
        <v>540</v>
      </c>
      <c r="L210" s="268">
        <v>529.04999999999995</v>
      </c>
      <c r="M210" s="268">
        <v>38.682049999999997</v>
      </c>
    </row>
    <row r="211" spans="1:13">
      <c r="A211" s="301">
        <v>202</v>
      </c>
      <c r="B211" s="268" t="s">
        <v>563</v>
      </c>
      <c r="C211" s="268">
        <v>705.25</v>
      </c>
      <c r="D211" s="308">
        <v>705.48333333333323</v>
      </c>
      <c r="E211" s="308">
        <v>689.96666666666647</v>
      </c>
      <c r="F211" s="308">
        <v>674.68333333333328</v>
      </c>
      <c r="G211" s="308">
        <v>659.16666666666652</v>
      </c>
      <c r="H211" s="308">
        <v>720.76666666666642</v>
      </c>
      <c r="I211" s="308">
        <v>736.28333333333308</v>
      </c>
      <c r="J211" s="308">
        <v>751.56666666666638</v>
      </c>
      <c r="K211" s="268">
        <v>721</v>
      </c>
      <c r="L211" s="268">
        <v>690.2</v>
      </c>
      <c r="M211" s="268">
        <v>1.7468699999999999</v>
      </c>
    </row>
    <row r="212" spans="1:13">
      <c r="A212" s="301">
        <v>203</v>
      </c>
      <c r="B212" s="268" t="s">
        <v>284</v>
      </c>
      <c r="C212" s="268">
        <v>173.1</v>
      </c>
      <c r="D212" s="308">
        <v>173.81666666666669</v>
      </c>
      <c r="E212" s="308">
        <v>170.28333333333339</v>
      </c>
      <c r="F212" s="308">
        <v>167.4666666666667</v>
      </c>
      <c r="G212" s="308">
        <v>163.93333333333339</v>
      </c>
      <c r="H212" s="308">
        <v>176.63333333333338</v>
      </c>
      <c r="I212" s="308">
        <v>180.16666666666669</v>
      </c>
      <c r="J212" s="308">
        <v>182.98333333333338</v>
      </c>
      <c r="K212" s="268">
        <v>177.35</v>
      </c>
      <c r="L212" s="268">
        <v>171</v>
      </c>
      <c r="M212" s="268">
        <v>4.1884899999999998</v>
      </c>
    </row>
    <row r="213" spans="1:13">
      <c r="A213" s="301">
        <v>204</v>
      </c>
      <c r="B213" s="268" t="s">
        <v>199</v>
      </c>
      <c r="C213" s="268">
        <v>679.5</v>
      </c>
      <c r="D213" s="308">
        <v>689.76666666666677</v>
      </c>
      <c r="E213" s="308">
        <v>666.03333333333353</v>
      </c>
      <c r="F213" s="308">
        <v>652.56666666666672</v>
      </c>
      <c r="G213" s="308">
        <v>628.83333333333348</v>
      </c>
      <c r="H213" s="308">
        <v>703.23333333333358</v>
      </c>
      <c r="I213" s="308">
        <v>726.96666666666692</v>
      </c>
      <c r="J213" s="308">
        <v>740.43333333333362</v>
      </c>
      <c r="K213" s="268">
        <v>713.5</v>
      </c>
      <c r="L213" s="268">
        <v>676.3</v>
      </c>
      <c r="M213" s="268">
        <v>49.780819999999999</v>
      </c>
    </row>
    <row r="214" spans="1:13">
      <c r="A214" s="301">
        <v>205</v>
      </c>
      <c r="B214" s="268" t="s">
        <v>569</v>
      </c>
      <c r="C214" s="268">
        <v>2124.1</v>
      </c>
      <c r="D214" s="308">
        <v>2145.8666666666668</v>
      </c>
      <c r="E214" s="308">
        <v>2088.2333333333336</v>
      </c>
      <c r="F214" s="308">
        <v>2052.3666666666668</v>
      </c>
      <c r="G214" s="308">
        <v>1994.7333333333336</v>
      </c>
      <c r="H214" s="308">
        <v>2181.7333333333336</v>
      </c>
      <c r="I214" s="308">
        <v>2239.3666666666668</v>
      </c>
      <c r="J214" s="308">
        <v>2275.2333333333336</v>
      </c>
      <c r="K214" s="268">
        <v>2203.5</v>
      </c>
      <c r="L214" s="268">
        <v>2110</v>
      </c>
      <c r="M214" s="268">
        <v>0.54415000000000002</v>
      </c>
    </row>
    <row r="215" spans="1:13">
      <c r="A215" s="301">
        <v>206</v>
      </c>
      <c r="B215" s="268" t="s">
        <v>200</v>
      </c>
      <c r="C215" s="308">
        <v>316.5</v>
      </c>
      <c r="D215" s="308">
        <v>315.91666666666669</v>
      </c>
      <c r="E215" s="308">
        <v>312.83333333333337</v>
      </c>
      <c r="F215" s="308">
        <v>309.16666666666669</v>
      </c>
      <c r="G215" s="308">
        <v>306.08333333333337</v>
      </c>
      <c r="H215" s="308">
        <v>319.58333333333337</v>
      </c>
      <c r="I215" s="308">
        <v>322.66666666666674</v>
      </c>
      <c r="J215" s="308">
        <v>326.33333333333337</v>
      </c>
      <c r="K215" s="308">
        <v>319</v>
      </c>
      <c r="L215" s="308">
        <v>312.25</v>
      </c>
      <c r="M215" s="308">
        <v>184.87979999999999</v>
      </c>
    </row>
    <row r="216" spans="1:13">
      <c r="A216" s="301">
        <v>207</v>
      </c>
      <c r="B216" s="268" t="s">
        <v>202</v>
      </c>
      <c r="C216" s="308">
        <v>220.3</v>
      </c>
      <c r="D216" s="308">
        <v>222.05000000000004</v>
      </c>
      <c r="E216" s="308">
        <v>217.45000000000007</v>
      </c>
      <c r="F216" s="308">
        <v>214.60000000000002</v>
      </c>
      <c r="G216" s="308">
        <v>210.00000000000006</v>
      </c>
      <c r="H216" s="308">
        <v>224.90000000000009</v>
      </c>
      <c r="I216" s="308">
        <v>229.50000000000006</v>
      </c>
      <c r="J216" s="308">
        <v>232.35000000000011</v>
      </c>
      <c r="K216" s="308">
        <v>226.65</v>
      </c>
      <c r="L216" s="308">
        <v>219.2</v>
      </c>
      <c r="M216" s="308">
        <v>248.83313000000001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3"/>
      <c r="B1" s="55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0" t="s">
        <v>16</v>
      </c>
      <c r="B9" s="551" t="s">
        <v>18</v>
      </c>
      <c r="C9" s="549" t="s">
        <v>19</v>
      </c>
      <c r="D9" s="549" t="s">
        <v>20</v>
      </c>
      <c r="E9" s="549" t="s">
        <v>21</v>
      </c>
      <c r="F9" s="549"/>
      <c r="G9" s="549"/>
      <c r="H9" s="549" t="s">
        <v>22</v>
      </c>
      <c r="I9" s="549"/>
      <c r="J9" s="549"/>
      <c r="K9" s="274"/>
      <c r="L9" s="281"/>
      <c r="M9" s="282"/>
    </row>
    <row r="10" spans="1:15" ht="42.75" customHeight="1">
      <c r="A10" s="545"/>
      <c r="B10" s="547"/>
      <c r="C10" s="552" t="s">
        <v>23</v>
      </c>
      <c r="D10" s="55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18747.5</v>
      </c>
      <c r="D11" s="279">
        <v>18744.466666666667</v>
      </c>
      <c r="E11" s="279">
        <v>18427.033333333333</v>
      </c>
      <c r="F11" s="279">
        <v>18106.566666666666</v>
      </c>
      <c r="G11" s="279">
        <v>17789.133333333331</v>
      </c>
      <c r="H11" s="279">
        <v>19064.933333333334</v>
      </c>
      <c r="I11" s="279">
        <v>19382.366666666669</v>
      </c>
      <c r="J11" s="279">
        <v>19702.833333333336</v>
      </c>
      <c r="K11" s="277">
        <v>19061.900000000001</v>
      </c>
      <c r="L11" s="277">
        <v>18424</v>
      </c>
      <c r="M11" s="277">
        <v>8.3129999999999996E-2</v>
      </c>
    </row>
    <row r="12" spans="1:15" ht="12" customHeight="1">
      <c r="A12" s="268">
        <v>2</v>
      </c>
      <c r="B12" s="277" t="s">
        <v>802</v>
      </c>
      <c r="C12" s="278">
        <v>1070.0999999999999</v>
      </c>
      <c r="D12" s="279">
        <v>1083.0166666666667</v>
      </c>
      <c r="E12" s="279">
        <v>1039.0833333333333</v>
      </c>
      <c r="F12" s="279">
        <v>1008.0666666666666</v>
      </c>
      <c r="G12" s="279">
        <v>964.13333333333321</v>
      </c>
      <c r="H12" s="279">
        <v>1114.0333333333333</v>
      </c>
      <c r="I12" s="279">
        <v>1157.9666666666667</v>
      </c>
      <c r="J12" s="279">
        <v>1188.9833333333333</v>
      </c>
      <c r="K12" s="277">
        <v>1126.95</v>
      </c>
      <c r="L12" s="277">
        <v>1052</v>
      </c>
      <c r="M12" s="277">
        <v>4.4048800000000004</v>
      </c>
    </row>
    <row r="13" spans="1:15" ht="12" customHeight="1">
      <c r="A13" s="268">
        <v>3</v>
      </c>
      <c r="B13" s="277" t="s">
        <v>294</v>
      </c>
      <c r="C13" s="278">
        <v>1397.5</v>
      </c>
      <c r="D13" s="279">
        <v>1399.5333333333335</v>
      </c>
      <c r="E13" s="279">
        <v>1379.0666666666671</v>
      </c>
      <c r="F13" s="279">
        <v>1360.6333333333334</v>
      </c>
      <c r="G13" s="279">
        <v>1340.166666666667</v>
      </c>
      <c r="H13" s="279">
        <v>1417.9666666666672</v>
      </c>
      <c r="I13" s="279">
        <v>1438.4333333333338</v>
      </c>
      <c r="J13" s="279">
        <v>1456.8666666666672</v>
      </c>
      <c r="K13" s="277">
        <v>1420</v>
      </c>
      <c r="L13" s="277">
        <v>1381.1</v>
      </c>
      <c r="M13" s="277">
        <v>0.63407000000000002</v>
      </c>
    </row>
    <row r="14" spans="1:15" ht="12" customHeight="1">
      <c r="A14" s="268">
        <v>4</v>
      </c>
      <c r="B14" s="277" t="s">
        <v>3119</v>
      </c>
      <c r="C14" s="278">
        <v>900.8</v>
      </c>
      <c r="D14" s="279">
        <v>908.01666666666677</v>
      </c>
      <c r="E14" s="279">
        <v>891.23333333333358</v>
      </c>
      <c r="F14" s="279">
        <v>881.66666666666686</v>
      </c>
      <c r="G14" s="279">
        <v>864.88333333333367</v>
      </c>
      <c r="H14" s="279">
        <v>917.58333333333348</v>
      </c>
      <c r="I14" s="279">
        <v>934.36666666666656</v>
      </c>
      <c r="J14" s="279">
        <v>943.93333333333339</v>
      </c>
      <c r="K14" s="277">
        <v>924.8</v>
      </c>
      <c r="L14" s="277">
        <v>898.45</v>
      </c>
      <c r="M14" s="277">
        <v>0.79801999999999995</v>
      </c>
    </row>
    <row r="15" spans="1:15" ht="12" customHeight="1">
      <c r="A15" s="268">
        <v>5</v>
      </c>
      <c r="B15" s="277" t="s">
        <v>295</v>
      </c>
      <c r="C15" s="278">
        <v>16506.150000000001</v>
      </c>
      <c r="D15" s="279">
        <v>16546.116666666669</v>
      </c>
      <c r="E15" s="279">
        <v>16401.333333333336</v>
      </c>
      <c r="F15" s="279">
        <v>16296.516666666666</v>
      </c>
      <c r="G15" s="279">
        <v>16151.733333333334</v>
      </c>
      <c r="H15" s="279">
        <v>16650.933333333338</v>
      </c>
      <c r="I15" s="279">
        <v>16795.716666666671</v>
      </c>
      <c r="J15" s="279">
        <v>16900.53333333334</v>
      </c>
      <c r="K15" s="277">
        <v>16690.900000000001</v>
      </c>
      <c r="L15" s="277">
        <v>16441.3</v>
      </c>
      <c r="M15" s="277">
        <v>9.2539999999999997E-2</v>
      </c>
    </row>
    <row r="16" spans="1:15" ht="12" customHeight="1">
      <c r="A16" s="268">
        <v>6</v>
      </c>
      <c r="B16" s="277" t="s">
        <v>227</v>
      </c>
      <c r="C16" s="278">
        <v>69.849999999999994</v>
      </c>
      <c r="D16" s="279">
        <v>70.266666666666666</v>
      </c>
      <c r="E16" s="279">
        <v>68.833333333333329</v>
      </c>
      <c r="F16" s="279">
        <v>67.816666666666663</v>
      </c>
      <c r="G16" s="279">
        <v>66.383333333333326</v>
      </c>
      <c r="H16" s="279">
        <v>71.283333333333331</v>
      </c>
      <c r="I16" s="279">
        <v>72.716666666666669</v>
      </c>
      <c r="J16" s="279">
        <v>73.733333333333334</v>
      </c>
      <c r="K16" s="277">
        <v>71.7</v>
      </c>
      <c r="L16" s="277">
        <v>69.25</v>
      </c>
      <c r="M16" s="277">
        <v>26.262039999999999</v>
      </c>
    </row>
    <row r="17" spans="1:13" ht="12" customHeight="1">
      <c r="A17" s="268">
        <v>7</v>
      </c>
      <c r="B17" s="277" t="s">
        <v>228</v>
      </c>
      <c r="C17" s="278">
        <v>133.15</v>
      </c>
      <c r="D17" s="279">
        <v>134.11666666666667</v>
      </c>
      <c r="E17" s="279">
        <v>131.53333333333336</v>
      </c>
      <c r="F17" s="279">
        <v>129.91666666666669</v>
      </c>
      <c r="G17" s="279">
        <v>127.33333333333337</v>
      </c>
      <c r="H17" s="279">
        <v>135.73333333333335</v>
      </c>
      <c r="I17" s="279">
        <v>138.31666666666666</v>
      </c>
      <c r="J17" s="279">
        <v>139.93333333333334</v>
      </c>
      <c r="K17" s="277">
        <v>136.69999999999999</v>
      </c>
      <c r="L17" s="277">
        <v>132.5</v>
      </c>
      <c r="M17" s="277">
        <v>13.440049999999999</v>
      </c>
    </row>
    <row r="18" spans="1:13" ht="12" customHeight="1">
      <c r="A18" s="268">
        <v>8</v>
      </c>
      <c r="B18" s="277" t="s">
        <v>38</v>
      </c>
      <c r="C18" s="278">
        <v>1431.8</v>
      </c>
      <c r="D18" s="279">
        <v>1426.3</v>
      </c>
      <c r="E18" s="279">
        <v>1414.55</v>
      </c>
      <c r="F18" s="279">
        <v>1397.3</v>
      </c>
      <c r="G18" s="279">
        <v>1385.55</v>
      </c>
      <c r="H18" s="279">
        <v>1443.55</v>
      </c>
      <c r="I18" s="279">
        <v>1455.3</v>
      </c>
      <c r="J18" s="279">
        <v>1472.55</v>
      </c>
      <c r="K18" s="277">
        <v>1438.05</v>
      </c>
      <c r="L18" s="277">
        <v>1409.05</v>
      </c>
      <c r="M18" s="277">
        <v>12.700150000000001</v>
      </c>
    </row>
    <row r="19" spans="1:13" ht="12" customHeight="1">
      <c r="A19" s="268">
        <v>9</v>
      </c>
      <c r="B19" s="277" t="s">
        <v>296</v>
      </c>
      <c r="C19" s="278">
        <v>193.3</v>
      </c>
      <c r="D19" s="279">
        <v>196.66666666666666</v>
      </c>
      <c r="E19" s="279">
        <v>188.63333333333333</v>
      </c>
      <c r="F19" s="279">
        <v>183.96666666666667</v>
      </c>
      <c r="G19" s="279">
        <v>175.93333333333334</v>
      </c>
      <c r="H19" s="279">
        <v>201.33333333333331</v>
      </c>
      <c r="I19" s="279">
        <v>209.36666666666667</v>
      </c>
      <c r="J19" s="279">
        <v>214.0333333333333</v>
      </c>
      <c r="K19" s="277">
        <v>204.7</v>
      </c>
      <c r="L19" s="277">
        <v>192</v>
      </c>
      <c r="M19" s="277">
        <v>42.792850000000001</v>
      </c>
    </row>
    <row r="20" spans="1:13" ht="12" customHeight="1">
      <c r="A20" s="268">
        <v>10</v>
      </c>
      <c r="B20" s="277" t="s">
        <v>297</v>
      </c>
      <c r="C20" s="278">
        <v>665.6</v>
      </c>
      <c r="D20" s="279">
        <v>665.26666666666677</v>
      </c>
      <c r="E20" s="279">
        <v>642.58333333333348</v>
      </c>
      <c r="F20" s="279">
        <v>619.56666666666672</v>
      </c>
      <c r="G20" s="279">
        <v>596.88333333333344</v>
      </c>
      <c r="H20" s="279">
        <v>688.28333333333353</v>
      </c>
      <c r="I20" s="279">
        <v>710.9666666666667</v>
      </c>
      <c r="J20" s="279">
        <v>733.98333333333358</v>
      </c>
      <c r="K20" s="277">
        <v>687.95</v>
      </c>
      <c r="L20" s="277">
        <v>642.25</v>
      </c>
      <c r="M20" s="277">
        <v>201.07415</v>
      </c>
    </row>
    <row r="21" spans="1:13" ht="12" customHeight="1">
      <c r="A21" s="268">
        <v>11</v>
      </c>
      <c r="B21" s="277" t="s">
        <v>41</v>
      </c>
      <c r="C21" s="278">
        <v>357.85</v>
      </c>
      <c r="D21" s="279">
        <v>354.91666666666669</v>
      </c>
      <c r="E21" s="279">
        <v>350.03333333333336</v>
      </c>
      <c r="F21" s="279">
        <v>342.2166666666667</v>
      </c>
      <c r="G21" s="279">
        <v>337.33333333333337</v>
      </c>
      <c r="H21" s="279">
        <v>362.73333333333335</v>
      </c>
      <c r="I21" s="279">
        <v>367.61666666666667</v>
      </c>
      <c r="J21" s="279">
        <v>375.43333333333334</v>
      </c>
      <c r="K21" s="277">
        <v>359.8</v>
      </c>
      <c r="L21" s="277">
        <v>347.1</v>
      </c>
      <c r="M21" s="277">
        <v>49.631279999999997</v>
      </c>
    </row>
    <row r="22" spans="1:13" ht="12" customHeight="1">
      <c r="A22" s="268">
        <v>12</v>
      </c>
      <c r="B22" s="277" t="s">
        <v>43</v>
      </c>
      <c r="C22" s="278">
        <v>37.4</v>
      </c>
      <c r="D22" s="279">
        <v>37.383333333333333</v>
      </c>
      <c r="E22" s="279">
        <v>37.016666666666666</v>
      </c>
      <c r="F22" s="279">
        <v>36.633333333333333</v>
      </c>
      <c r="G22" s="279">
        <v>36.266666666666666</v>
      </c>
      <c r="H22" s="279">
        <v>37.766666666666666</v>
      </c>
      <c r="I22" s="279">
        <v>38.133333333333326</v>
      </c>
      <c r="J22" s="279">
        <v>38.516666666666666</v>
      </c>
      <c r="K22" s="277">
        <v>37.75</v>
      </c>
      <c r="L22" s="277">
        <v>37</v>
      </c>
      <c r="M22" s="277">
        <v>26.547689999999999</v>
      </c>
    </row>
    <row r="23" spans="1:13">
      <c r="A23" s="268">
        <v>13</v>
      </c>
      <c r="B23" s="277" t="s">
        <v>298</v>
      </c>
      <c r="C23" s="278">
        <v>257.95</v>
      </c>
      <c r="D23" s="279">
        <v>259.8</v>
      </c>
      <c r="E23" s="279">
        <v>254.15000000000003</v>
      </c>
      <c r="F23" s="279">
        <v>250.35000000000002</v>
      </c>
      <c r="G23" s="279">
        <v>244.70000000000005</v>
      </c>
      <c r="H23" s="279">
        <v>263.60000000000002</v>
      </c>
      <c r="I23" s="279">
        <v>269.25</v>
      </c>
      <c r="J23" s="279">
        <v>273.05</v>
      </c>
      <c r="K23" s="277">
        <v>265.45</v>
      </c>
      <c r="L23" s="277">
        <v>256</v>
      </c>
      <c r="M23" s="277">
        <v>2.38374</v>
      </c>
    </row>
    <row r="24" spans="1:13">
      <c r="A24" s="268">
        <v>14</v>
      </c>
      <c r="B24" s="277" t="s">
        <v>299</v>
      </c>
      <c r="C24" s="278">
        <v>251.05</v>
      </c>
      <c r="D24" s="279">
        <v>249.38333333333333</v>
      </c>
      <c r="E24" s="279">
        <v>244.76666666666665</v>
      </c>
      <c r="F24" s="279">
        <v>238.48333333333332</v>
      </c>
      <c r="G24" s="279">
        <v>233.86666666666665</v>
      </c>
      <c r="H24" s="279">
        <v>255.66666666666666</v>
      </c>
      <c r="I24" s="279">
        <v>260.2833333333333</v>
      </c>
      <c r="J24" s="279">
        <v>266.56666666666666</v>
      </c>
      <c r="K24" s="277">
        <v>254</v>
      </c>
      <c r="L24" s="277">
        <v>243.1</v>
      </c>
      <c r="M24" s="277">
        <v>8.2941500000000001</v>
      </c>
    </row>
    <row r="25" spans="1:13">
      <c r="A25" s="268">
        <v>15</v>
      </c>
      <c r="B25" s="277" t="s">
        <v>300</v>
      </c>
      <c r="C25" s="278">
        <v>235.1</v>
      </c>
      <c r="D25" s="279">
        <v>238.63333333333333</v>
      </c>
      <c r="E25" s="279">
        <v>226.56666666666666</v>
      </c>
      <c r="F25" s="279">
        <v>218.03333333333333</v>
      </c>
      <c r="G25" s="279">
        <v>205.96666666666667</v>
      </c>
      <c r="H25" s="279">
        <v>247.16666666666666</v>
      </c>
      <c r="I25" s="279">
        <v>259.23333333333335</v>
      </c>
      <c r="J25" s="279">
        <v>267.76666666666665</v>
      </c>
      <c r="K25" s="277">
        <v>250.7</v>
      </c>
      <c r="L25" s="277">
        <v>230.1</v>
      </c>
      <c r="M25" s="277">
        <v>8.1633200000000006</v>
      </c>
    </row>
    <row r="26" spans="1:13">
      <c r="A26" s="268">
        <v>16</v>
      </c>
      <c r="B26" s="277" t="s">
        <v>832</v>
      </c>
      <c r="C26" s="278">
        <v>3035.1</v>
      </c>
      <c r="D26" s="279">
        <v>3045.0333333333328</v>
      </c>
      <c r="E26" s="279">
        <v>3001.1166666666659</v>
      </c>
      <c r="F26" s="279">
        <v>2967.1333333333332</v>
      </c>
      <c r="G26" s="279">
        <v>2923.2166666666662</v>
      </c>
      <c r="H26" s="279">
        <v>3079.0166666666655</v>
      </c>
      <c r="I26" s="279">
        <v>3122.9333333333325</v>
      </c>
      <c r="J26" s="279">
        <v>3156.9166666666652</v>
      </c>
      <c r="K26" s="277">
        <v>3088.95</v>
      </c>
      <c r="L26" s="277">
        <v>3011.05</v>
      </c>
      <c r="M26" s="277">
        <v>0.49123</v>
      </c>
    </row>
    <row r="27" spans="1:13">
      <c r="A27" s="268">
        <v>17</v>
      </c>
      <c r="B27" s="277" t="s">
        <v>292</v>
      </c>
      <c r="C27" s="278">
        <v>1865.65</v>
      </c>
      <c r="D27" s="279">
        <v>1842.4666666666665</v>
      </c>
      <c r="E27" s="279">
        <v>1774.9333333333329</v>
      </c>
      <c r="F27" s="279">
        <v>1684.2166666666665</v>
      </c>
      <c r="G27" s="279">
        <v>1616.6833333333329</v>
      </c>
      <c r="H27" s="279">
        <v>1933.1833333333329</v>
      </c>
      <c r="I27" s="279">
        <v>2000.7166666666662</v>
      </c>
      <c r="J27" s="279">
        <v>2091.4333333333329</v>
      </c>
      <c r="K27" s="277">
        <v>1910</v>
      </c>
      <c r="L27" s="277">
        <v>1751.75</v>
      </c>
      <c r="M27" s="277">
        <v>4.0783800000000001</v>
      </c>
    </row>
    <row r="28" spans="1:13">
      <c r="A28" s="268">
        <v>18</v>
      </c>
      <c r="B28" s="277" t="s">
        <v>229</v>
      </c>
      <c r="C28" s="278">
        <v>1613.1</v>
      </c>
      <c r="D28" s="279">
        <v>1602.0333333333335</v>
      </c>
      <c r="E28" s="279">
        <v>1570.0666666666671</v>
      </c>
      <c r="F28" s="279">
        <v>1527.0333333333335</v>
      </c>
      <c r="G28" s="279">
        <v>1495.0666666666671</v>
      </c>
      <c r="H28" s="279">
        <v>1645.0666666666671</v>
      </c>
      <c r="I28" s="279">
        <v>1677.0333333333338</v>
      </c>
      <c r="J28" s="279">
        <v>1720.0666666666671</v>
      </c>
      <c r="K28" s="277">
        <v>1634</v>
      </c>
      <c r="L28" s="277">
        <v>1559</v>
      </c>
      <c r="M28" s="277">
        <v>6.9993299999999996</v>
      </c>
    </row>
    <row r="29" spans="1:13">
      <c r="A29" s="268">
        <v>19</v>
      </c>
      <c r="B29" s="277" t="s">
        <v>301</v>
      </c>
      <c r="C29" s="278">
        <v>2164.35</v>
      </c>
      <c r="D29" s="279">
        <v>2142.6833333333334</v>
      </c>
      <c r="E29" s="279">
        <v>2106.6166666666668</v>
      </c>
      <c r="F29" s="279">
        <v>2048.8833333333332</v>
      </c>
      <c r="G29" s="279">
        <v>2012.8166666666666</v>
      </c>
      <c r="H29" s="279">
        <v>2200.416666666667</v>
      </c>
      <c r="I29" s="279">
        <v>2236.4833333333336</v>
      </c>
      <c r="J29" s="279">
        <v>2294.2166666666672</v>
      </c>
      <c r="K29" s="277">
        <v>2178.75</v>
      </c>
      <c r="L29" s="277">
        <v>2084.9499999999998</v>
      </c>
      <c r="M29" s="277">
        <v>9.1310000000000002E-2</v>
      </c>
    </row>
    <row r="30" spans="1:13">
      <c r="A30" s="268">
        <v>20</v>
      </c>
      <c r="B30" s="277" t="s">
        <v>230</v>
      </c>
      <c r="C30" s="278">
        <v>2874.85</v>
      </c>
      <c r="D30" s="279">
        <v>2877.0333333333333</v>
      </c>
      <c r="E30" s="279">
        <v>2824.0666666666666</v>
      </c>
      <c r="F30" s="279">
        <v>2773.2833333333333</v>
      </c>
      <c r="G30" s="279">
        <v>2720.3166666666666</v>
      </c>
      <c r="H30" s="279">
        <v>2927.8166666666666</v>
      </c>
      <c r="I30" s="279">
        <v>2980.7833333333328</v>
      </c>
      <c r="J30" s="279">
        <v>3031.5666666666666</v>
      </c>
      <c r="K30" s="277">
        <v>2930</v>
      </c>
      <c r="L30" s="277">
        <v>2826.25</v>
      </c>
      <c r="M30" s="277">
        <v>2.5338099999999999</v>
      </c>
    </row>
    <row r="31" spans="1:13">
      <c r="A31" s="268">
        <v>21</v>
      </c>
      <c r="B31" s="277" t="s">
        <v>870</v>
      </c>
      <c r="C31" s="278">
        <v>3334.75</v>
      </c>
      <c r="D31" s="279">
        <v>3321.25</v>
      </c>
      <c r="E31" s="279">
        <v>3282.5</v>
      </c>
      <c r="F31" s="279">
        <v>3230.25</v>
      </c>
      <c r="G31" s="279">
        <v>3191.5</v>
      </c>
      <c r="H31" s="279">
        <v>3373.5</v>
      </c>
      <c r="I31" s="279">
        <v>3412.25</v>
      </c>
      <c r="J31" s="279">
        <v>3464.5</v>
      </c>
      <c r="K31" s="277">
        <v>3360</v>
      </c>
      <c r="L31" s="277">
        <v>3269</v>
      </c>
      <c r="M31" s="277">
        <v>0.27078000000000002</v>
      </c>
    </row>
    <row r="32" spans="1:13">
      <c r="A32" s="268">
        <v>22</v>
      </c>
      <c r="B32" s="277" t="s">
        <v>303</v>
      </c>
      <c r="C32" s="278">
        <v>119.5</v>
      </c>
      <c r="D32" s="279">
        <v>120.36666666666667</v>
      </c>
      <c r="E32" s="279">
        <v>118.33333333333334</v>
      </c>
      <c r="F32" s="279">
        <v>117.16666666666667</v>
      </c>
      <c r="G32" s="279">
        <v>115.13333333333334</v>
      </c>
      <c r="H32" s="279">
        <v>121.53333333333335</v>
      </c>
      <c r="I32" s="279">
        <v>123.56666666666668</v>
      </c>
      <c r="J32" s="279">
        <v>124.73333333333335</v>
      </c>
      <c r="K32" s="277">
        <v>122.4</v>
      </c>
      <c r="L32" s="277">
        <v>119.2</v>
      </c>
      <c r="M32" s="277">
        <v>3.6792199999999999</v>
      </c>
    </row>
    <row r="33" spans="1:13">
      <c r="A33" s="268">
        <v>23</v>
      </c>
      <c r="B33" s="277" t="s">
        <v>45</v>
      </c>
      <c r="C33" s="278">
        <v>762.6</v>
      </c>
      <c r="D33" s="279">
        <v>768.55000000000007</v>
      </c>
      <c r="E33" s="279">
        <v>750.65000000000009</v>
      </c>
      <c r="F33" s="279">
        <v>738.7</v>
      </c>
      <c r="G33" s="279">
        <v>720.80000000000007</v>
      </c>
      <c r="H33" s="279">
        <v>780.50000000000011</v>
      </c>
      <c r="I33" s="279">
        <v>798.4</v>
      </c>
      <c r="J33" s="279">
        <v>810.35000000000014</v>
      </c>
      <c r="K33" s="277">
        <v>786.45</v>
      </c>
      <c r="L33" s="277">
        <v>756.6</v>
      </c>
      <c r="M33" s="277">
        <v>9.8815799999999996</v>
      </c>
    </row>
    <row r="34" spans="1:13">
      <c r="A34" s="268">
        <v>24</v>
      </c>
      <c r="B34" s="277" t="s">
        <v>304</v>
      </c>
      <c r="C34" s="278">
        <v>2037.85</v>
      </c>
      <c r="D34" s="279">
        <v>2021.8500000000001</v>
      </c>
      <c r="E34" s="279">
        <v>1985.9500000000003</v>
      </c>
      <c r="F34" s="279">
        <v>1934.0500000000002</v>
      </c>
      <c r="G34" s="279">
        <v>1898.1500000000003</v>
      </c>
      <c r="H34" s="279">
        <v>2073.75</v>
      </c>
      <c r="I34" s="279">
        <v>2109.6500000000005</v>
      </c>
      <c r="J34" s="279">
        <v>2161.5500000000002</v>
      </c>
      <c r="K34" s="277">
        <v>2057.75</v>
      </c>
      <c r="L34" s="277">
        <v>1969.95</v>
      </c>
      <c r="M34" s="277">
        <v>6.0447899999999999</v>
      </c>
    </row>
    <row r="35" spans="1:13">
      <c r="A35" s="268">
        <v>25</v>
      </c>
      <c r="B35" s="277" t="s">
        <v>46</v>
      </c>
      <c r="C35" s="278">
        <v>220</v>
      </c>
      <c r="D35" s="279">
        <v>220.01666666666665</v>
      </c>
      <c r="E35" s="279">
        <v>217.0333333333333</v>
      </c>
      <c r="F35" s="279">
        <v>214.06666666666666</v>
      </c>
      <c r="G35" s="279">
        <v>211.08333333333331</v>
      </c>
      <c r="H35" s="279">
        <v>222.98333333333329</v>
      </c>
      <c r="I35" s="279">
        <v>225.96666666666664</v>
      </c>
      <c r="J35" s="279">
        <v>228.93333333333328</v>
      </c>
      <c r="K35" s="277">
        <v>223</v>
      </c>
      <c r="L35" s="277">
        <v>217.05</v>
      </c>
      <c r="M35" s="277">
        <v>35.677070000000001</v>
      </c>
    </row>
    <row r="36" spans="1:13">
      <c r="A36" s="268">
        <v>26</v>
      </c>
      <c r="B36" s="277" t="s">
        <v>293</v>
      </c>
      <c r="C36" s="278">
        <v>2704.95</v>
      </c>
      <c r="D36" s="279">
        <v>2709.4166666666665</v>
      </c>
      <c r="E36" s="279">
        <v>2643.333333333333</v>
      </c>
      <c r="F36" s="279">
        <v>2581.7166666666667</v>
      </c>
      <c r="G36" s="279">
        <v>2515.6333333333332</v>
      </c>
      <c r="H36" s="279">
        <v>2771.0333333333328</v>
      </c>
      <c r="I36" s="279">
        <v>2837.1166666666659</v>
      </c>
      <c r="J36" s="279">
        <v>2898.7333333333327</v>
      </c>
      <c r="K36" s="277">
        <v>2775.5</v>
      </c>
      <c r="L36" s="277">
        <v>2647.8</v>
      </c>
      <c r="M36" s="277">
        <v>3.3289599999999999</v>
      </c>
    </row>
    <row r="37" spans="1:13">
      <c r="A37" s="268">
        <v>27</v>
      </c>
      <c r="B37" s="277" t="s">
        <v>302</v>
      </c>
      <c r="C37" s="278">
        <v>963.55</v>
      </c>
      <c r="D37" s="279">
        <v>966.6</v>
      </c>
      <c r="E37" s="279">
        <v>949.2</v>
      </c>
      <c r="F37" s="279">
        <v>934.85</v>
      </c>
      <c r="G37" s="279">
        <v>917.45</v>
      </c>
      <c r="H37" s="279">
        <v>980.95</v>
      </c>
      <c r="I37" s="279">
        <v>998.34999999999991</v>
      </c>
      <c r="J37" s="279">
        <v>1012.7</v>
      </c>
      <c r="K37" s="277">
        <v>984</v>
      </c>
      <c r="L37" s="277">
        <v>952.25</v>
      </c>
      <c r="M37" s="277">
        <v>10.64148</v>
      </c>
    </row>
    <row r="38" spans="1:13">
      <c r="A38" s="268">
        <v>28</v>
      </c>
      <c r="B38" s="277" t="s">
        <v>47</v>
      </c>
      <c r="C38" s="278">
        <v>1828.45</v>
      </c>
      <c r="D38" s="279">
        <v>1824.8166666666666</v>
      </c>
      <c r="E38" s="279">
        <v>1777.6833333333332</v>
      </c>
      <c r="F38" s="279">
        <v>1726.9166666666665</v>
      </c>
      <c r="G38" s="279">
        <v>1679.7833333333331</v>
      </c>
      <c r="H38" s="279">
        <v>1875.5833333333333</v>
      </c>
      <c r="I38" s="279">
        <v>1922.7166666666665</v>
      </c>
      <c r="J38" s="279">
        <v>1973.4833333333333</v>
      </c>
      <c r="K38" s="277">
        <v>1871.95</v>
      </c>
      <c r="L38" s="277">
        <v>1774.05</v>
      </c>
      <c r="M38" s="277">
        <v>32.351480000000002</v>
      </c>
    </row>
    <row r="39" spans="1:13">
      <c r="A39" s="268">
        <v>29</v>
      </c>
      <c r="B39" s="277" t="s">
        <v>48</v>
      </c>
      <c r="C39" s="278">
        <v>130.69999999999999</v>
      </c>
      <c r="D39" s="279">
        <v>132</v>
      </c>
      <c r="E39" s="279">
        <v>128.44999999999999</v>
      </c>
      <c r="F39" s="279">
        <v>126.19999999999999</v>
      </c>
      <c r="G39" s="279">
        <v>122.64999999999998</v>
      </c>
      <c r="H39" s="279">
        <v>134.25</v>
      </c>
      <c r="I39" s="279">
        <v>137.80000000000001</v>
      </c>
      <c r="J39" s="279">
        <v>140.05000000000001</v>
      </c>
      <c r="K39" s="277">
        <v>135.55000000000001</v>
      </c>
      <c r="L39" s="277">
        <v>129.75</v>
      </c>
      <c r="M39" s="277">
        <v>60.456249999999997</v>
      </c>
    </row>
    <row r="40" spans="1:13">
      <c r="A40" s="268">
        <v>30</v>
      </c>
      <c r="B40" s="277" t="s">
        <v>305</v>
      </c>
      <c r="C40" s="278">
        <v>132.35</v>
      </c>
      <c r="D40" s="279">
        <v>133.51666666666665</v>
      </c>
      <c r="E40" s="279">
        <v>130.73333333333329</v>
      </c>
      <c r="F40" s="279">
        <v>129.11666666666665</v>
      </c>
      <c r="G40" s="279">
        <v>126.33333333333329</v>
      </c>
      <c r="H40" s="279">
        <v>135.1333333333333</v>
      </c>
      <c r="I40" s="279">
        <v>137.91666666666666</v>
      </c>
      <c r="J40" s="279">
        <v>139.5333333333333</v>
      </c>
      <c r="K40" s="277">
        <v>136.30000000000001</v>
      </c>
      <c r="L40" s="277">
        <v>131.9</v>
      </c>
      <c r="M40" s="277">
        <v>1.5972</v>
      </c>
    </row>
    <row r="41" spans="1:13">
      <c r="A41" s="268">
        <v>31</v>
      </c>
      <c r="B41" s="277" t="s">
        <v>937</v>
      </c>
      <c r="C41" s="278">
        <v>223.65</v>
      </c>
      <c r="D41" s="279">
        <v>226.5</v>
      </c>
      <c r="E41" s="279">
        <v>219.2</v>
      </c>
      <c r="F41" s="279">
        <v>214.75</v>
      </c>
      <c r="G41" s="279">
        <v>207.45</v>
      </c>
      <c r="H41" s="279">
        <v>230.95</v>
      </c>
      <c r="I41" s="279">
        <v>238.25</v>
      </c>
      <c r="J41" s="279">
        <v>242.7</v>
      </c>
      <c r="K41" s="277">
        <v>233.8</v>
      </c>
      <c r="L41" s="277">
        <v>222.05</v>
      </c>
      <c r="M41" s="277">
        <v>0.23518</v>
      </c>
    </row>
    <row r="42" spans="1:13">
      <c r="A42" s="268">
        <v>32</v>
      </c>
      <c r="B42" s="277" t="s">
        <v>306</v>
      </c>
      <c r="C42" s="278">
        <v>71.900000000000006</v>
      </c>
      <c r="D42" s="279">
        <v>71.283333333333346</v>
      </c>
      <c r="E42" s="279">
        <v>70.116666666666688</v>
      </c>
      <c r="F42" s="279">
        <v>68.333333333333343</v>
      </c>
      <c r="G42" s="279">
        <v>67.166666666666686</v>
      </c>
      <c r="H42" s="279">
        <v>73.066666666666691</v>
      </c>
      <c r="I42" s="279">
        <v>74.233333333333348</v>
      </c>
      <c r="J42" s="279">
        <v>76.016666666666694</v>
      </c>
      <c r="K42" s="277">
        <v>72.45</v>
      </c>
      <c r="L42" s="277">
        <v>69.5</v>
      </c>
      <c r="M42" s="277">
        <v>11.56565</v>
      </c>
    </row>
    <row r="43" spans="1:13">
      <c r="A43" s="268">
        <v>33</v>
      </c>
      <c r="B43" s="277" t="s">
        <v>49</v>
      </c>
      <c r="C43" s="278">
        <v>79.7</v>
      </c>
      <c r="D43" s="279">
        <v>80.583333333333343</v>
      </c>
      <c r="E43" s="279">
        <v>77.76666666666668</v>
      </c>
      <c r="F43" s="279">
        <v>75.833333333333343</v>
      </c>
      <c r="G43" s="279">
        <v>73.01666666666668</v>
      </c>
      <c r="H43" s="279">
        <v>82.51666666666668</v>
      </c>
      <c r="I43" s="279">
        <v>85.333333333333343</v>
      </c>
      <c r="J43" s="279">
        <v>87.26666666666668</v>
      </c>
      <c r="K43" s="277">
        <v>83.4</v>
      </c>
      <c r="L43" s="277">
        <v>78.650000000000006</v>
      </c>
      <c r="M43" s="277">
        <v>786.61748999999998</v>
      </c>
    </row>
    <row r="44" spans="1:13">
      <c r="A44" s="268">
        <v>34</v>
      </c>
      <c r="B44" s="277" t="s">
        <v>51</v>
      </c>
      <c r="C44" s="278">
        <v>2028.4</v>
      </c>
      <c r="D44" s="279">
        <v>2029.25</v>
      </c>
      <c r="E44" s="279">
        <v>2014.15</v>
      </c>
      <c r="F44" s="279">
        <v>1999.9</v>
      </c>
      <c r="G44" s="279">
        <v>1984.8000000000002</v>
      </c>
      <c r="H44" s="279">
        <v>2043.5</v>
      </c>
      <c r="I44" s="279">
        <v>2058.6</v>
      </c>
      <c r="J44" s="279">
        <v>2072.85</v>
      </c>
      <c r="K44" s="277">
        <v>2044.35</v>
      </c>
      <c r="L44" s="277">
        <v>2015</v>
      </c>
      <c r="M44" s="277">
        <v>30.214359999999999</v>
      </c>
    </row>
    <row r="45" spans="1:13">
      <c r="A45" s="268">
        <v>35</v>
      </c>
      <c r="B45" s="277" t="s">
        <v>307</v>
      </c>
      <c r="C45" s="278">
        <v>145.65</v>
      </c>
      <c r="D45" s="279">
        <v>143.38333333333333</v>
      </c>
      <c r="E45" s="279">
        <v>139.26666666666665</v>
      </c>
      <c r="F45" s="279">
        <v>132.88333333333333</v>
      </c>
      <c r="G45" s="279">
        <v>128.76666666666665</v>
      </c>
      <c r="H45" s="279">
        <v>149.76666666666665</v>
      </c>
      <c r="I45" s="279">
        <v>153.88333333333333</v>
      </c>
      <c r="J45" s="279">
        <v>160.26666666666665</v>
      </c>
      <c r="K45" s="277">
        <v>147.5</v>
      </c>
      <c r="L45" s="277">
        <v>137</v>
      </c>
      <c r="M45" s="277">
        <v>7.25352</v>
      </c>
    </row>
    <row r="46" spans="1:13">
      <c r="A46" s="268">
        <v>36</v>
      </c>
      <c r="B46" s="277" t="s">
        <v>309</v>
      </c>
      <c r="C46" s="278">
        <v>1126.3499999999999</v>
      </c>
      <c r="D46" s="279">
        <v>1141.8</v>
      </c>
      <c r="E46" s="279">
        <v>1101.5999999999999</v>
      </c>
      <c r="F46" s="279">
        <v>1076.8499999999999</v>
      </c>
      <c r="G46" s="279">
        <v>1036.6499999999999</v>
      </c>
      <c r="H46" s="279">
        <v>1166.55</v>
      </c>
      <c r="I46" s="279">
        <v>1206.7500000000002</v>
      </c>
      <c r="J46" s="279">
        <v>1231.5</v>
      </c>
      <c r="K46" s="277">
        <v>1182</v>
      </c>
      <c r="L46" s="277">
        <v>1117.05</v>
      </c>
      <c r="M46" s="277">
        <v>2.70912</v>
      </c>
    </row>
    <row r="47" spans="1:13">
      <c r="A47" s="268">
        <v>37</v>
      </c>
      <c r="B47" s="277" t="s">
        <v>308</v>
      </c>
      <c r="C47" s="278">
        <v>4296.8</v>
      </c>
      <c r="D47" s="279">
        <v>4336.2666666666673</v>
      </c>
      <c r="E47" s="279">
        <v>4122.633333333335</v>
      </c>
      <c r="F47" s="279">
        <v>3948.4666666666681</v>
      </c>
      <c r="G47" s="279">
        <v>3734.8333333333358</v>
      </c>
      <c r="H47" s="279">
        <v>4510.4333333333343</v>
      </c>
      <c r="I47" s="279">
        <v>4724.0666666666675</v>
      </c>
      <c r="J47" s="279">
        <v>4898.2333333333336</v>
      </c>
      <c r="K47" s="277">
        <v>4549.8999999999996</v>
      </c>
      <c r="L47" s="277">
        <v>4162.1000000000004</v>
      </c>
      <c r="M47" s="277">
        <v>3.8831099999999998</v>
      </c>
    </row>
    <row r="48" spans="1:13">
      <c r="A48" s="268">
        <v>38</v>
      </c>
      <c r="B48" s="277" t="s">
        <v>310</v>
      </c>
      <c r="C48" s="278">
        <v>6645.6</v>
      </c>
      <c r="D48" s="279">
        <v>6696.95</v>
      </c>
      <c r="E48" s="279">
        <v>6495.0499999999993</v>
      </c>
      <c r="F48" s="279">
        <v>6344.4999999999991</v>
      </c>
      <c r="G48" s="279">
        <v>6142.5999999999985</v>
      </c>
      <c r="H48" s="279">
        <v>6847.5</v>
      </c>
      <c r="I48" s="279">
        <v>7049.4</v>
      </c>
      <c r="J48" s="279">
        <v>7199.9500000000007</v>
      </c>
      <c r="K48" s="277">
        <v>6898.85</v>
      </c>
      <c r="L48" s="277">
        <v>6546.4</v>
      </c>
      <c r="M48" s="277">
        <v>4.9670899999999998</v>
      </c>
    </row>
    <row r="49" spans="1:13">
      <c r="A49" s="268">
        <v>39</v>
      </c>
      <c r="B49" s="277" t="s">
        <v>226</v>
      </c>
      <c r="C49" s="278">
        <v>726.55</v>
      </c>
      <c r="D49" s="279">
        <v>723.5333333333333</v>
      </c>
      <c r="E49" s="279">
        <v>710.16666666666663</v>
      </c>
      <c r="F49" s="279">
        <v>693.7833333333333</v>
      </c>
      <c r="G49" s="279">
        <v>680.41666666666663</v>
      </c>
      <c r="H49" s="279">
        <v>739.91666666666663</v>
      </c>
      <c r="I49" s="279">
        <v>753.28333333333342</v>
      </c>
      <c r="J49" s="279">
        <v>769.66666666666663</v>
      </c>
      <c r="K49" s="277">
        <v>736.9</v>
      </c>
      <c r="L49" s="277">
        <v>707.15</v>
      </c>
      <c r="M49" s="277">
        <v>7.3907100000000003</v>
      </c>
    </row>
    <row r="50" spans="1:13">
      <c r="A50" s="268">
        <v>40</v>
      </c>
      <c r="B50" s="277" t="s">
        <v>53</v>
      </c>
      <c r="C50" s="278">
        <v>828.1</v>
      </c>
      <c r="D50" s="279">
        <v>827.91666666666663</v>
      </c>
      <c r="E50" s="279">
        <v>815.83333333333326</v>
      </c>
      <c r="F50" s="279">
        <v>803.56666666666661</v>
      </c>
      <c r="G50" s="279">
        <v>791.48333333333323</v>
      </c>
      <c r="H50" s="279">
        <v>840.18333333333328</v>
      </c>
      <c r="I50" s="279">
        <v>852.26666666666654</v>
      </c>
      <c r="J50" s="279">
        <v>864.5333333333333</v>
      </c>
      <c r="K50" s="277">
        <v>840</v>
      </c>
      <c r="L50" s="277">
        <v>815.65</v>
      </c>
      <c r="M50" s="277">
        <v>62.490360000000003</v>
      </c>
    </row>
    <row r="51" spans="1:13">
      <c r="A51" s="268">
        <v>41</v>
      </c>
      <c r="B51" s="277" t="s">
        <v>311</v>
      </c>
      <c r="C51" s="278">
        <v>520.20000000000005</v>
      </c>
      <c r="D51" s="279">
        <v>522.9</v>
      </c>
      <c r="E51" s="279">
        <v>513.34999999999991</v>
      </c>
      <c r="F51" s="279">
        <v>506.49999999999989</v>
      </c>
      <c r="G51" s="279">
        <v>496.94999999999982</v>
      </c>
      <c r="H51" s="279">
        <v>529.75</v>
      </c>
      <c r="I51" s="279">
        <v>539.29999999999995</v>
      </c>
      <c r="J51" s="279">
        <v>546.15000000000009</v>
      </c>
      <c r="K51" s="277">
        <v>532.45000000000005</v>
      </c>
      <c r="L51" s="277">
        <v>516.04999999999995</v>
      </c>
      <c r="M51" s="277">
        <v>3.5681500000000002</v>
      </c>
    </row>
    <row r="52" spans="1:13">
      <c r="A52" s="268">
        <v>42</v>
      </c>
      <c r="B52" s="277" t="s">
        <v>55</v>
      </c>
      <c r="C52" s="278">
        <v>443.35</v>
      </c>
      <c r="D52" s="279">
        <v>442.90000000000003</v>
      </c>
      <c r="E52" s="279">
        <v>436.50000000000006</v>
      </c>
      <c r="F52" s="279">
        <v>429.65000000000003</v>
      </c>
      <c r="G52" s="279">
        <v>423.25000000000006</v>
      </c>
      <c r="H52" s="279">
        <v>449.75000000000006</v>
      </c>
      <c r="I52" s="279">
        <v>456.15000000000003</v>
      </c>
      <c r="J52" s="279">
        <v>463.00000000000006</v>
      </c>
      <c r="K52" s="277">
        <v>449.3</v>
      </c>
      <c r="L52" s="277">
        <v>436.05</v>
      </c>
      <c r="M52" s="277">
        <v>208.09700000000001</v>
      </c>
    </row>
    <row r="53" spans="1:13">
      <c r="A53" s="268">
        <v>43</v>
      </c>
      <c r="B53" s="277" t="s">
        <v>56</v>
      </c>
      <c r="C53" s="278">
        <v>3050.95</v>
      </c>
      <c r="D53" s="279">
        <v>3038.9833333333336</v>
      </c>
      <c r="E53" s="279">
        <v>3007.9666666666672</v>
      </c>
      <c r="F53" s="279">
        <v>2964.9833333333336</v>
      </c>
      <c r="G53" s="279">
        <v>2933.9666666666672</v>
      </c>
      <c r="H53" s="279">
        <v>3081.9666666666672</v>
      </c>
      <c r="I53" s="279">
        <v>3112.9833333333336</v>
      </c>
      <c r="J53" s="279">
        <v>3155.9666666666672</v>
      </c>
      <c r="K53" s="277">
        <v>3070</v>
      </c>
      <c r="L53" s="277">
        <v>2996</v>
      </c>
      <c r="M53" s="277">
        <v>9.3701399999999992</v>
      </c>
    </row>
    <row r="54" spans="1:13">
      <c r="A54" s="268">
        <v>44</v>
      </c>
      <c r="B54" s="277" t="s">
        <v>315</v>
      </c>
      <c r="C54" s="278">
        <v>190</v>
      </c>
      <c r="D54" s="279">
        <v>192.28333333333333</v>
      </c>
      <c r="E54" s="279">
        <v>185.86666666666667</v>
      </c>
      <c r="F54" s="279">
        <v>181.73333333333335</v>
      </c>
      <c r="G54" s="279">
        <v>175.31666666666669</v>
      </c>
      <c r="H54" s="279">
        <v>196.41666666666666</v>
      </c>
      <c r="I54" s="279">
        <v>202.83333333333334</v>
      </c>
      <c r="J54" s="279">
        <v>206.96666666666664</v>
      </c>
      <c r="K54" s="277">
        <v>198.7</v>
      </c>
      <c r="L54" s="277">
        <v>188.15</v>
      </c>
      <c r="M54" s="277">
        <v>19.07658</v>
      </c>
    </row>
    <row r="55" spans="1:13">
      <c r="A55" s="268">
        <v>45</v>
      </c>
      <c r="B55" s="277" t="s">
        <v>316</v>
      </c>
      <c r="C55" s="278">
        <v>493.9</v>
      </c>
      <c r="D55" s="279">
        <v>498.95</v>
      </c>
      <c r="E55" s="279">
        <v>483.19999999999993</v>
      </c>
      <c r="F55" s="279">
        <v>472.49999999999994</v>
      </c>
      <c r="G55" s="279">
        <v>456.74999999999989</v>
      </c>
      <c r="H55" s="279">
        <v>509.65</v>
      </c>
      <c r="I55" s="279">
        <v>525.40000000000009</v>
      </c>
      <c r="J55" s="279">
        <v>536.1</v>
      </c>
      <c r="K55" s="277">
        <v>514.70000000000005</v>
      </c>
      <c r="L55" s="277">
        <v>488.25</v>
      </c>
      <c r="M55" s="277">
        <v>2.1865100000000002</v>
      </c>
    </row>
    <row r="56" spans="1:13">
      <c r="A56" s="268">
        <v>46</v>
      </c>
      <c r="B56" s="277" t="s">
        <v>58</v>
      </c>
      <c r="C56" s="278">
        <v>5888.45</v>
      </c>
      <c r="D56" s="279">
        <v>5936.9666666666672</v>
      </c>
      <c r="E56" s="279">
        <v>5813.9333333333343</v>
      </c>
      <c r="F56" s="279">
        <v>5739.416666666667</v>
      </c>
      <c r="G56" s="279">
        <v>5616.3833333333341</v>
      </c>
      <c r="H56" s="279">
        <v>6011.4833333333345</v>
      </c>
      <c r="I56" s="279">
        <v>6134.5166666666673</v>
      </c>
      <c r="J56" s="279">
        <v>6209.0333333333347</v>
      </c>
      <c r="K56" s="277">
        <v>6060</v>
      </c>
      <c r="L56" s="277">
        <v>5862.45</v>
      </c>
      <c r="M56" s="277">
        <v>8.5638299999999994</v>
      </c>
    </row>
    <row r="57" spans="1:13">
      <c r="A57" s="268">
        <v>47</v>
      </c>
      <c r="B57" s="277" t="s">
        <v>232</v>
      </c>
      <c r="C57" s="278">
        <v>2587.5</v>
      </c>
      <c r="D57" s="279">
        <v>2562.6666666666665</v>
      </c>
      <c r="E57" s="279">
        <v>2505.2833333333328</v>
      </c>
      <c r="F57" s="279">
        <v>2423.0666666666662</v>
      </c>
      <c r="G57" s="279">
        <v>2365.6833333333325</v>
      </c>
      <c r="H57" s="279">
        <v>2644.8833333333332</v>
      </c>
      <c r="I57" s="279">
        <v>2702.2666666666673</v>
      </c>
      <c r="J57" s="279">
        <v>2784.4833333333336</v>
      </c>
      <c r="K57" s="277">
        <v>2620.0500000000002</v>
      </c>
      <c r="L57" s="277">
        <v>2480.4499999999998</v>
      </c>
      <c r="M57" s="277">
        <v>0.7873</v>
      </c>
    </row>
    <row r="58" spans="1:13">
      <c r="A58" s="268">
        <v>48</v>
      </c>
      <c r="B58" s="277" t="s">
        <v>59</v>
      </c>
      <c r="C58" s="278">
        <v>3474.8</v>
      </c>
      <c r="D58" s="279">
        <v>3469.2000000000003</v>
      </c>
      <c r="E58" s="279">
        <v>3434.6000000000004</v>
      </c>
      <c r="F58" s="279">
        <v>3394.4</v>
      </c>
      <c r="G58" s="279">
        <v>3359.8</v>
      </c>
      <c r="H58" s="279">
        <v>3509.4000000000005</v>
      </c>
      <c r="I58" s="279">
        <v>3544</v>
      </c>
      <c r="J58" s="279">
        <v>3584.2000000000007</v>
      </c>
      <c r="K58" s="277">
        <v>3503.8</v>
      </c>
      <c r="L58" s="277">
        <v>3429</v>
      </c>
      <c r="M58" s="277">
        <v>37.691160000000004</v>
      </c>
    </row>
    <row r="59" spans="1:13">
      <c r="A59" s="268">
        <v>49</v>
      </c>
      <c r="B59" s="277" t="s">
        <v>60</v>
      </c>
      <c r="C59" s="278">
        <v>1394.45</v>
      </c>
      <c r="D59" s="279">
        <v>1391.1666666666667</v>
      </c>
      <c r="E59" s="279">
        <v>1374.3833333333334</v>
      </c>
      <c r="F59" s="279">
        <v>1354.3166666666666</v>
      </c>
      <c r="G59" s="279">
        <v>1337.5333333333333</v>
      </c>
      <c r="H59" s="279">
        <v>1411.2333333333336</v>
      </c>
      <c r="I59" s="279">
        <v>1428.0166666666669</v>
      </c>
      <c r="J59" s="279">
        <v>1448.0833333333337</v>
      </c>
      <c r="K59" s="277">
        <v>1407.95</v>
      </c>
      <c r="L59" s="277">
        <v>1371.1</v>
      </c>
      <c r="M59" s="277">
        <v>17.727329999999998</v>
      </c>
    </row>
    <row r="60" spans="1:13" ht="12" customHeight="1">
      <c r="A60" s="268">
        <v>50</v>
      </c>
      <c r="B60" s="277" t="s">
        <v>317</v>
      </c>
      <c r="C60" s="278">
        <v>112.7</v>
      </c>
      <c r="D60" s="279">
        <v>112.26666666666667</v>
      </c>
      <c r="E60" s="279">
        <v>110.43333333333334</v>
      </c>
      <c r="F60" s="279">
        <v>108.16666666666667</v>
      </c>
      <c r="G60" s="279">
        <v>106.33333333333334</v>
      </c>
      <c r="H60" s="279">
        <v>114.53333333333333</v>
      </c>
      <c r="I60" s="279">
        <v>116.36666666666667</v>
      </c>
      <c r="J60" s="279">
        <v>118.63333333333333</v>
      </c>
      <c r="K60" s="277">
        <v>114.1</v>
      </c>
      <c r="L60" s="277">
        <v>110</v>
      </c>
      <c r="M60" s="277">
        <v>4.5884200000000002</v>
      </c>
    </row>
    <row r="61" spans="1:13">
      <c r="A61" s="268">
        <v>51</v>
      </c>
      <c r="B61" s="277" t="s">
        <v>318</v>
      </c>
      <c r="C61" s="278">
        <v>160.4</v>
      </c>
      <c r="D61" s="279">
        <v>160.21666666666667</v>
      </c>
      <c r="E61" s="279">
        <v>158.83333333333334</v>
      </c>
      <c r="F61" s="279">
        <v>157.26666666666668</v>
      </c>
      <c r="G61" s="279">
        <v>155.88333333333335</v>
      </c>
      <c r="H61" s="279">
        <v>161.78333333333333</v>
      </c>
      <c r="I61" s="279">
        <v>163.16666666666666</v>
      </c>
      <c r="J61" s="279">
        <v>164.73333333333332</v>
      </c>
      <c r="K61" s="277">
        <v>161.6</v>
      </c>
      <c r="L61" s="277">
        <v>158.65</v>
      </c>
      <c r="M61" s="277">
        <v>11.90982</v>
      </c>
    </row>
    <row r="62" spans="1:13">
      <c r="A62" s="268">
        <v>52</v>
      </c>
      <c r="B62" s="277" t="s">
        <v>233</v>
      </c>
      <c r="C62" s="278">
        <v>298.75</v>
      </c>
      <c r="D62" s="279">
        <v>300.2</v>
      </c>
      <c r="E62" s="279">
        <v>292.7</v>
      </c>
      <c r="F62" s="279">
        <v>286.64999999999998</v>
      </c>
      <c r="G62" s="279">
        <v>279.14999999999998</v>
      </c>
      <c r="H62" s="279">
        <v>306.25</v>
      </c>
      <c r="I62" s="279">
        <v>313.75</v>
      </c>
      <c r="J62" s="279">
        <v>319.8</v>
      </c>
      <c r="K62" s="277">
        <v>307.7</v>
      </c>
      <c r="L62" s="277">
        <v>294.14999999999998</v>
      </c>
      <c r="M62" s="277">
        <v>141.79997</v>
      </c>
    </row>
    <row r="63" spans="1:13">
      <c r="A63" s="268">
        <v>53</v>
      </c>
      <c r="B63" s="277" t="s">
        <v>61</v>
      </c>
      <c r="C63" s="278">
        <v>45.05</v>
      </c>
      <c r="D63" s="279">
        <v>45.283333333333331</v>
      </c>
      <c r="E63" s="279">
        <v>44.666666666666664</v>
      </c>
      <c r="F63" s="279">
        <v>44.283333333333331</v>
      </c>
      <c r="G63" s="279">
        <v>43.666666666666664</v>
      </c>
      <c r="H63" s="279">
        <v>45.666666666666664</v>
      </c>
      <c r="I63" s="279">
        <v>46.283333333333339</v>
      </c>
      <c r="J63" s="279">
        <v>46.666666666666664</v>
      </c>
      <c r="K63" s="277">
        <v>45.9</v>
      </c>
      <c r="L63" s="277">
        <v>44.9</v>
      </c>
      <c r="M63" s="277">
        <v>142.31695999999999</v>
      </c>
    </row>
    <row r="64" spans="1:13">
      <c r="A64" s="268">
        <v>54</v>
      </c>
      <c r="B64" s="277" t="s">
        <v>62</v>
      </c>
      <c r="C64" s="278">
        <v>44.3</v>
      </c>
      <c r="D64" s="279">
        <v>44.733333333333327</v>
      </c>
      <c r="E64" s="279">
        <v>43.666666666666657</v>
      </c>
      <c r="F64" s="279">
        <v>43.033333333333331</v>
      </c>
      <c r="G64" s="279">
        <v>41.966666666666661</v>
      </c>
      <c r="H64" s="279">
        <v>45.366666666666653</v>
      </c>
      <c r="I64" s="279">
        <v>46.43333333333333</v>
      </c>
      <c r="J64" s="279">
        <v>47.066666666666649</v>
      </c>
      <c r="K64" s="277">
        <v>45.8</v>
      </c>
      <c r="L64" s="277">
        <v>44.1</v>
      </c>
      <c r="M64" s="277">
        <v>27.59526</v>
      </c>
    </row>
    <row r="65" spans="1:13">
      <c r="A65" s="268">
        <v>55</v>
      </c>
      <c r="B65" s="277" t="s">
        <v>312</v>
      </c>
      <c r="C65" s="278">
        <v>1512.35</v>
      </c>
      <c r="D65" s="279">
        <v>1521.05</v>
      </c>
      <c r="E65" s="279">
        <v>1493.1</v>
      </c>
      <c r="F65" s="279">
        <v>1473.85</v>
      </c>
      <c r="G65" s="279">
        <v>1445.8999999999999</v>
      </c>
      <c r="H65" s="279">
        <v>1540.3</v>
      </c>
      <c r="I65" s="279">
        <v>1568.2500000000002</v>
      </c>
      <c r="J65" s="279">
        <v>1587.5</v>
      </c>
      <c r="K65" s="277">
        <v>1549</v>
      </c>
      <c r="L65" s="277">
        <v>1501.8</v>
      </c>
      <c r="M65" s="277">
        <v>0.24889</v>
      </c>
    </row>
    <row r="66" spans="1:13">
      <c r="A66" s="268">
        <v>56</v>
      </c>
      <c r="B66" s="277" t="s">
        <v>63</v>
      </c>
      <c r="C66" s="278">
        <v>1334.7</v>
      </c>
      <c r="D66" s="279">
        <v>1338.6</v>
      </c>
      <c r="E66" s="279">
        <v>1322.1999999999998</v>
      </c>
      <c r="F66" s="279">
        <v>1309.6999999999998</v>
      </c>
      <c r="G66" s="279">
        <v>1293.2999999999997</v>
      </c>
      <c r="H66" s="279">
        <v>1351.1</v>
      </c>
      <c r="I66" s="279">
        <v>1367.5</v>
      </c>
      <c r="J66" s="279">
        <v>1380</v>
      </c>
      <c r="K66" s="277">
        <v>1355</v>
      </c>
      <c r="L66" s="277">
        <v>1326.1</v>
      </c>
      <c r="M66" s="277">
        <v>10.42244</v>
      </c>
    </row>
    <row r="67" spans="1:13">
      <c r="A67" s="268">
        <v>57</v>
      </c>
      <c r="B67" s="277" t="s">
        <v>320</v>
      </c>
      <c r="C67" s="278">
        <v>6352.2</v>
      </c>
      <c r="D67" s="279">
        <v>6256.95</v>
      </c>
      <c r="E67" s="279">
        <v>5975.3499999999995</v>
      </c>
      <c r="F67" s="279">
        <v>5598.5</v>
      </c>
      <c r="G67" s="279">
        <v>5316.9</v>
      </c>
      <c r="H67" s="279">
        <v>6633.7999999999993</v>
      </c>
      <c r="I67" s="279">
        <v>6915.4</v>
      </c>
      <c r="J67" s="279">
        <v>7292.2499999999991</v>
      </c>
      <c r="K67" s="277">
        <v>6538.55</v>
      </c>
      <c r="L67" s="277">
        <v>5880.1</v>
      </c>
      <c r="M67" s="277">
        <v>2.8476900000000001</v>
      </c>
    </row>
    <row r="68" spans="1:13">
      <c r="A68" s="268">
        <v>58</v>
      </c>
      <c r="B68" s="277" t="s">
        <v>234</v>
      </c>
      <c r="C68" s="278">
        <v>1392.35</v>
      </c>
      <c r="D68" s="279">
        <v>1406.2833333333335</v>
      </c>
      <c r="E68" s="279">
        <v>1366.5666666666671</v>
      </c>
      <c r="F68" s="279">
        <v>1340.7833333333335</v>
      </c>
      <c r="G68" s="279">
        <v>1301.0666666666671</v>
      </c>
      <c r="H68" s="279">
        <v>1432.0666666666671</v>
      </c>
      <c r="I68" s="279">
        <v>1471.7833333333338</v>
      </c>
      <c r="J68" s="279">
        <v>1497.5666666666671</v>
      </c>
      <c r="K68" s="277">
        <v>1446</v>
      </c>
      <c r="L68" s="277">
        <v>1380.5</v>
      </c>
      <c r="M68" s="277">
        <v>1.32498</v>
      </c>
    </row>
    <row r="69" spans="1:13">
      <c r="A69" s="268">
        <v>59</v>
      </c>
      <c r="B69" s="277" t="s">
        <v>321</v>
      </c>
      <c r="C69" s="278">
        <v>318.5</v>
      </c>
      <c r="D69" s="279">
        <v>317.2</v>
      </c>
      <c r="E69" s="279">
        <v>314.45</v>
      </c>
      <c r="F69" s="279">
        <v>310.39999999999998</v>
      </c>
      <c r="G69" s="279">
        <v>307.64999999999998</v>
      </c>
      <c r="H69" s="279">
        <v>321.25</v>
      </c>
      <c r="I69" s="279">
        <v>324</v>
      </c>
      <c r="J69" s="279">
        <v>328.05</v>
      </c>
      <c r="K69" s="277">
        <v>319.95</v>
      </c>
      <c r="L69" s="277">
        <v>313.14999999999998</v>
      </c>
      <c r="M69" s="277">
        <v>5.5820400000000001</v>
      </c>
    </row>
    <row r="70" spans="1:13">
      <c r="A70" s="268">
        <v>60</v>
      </c>
      <c r="B70" s="277" t="s">
        <v>65</v>
      </c>
      <c r="C70" s="278">
        <v>103.9</v>
      </c>
      <c r="D70" s="279">
        <v>103.56666666666666</v>
      </c>
      <c r="E70" s="279">
        <v>102.53333333333333</v>
      </c>
      <c r="F70" s="279">
        <v>101.16666666666667</v>
      </c>
      <c r="G70" s="279">
        <v>100.13333333333334</v>
      </c>
      <c r="H70" s="279">
        <v>104.93333333333332</v>
      </c>
      <c r="I70" s="279">
        <v>105.96666666666665</v>
      </c>
      <c r="J70" s="279">
        <v>107.33333333333331</v>
      </c>
      <c r="K70" s="277">
        <v>104.6</v>
      </c>
      <c r="L70" s="277">
        <v>102.2</v>
      </c>
      <c r="M70" s="277">
        <v>93.282070000000004</v>
      </c>
    </row>
    <row r="71" spans="1:13">
      <c r="A71" s="268">
        <v>61</v>
      </c>
      <c r="B71" s="277" t="s">
        <v>313</v>
      </c>
      <c r="C71" s="278">
        <v>647.15</v>
      </c>
      <c r="D71" s="279">
        <v>644.16666666666663</v>
      </c>
      <c r="E71" s="279">
        <v>633.88333333333321</v>
      </c>
      <c r="F71" s="279">
        <v>620.61666666666656</v>
      </c>
      <c r="G71" s="279">
        <v>610.33333333333314</v>
      </c>
      <c r="H71" s="279">
        <v>657.43333333333328</v>
      </c>
      <c r="I71" s="279">
        <v>667.71666666666681</v>
      </c>
      <c r="J71" s="279">
        <v>680.98333333333335</v>
      </c>
      <c r="K71" s="277">
        <v>654.45000000000005</v>
      </c>
      <c r="L71" s="277">
        <v>630.9</v>
      </c>
      <c r="M71" s="277">
        <v>3.2964099999999998</v>
      </c>
    </row>
    <row r="72" spans="1:13">
      <c r="A72" s="268">
        <v>62</v>
      </c>
      <c r="B72" s="277" t="s">
        <v>66</v>
      </c>
      <c r="C72" s="278">
        <v>578.5</v>
      </c>
      <c r="D72" s="279">
        <v>576.5333333333333</v>
      </c>
      <c r="E72" s="279">
        <v>570.11666666666656</v>
      </c>
      <c r="F72" s="279">
        <v>561.73333333333323</v>
      </c>
      <c r="G72" s="279">
        <v>555.31666666666649</v>
      </c>
      <c r="H72" s="279">
        <v>584.91666666666663</v>
      </c>
      <c r="I72" s="279">
        <v>591.33333333333337</v>
      </c>
      <c r="J72" s="279">
        <v>599.7166666666667</v>
      </c>
      <c r="K72" s="277">
        <v>582.95000000000005</v>
      </c>
      <c r="L72" s="277">
        <v>568.15</v>
      </c>
      <c r="M72" s="277">
        <v>17.92343</v>
      </c>
    </row>
    <row r="73" spans="1:13">
      <c r="A73" s="268">
        <v>63</v>
      </c>
      <c r="B73" s="277" t="s">
        <v>67</v>
      </c>
      <c r="C73" s="278">
        <v>479.35</v>
      </c>
      <c r="D73" s="279">
        <v>481.11666666666662</v>
      </c>
      <c r="E73" s="279">
        <v>474.83333333333326</v>
      </c>
      <c r="F73" s="279">
        <v>470.31666666666666</v>
      </c>
      <c r="G73" s="279">
        <v>464.0333333333333</v>
      </c>
      <c r="H73" s="279">
        <v>485.63333333333321</v>
      </c>
      <c r="I73" s="279">
        <v>491.91666666666663</v>
      </c>
      <c r="J73" s="279">
        <v>496.43333333333317</v>
      </c>
      <c r="K73" s="277">
        <v>487.4</v>
      </c>
      <c r="L73" s="277">
        <v>476.6</v>
      </c>
      <c r="M73" s="277">
        <v>25.316569999999999</v>
      </c>
    </row>
    <row r="74" spans="1:13">
      <c r="A74" s="268">
        <v>64</v>
      </c>
      <c r="B74" s="277" t="s">
        <v>1045</v>
      </c>
      <c r="C74" s="278">
        <v>9855.2000000000007</v>
      </c>
      <c r="D74" s="279">
        <v>9870.0666666666675</v>
      </c>
      <c r="E74" s="279">
        <v>9670.133333333335</v>
      </c>
      <c r="F74" s="279">
        <v>9485.0666666666675</v>
      </c>
      <c r="G74" s="279">
        <v>9285.133333333335</v>
      </c>
      <c r="H74" s="279">
        <v>10055.133333333335</v>
      </c>
      <c r="I74" s="279">
        <v>10255.066666666666</v>
      </c>
      <c r="J74" s="279">
        <v>10440.133333333335</v>
      </c>
      <c r="K74" s="277">
        <v>10070</v>
      </c>
      <c r="L74" s="277">
        <v>9685</v>
      </c>
      <c r="M74" s="277">
        <v>4.2029999999999998E-2</v>
      </c>
    </row>
    <row r="75" spans="1:13">
      <c r="A75" s="268">
        <v>65</v>
      </c>
      <c r="B75" s="277" t="s">
        <v>69</v>
      </c>
      <c r="C75" s="278">
        <v>494.55</v>
      </c>
      <c r="D75" s="279">
        <v>489.16666666666669</v>
      </c>
      <c r="E75" s="279">
        <v>480.68333333333339</v>
      </c>
      <c r="F75" s="279">
        <v>466.81666666666672</v>
      </c>
      <c r="G75" s="279">
        <v>458.33333333333343</v>
      </c>
      <c r="H75" s="279">
        <v>503.03333333333336</v>
      </c>
      <c r="I75" s="279">
        <v>511.51666666666659</v>
      </c>
      <c r="J75" s="279">
        <v>525.38333333333333</v>
      </c>
      <c r="K75" s="277">
        <v>497.65</v>
      </c>
      <c r="L75" s="277">
        <v>475.3</v>
      </c>
      <c r="M75" s="277">
        <v>548.01702</v>
      </c>
    </row>
    <row r="76" spans="1:13" s="16" customFormat="1">
      <c r="A76" s="268">
        <v>66</v>
      </c>
      <c r="B76" s="277" t="s">
        <v>70</v>
      </c>
      <c r="C76" s="278">
        <v>34.65</v>
      </c>
      <c r="D76" s="279">
        <v>34.966666666666669</v>
      </c>
      <c r="E76" s="279">
        <v>34.183333333333337</v>
      </c>
      <c r="F76" s="279">
        <v>33.716666666666669</v>
      </c>
      <c r="G76" s="279">
        <v>32.933333333333337</v>
      </c>
      <c r="H76" s="279">
        <v>35.433333333333337</v>
      </c>
      <c r="I76" s="279">
        <v>36.216666666666669</v>
      </c>
      <c r="J76" s="279">
        <v>36.683333333333337</v>
      </c>
      <c r="K76" s="277">
        <v>35.75</v>
      </c>
      <c r="L76" s="277">
        <v>34.5</v>
      </c>
      <c r="M76" s="277">
        <v>290.39359000000002</v>
      </c>
    </row>
    <row r="77" spans="1:13" s="16" customFormat="1">
      <c r="A77" s="268">
        <v>67</v>
      </c>
      <c r="B77" s="277" t="s">
        <v>71</v>
      </c>
      <c r="C77" s="278">
        <v>454</v>
      </c>
      <c r="D77" s="279">
        <v>453.55</v>
      </c>
      <c r="E77" s="279">
        <v>443.20000000000005</v>
      </c>
      <c r="F77" s="279">
        <v>432.40000000000003</v>
      </c>
      <c r="G77" s="279">
        <v>422.05000000000007</v>
      </c>
      <c r="H77" s="279">
        <v>464.35</v>
      </c>
      <c r="I77" s="279">
        <v>474.70000000000005</v>
      </c>
      <c r="J77" s="279">
        <v>485.5</v>
      </c>
      <c r="K77" s="277">
        <v>463.9</v>
      </c>
      <c r="L77" s="277">
        <v>442.75</v>
      </c>
      <c r="M77" s="277">
        <v>114.10424999999999</v>
      </c>
    </row>
    <row r="78" spans="1:13" s="16" customFormat="1">
      <c r="A78" s="268">
        <v>68</v>
      </c>
      <c r="B78" s="277" t="s">
        <v>322</v>
      </c>
      <c r="C78" s="278">
        <v>718.95</v>
      </c>
      <c r="D78" s="279">
        <v>717.15</v>
      </c>
      <c r="E78" s="279">
        <v>697.34999999999991</v>
      </c>
      <c r="F78" s="279">
        <v>675.74999999999989</v>
      </c>
      <c r="G78" s="279">
        <v>655.94999999999982</v>
      </c>
      <c r="H78" s="279">
        <v>738.75</v>
      </c>
      <c r="I78" s="279">
        <v>758.55</v>
      </c>
      <c r="J78" s="279">
        <v>780.15000000000009</v>
      </c>
      <c r="K78" s="277">
        <v>736.95</v>
      </c>
      <c r="L78" s="277">
        <v>695.55</v>
      </c>
      <c r="M78" s="277">
        <v>5.2181499999999996</v>
      </c>
    </row>
    <row r="79" spans="1:13" s="16" customFormat="1">
      <c r="A79" s="268">
        <v>69</v>
      </c>
      <c r="B79" s="277" t="s">
        <v>324</v>
      </c>
      <c r="C79" s="278">
        <v>153.4</v>
      </c>
      <c r="D79" s="279">
        <v>154.25</v>
      </c>
      <c r="E79" s="279">
        <v>151.15</v>
      </c>
      <c r="F79" s="279">
        <v>148.9</v>
      </c>
      <c r="G79" s="279">
        <v>145.80000000000001</v>
      </c>
      <c r="H79" s="279">
        <v>156.5</v>
      </c>
      <c r="I79" s="279">
        <v>159.60000000000002</v>
      </c>
      <c r="J79" s="279">
        <v>161.85</v>
      </c>
      <c r="K79" s="277">
        <v>157.35</v>
      </c>
      <c r="L79" s="277">
        <v>152</v>
      </c>
      <c r="M79" s="277">
        <v>6.0201900000000004</v>
      </c>
    </row>
    <row r="80" spans="1:13" s="16" customFormat="1">
      <c r="A80" s="268">
        <v>70</v>
      </c>
      <c r="B80" s="277" t="s">
        <v>325</v>
      </c>
      <c r="C80" s="278">
        <v>2766.65</v>
      </c>
      <c r="D80" s="279">
        <v>2792.2166666666667</v>
      </c>
      <c r="E80" s="279">
        <v>2724.4333333333334</v>
      </c>
      <c r="F80" s="279">
        <v>2682.2166666666667</v>
      </c>
      <c r="G80" s="279">
        <v>2614.4333333333334</v>
      </c>
      <c r="H80" s="279">
        <v>2834.4333333333334</v>
      </c>
      <c r="I80" s="279">
        <v>2902.2166666666672</v>
      </c>
      <c r="J80" s="279">
        <v>2944.4333333333334</v>
      </c>
      <c r="K80" s="277">
        <v>2860</v>
      </c>
      <c r="L80" s="277">
        <v>2750</v>
      </c>
      <c r="M80" s="277">
        <v>0.12409000000000001</v>
      </c>
    </row>
    <row r="81" spans="1:13" s="16" customFormat="1">
      <c r="A81" s="268">
        <v>71</v>
      </c>
      <c r="B81" s="277" t="s">
        <v>326</v>
      </c>
      <c r="C81" s="278">
        <v>632.6</v>
      </c>
      <c r="D81" s="279">
        <v>648.5333333333333</v>
      </c>
      <c r="E81" s="279">
        <v>612.06666666666661</v>
      </c>
      <c r="F81" s="279">
        <v>591.5333333333333</v>
      </c>
      <c r="G81" s="279">
        <v>555.06666666666661</v>
      </c>
      <c r="H81" s="279">
        <v>669.06666666666661</v>
      </c>
      <c r="I81" s="279">
        <v>705.5333333333333</v>
      </c>
      <c r="J81" s="279">
        <v>726.06666666666661</v>
      </c>
      <c r="K81" s="277">
        <v>685</v>
      </c>
      <c r="L81" s="277">
        <v>628</v>
      </c>
      <c r="M81" s="277">
        <v>8.9719999999999995</v>
      </c>
    </row>
    <row r="82" spans="1:13" s="16" customFormat="1">
      <c r="A82" s="268">
        <v>72</v>
      </c>
      <c r="B82" s="277" t="s">
        <v>327</v>
      </c>
      <c r="C82" s="278">
        <v>68</v>
      </c>
      <c r="D82" s="279">
        <v>68.25</v>
      </c>
      <c r="E82" s="279">
        <v>67</v>
      </c>
      <c r="F82" s="279">
        <v>66</v>
      </c>
      <c r="G82" s="279">
        <v>64.75</v>
      </c>
      <c r="H82" s="279">
        <v>69.25</v>
      </c>
      <c r="I82" s="279">
        <v>70.5</v>
      </c>
      <c r="J82" s="279">
        <v>71.5</v>
      </c>
      <c r="K82" s="277">
        <v>69.5</v>
      </c>
      <c r="L82" s="277">
        <v>67.25</v>
      </c>
      <c r="M82" s="277">
        <v>10.40354</v>
      </c>
    </row>
    <row r="83" spans="1:13" s="16" customFormat="1">
      <c r="A83" s="268">
        <v>73</v>
      </c>
      <c r="B83" s="277" t="s">
        <v>72</v>
      </c>
      <c r="C83" s="278">
        <v>13070.6</v>
      </c>
      <c r="D83" s="279">
        <v>13035.116666666667</v>
      </c>
      <c r="E83" s="279">
        <v>12844.233333333334</v>
      </c>
      <c r="F83" s="279">
        <v>12617.866666666667</v>
      </c>
      <c r="G83" s="279">
        <v>12426.983333333334</v>
      </c>
      <c r="H83" s="279">
        <v>13261.483333333334</v>
      </c>
      <c r="I83" s="279">
        <v>13452.366666666669</v>
      </c>
      <c r="J83" s="279">
        <v>13678.733333333334</v>
      </c>
      <c r="K83" s="277">
        <v>13226</v>
      </c>
      <c r="L83" s="277">
        <v>12808.75</v>
      </c>
      <c r="M83" s="277">
        <v>0.89575000000000005</v>
      </c>
    </row>
    <row r="84" spans="1:13" s="16" customFormat="1">
      <c r="A84" s="268">
        <v>74</v>
      </c>
      <c r="B84" s="277" t="s">
        <v>74</v>
      </c>
      <c r="C84" s="278">
        <v>412.05</v>
      </c>
      <c r="D84" s="279">
        <v>414.85000000000008</v>
      </c>
      <c r="E84" s="279">
        <v>406.80000000000018</v>
      </c>
      <c r="F84" s="279">
        <v>401.55000000000013</v>
      </c>
      <c r="G84" s="279">
        <v>393.50000000000023</v>
      </c>
      <c r="H84" s="279">
        <v>420.10000000000014</v>
      </c>
      <c r="I84" s="279">
        <v>428.15</v>
      </c>
      <c r="J84" s="279">
        <v>433.40000000000009</v>
      </c>
      <c r="K84" s="277">
        <v>422.9</v>
      </c>
      <c r="L84" s="277">
        <v>409.6</v>
      </c>
      <c r="M84" s="277">
        <v>95.555189999999996</v>
      </c>
    </row>
    <row r="85" spans="1:13" s="16" customFormat="1">
      <c r="A85" s="268">
        <v>75</v>
      </c>
      <c r="B85" s="277" t="s">
        <v>328</v>
      </c>
      <c r="C85" s="278">
        <v>174.9</v>
      </c>
      <c r="D85" s="279">
        <v>174.2833333333333</v>
      </c>
      <c r="E85" s="279">
        <v>171.31666666666661</v>
      </c>
      <c r="F85" s="279">
        <v>167.73333333333329</v>
      </c>
      <c r="G85" s="279">
        <v>164.76666666666659</v>
      </c>
      <c r="H85" s="279">
        <v>177.86666666666662</v>
      </c>
      <c r="I85" s="279">
        <v>180.83333333333331</v>
      </c>
      <c r="J85" s="279">
        <v>184.41666666666663</v>
      </c>
      <c r="K85" s="277">
        <v>177.25</v>
      </c>
      <c r="L85" s="277">
        <v>170.7</v>
      </c>
      <c r="M85" s="277">
        <v>5.2126099999999997</v>
      </c>
    </row>
    <row r="86" spans="1:13" s="16" customFormat="1">
      <c r="A86" s="268">
        <v>76</v>
      </c>
      <c r="B86" s="277" t="s">
        <v>75</v>
      </c>
      <c r="C86" s="278">
        <v>3797.5</v>
      </c>
      <c r="D86" s="279">
        <v>3804.0333333333333</v>
      </c>
      <c r="E86" s="279">
        <v>3768.3166666666666</v>
      </c>
      <c r="F86" s="279">
        <v>3739.1333333333332</v>
      </c>
      <c r="G86" s="279">
        <v>3703.4166666666665</v>
      </c>
      <c r="H86" s="279">
        <v>3833.2166666666667</v>
      </c>
      <c r="I86" s="279">
        <v>3868.9333333333329</v>
      </c>
      <c r="J86" s="279">
        <v>3898.1166666666668</v>
      </c>
      <c r="K86" s="277">
        <v>3839.75</v>
      </c>
      <c r="L86" s="277">
        <v>3774.85</v>
      </c>
      <c r="M86" s="277">
        <v>9.4769799999999993</v>
      </c>
    </row>
    <row r="87" spans="1:13" s="16" customFormat="1">
      <c r="A87" s="268">
        <v>77</v>
      </c>
      <c r="B87" s="277" t="s">
        <v>314</v>
      </c>
      <c r="C87" s="278">
        <v>567.9</v>
      </c>
      <c r="D87" s="279">
        <v>572.51666666666665</v>
      </c>
      <c r="E87" s="279">
        <v>560.63333333333333</v>
      </c>
      <c r="F87" s="279">
        <v>553.36666666666667</v>
      </c>
      <c r="G87" s="279">
        <v>541.48333333333335</v>
      </c>
      <c r="H87" s="279">
        <v>579.7833333333333</v>
      </c>
      <c r="I87" s="279">
        <v>591.66666666666652</v>
      </c>
      <c r="J87" s="279">
        <v>598.93333333333328</v>
      </c>
      <c r="K87" s="277">
        <v>584.4</v>
      </c>
      <c r="L87" s="277">
        <v>565.25</v>
      </c>
      <c r="M87" s="277">
        <v>3.1499000000000001</v>
      </c>
    </row>
    <row r="88" spans="1:13" s="16" customFormat="1">
      <c r="A88" s="268">
        <v>78</v>
      </c>
      <c r="B88" s="277" t="s">
        <v>323</v>
      </c>
      <c r="C88" s="278">
        <v>195.7</v>
      </c>
      <c r="D88" s="279">
        <v>198.46666666666667</v>
      </c>
      <c r="E88" s="279">
        <v>190.43333333333334</v>
      </c>
      <c r="F88" s="279">
        <v>185.16666666666666</v>
      </c>
      <c r="G88" s="279">
        <v>177.13333333333333</v>
      </c>
      <c r="H88" s="279">
        <v>203.73333333333335</v>
      </c>
      <c r="I88" s="279">
        <v>211.76666666666671</v>
      </c>
      <c r="J88" s="279">
        <v>217.03333333333336</v>
      </c>
      <c r="K88" s="277">
        <v>206.5</v>
      </c>
      <c r="L88" s="277">
        <v>193.2</v>
      </c>
      <c r="M88" s="277">
        <v>49.565080000000002</v>
      </c>
    </row>
    <row r="89" spans="1:13" s="16" customFormat="1">
      <c r="A89" s="268">
        <v>79</v>
      </c>
      <c r="B89" s="277" t="s">
        <v>76</v>
      </c>
      <c r="C89" s="278">
        <v>409.7</v>
      </c>
      <c r="D89" s="279">
        <v>409.25</v>
      </c>
      <c r="E89" s="279">
        <v>395.5</v>
      </c>
      <c r="F89" s="279">
        <v>381.3</v>
      </c>
      <c r="G89" s="279">
        <v>367.55</v>
      </c>
      <c r="H89" s="279">
        <v>423.45</v>
      </c>
      <c r="I89" s="279">
        <v>437.2</v>
      </c>
      <c r="J89" s="279">
        <v>451.4</v>
      </c>
      <c r="K89" s="277">
        <v>423</v>
      </c>
      <c r="L89" s="277">
        <v>395.05</v>
      </c>
      <c r="M89" s="277">
        <v>196.40911</v>
      </c>
    </row>
    <row r="90" spans="1:13" s="16" customFormat="1">
      <c r="A90" s="268">
        <v>80</v>
      </c>
      <c r="B90" s="277" t="s">
        <v>77</v>
      </c>
      <c r="C90" s="278">
        <v>98.7</v>
      </c>
      <c r="D90" s="279">
        <v>99.149999999999991</v>
      </c>
      <c r="E90" s="279">
        <v>97.799999999999983</v>
      </c>
      <c r="F90" s="279">
        <v>96.899999999999991</v>
      </c>
      <c r="G90" s="279">
        <v>95.549999999999983</v>
      </c>
      <c r="H90" s="279">
        <v>100.04999999999998</v>
      </c>
      <c r="I90" s="279">
        <v>101.39999999999998</v>
      </c>
      <c r="J90" s="279">
        <v>102.29999999999998</v>
      </c>
      <c r="K90" s="277">
        <v>100.5</v>
      </c>
      <c r="L90" s="277">
        <v>98.25</v>
      </c>
      <c r="M90" s="277">
        <v>36.814489999999999</v>
      </c>
    </row>
    <row r="91" spans="1:13" s="16" customFormat="1">
      <c r="A91" s="268">
        <v>81</v>
      </c>
      <c r="B91" s="277" t="s">
        <v>332</v>
      </c>
      <c r="C91" s="278">
        <v>420.5</v>
      </c>
      <c r="D91" s="279">
        <v>425.81666666666666</v>
      </c>
      <c r="E91" s="279">
        <v>410.68333333333334</v>
      </c>
      <c r="F91" s="279">
        <v>400.86666666666667</v>
      </c>
      <c r="G91" s="279">
        <v>385.73333333333335</v>
      </c>
      <c r="H91" s="279">
        <v>435.63333333333333</v>
      </c>
      <c r="I91" s="279">
        <v>450.76666666666665</v>
      </c>
      <c r="J91" s="279">
        <v>460.58333333333331</v>
      </c>
      <c r="K91" s="277">
        <v>440.95</v>
      </c>
      <c r="L91" s="277">
        <v>416</v>
      </c>
      <c r="M91" s="277">
        <v>13.294280000000001</v>
      </c>
    </row>
    <row r="92" spans="1:13" s="16" customFormat="1">
      <c r="A92" s="268">
        <v>82</v>
      </c>
      <c r="B92" s="277" t="s">
        <v>333</v>
      </c>
      <c r="C92" s="278">
        <v>593.79999999999995</v>
      </c>
      <c r="D92" s="279">
        <v>590.25</v>
      </c>
      <c r="E92" s="279">
        <v>575.70000000000005</v>
      </c>
      <c r="F92" s="279">
        <v>557.6</v>
      </c>
      <c r="G92" s="279">
        <v>543.05000000000007</v>
      </c>
      <c r="H92" s="279">
        <v>608.35</v>
      </c>
      <c r="I92" s="279">
        <v>622.9</v>
      </c>
      <c r="J92" s="279">
        <v>641</v>
      </c>
      <c r="K92" s="277">
        <v>604.79999999999995</v>
      </c>
      <c r="L92" s="277">
        <v>572.15</v>
      </c>
      <c r="M92" s="277">
        <v>9.3691999999999993</v>
      </c>
    </row>
    <row r="93" spans="1:13" s="16" customFormat="1">
      <c r="A93" s="268">
        <v>83</v>
      </c>
      <c r="B93" s="277" t="s">
        <v>335</v>
      </c>
      <c r="C93" s="278">
        <v>273.5</v>
      </c>
      <c r="D93" s="279">
        <v>274.86666666666667</v>
      </c>
      <c r="E93" s="279">
        <v>268.73333333333335</v>
      </c>
      <c r="F93" s="279">
        <v>263.9666666666667</v>
      </c>
      <c r="G93" s="279">
        <v>257.83333333333337</v>
      </c>
      <c r="H93" s="279">
        <v>279.63333333333333</v>
      </c>
      <c r="I93" s="279">
        <v>285.76666666666665</v>
      </c>
      <c r="J93" s="279">
        <v>290.5333333333333</v>
      </c>
      <c r="K93" s="277">
        <v>281</v>
      </c>
      <c r="L93" s="277">
        <v>270.10000000000002</v>
      </c>
      <c r="M93" s="277">
        <v>2.0508600000000001</v>
      </c>
    </row>
    <row r="94" spans="1:13" s="16" customFormat="1">
      <c r="A94" s="268">
        <v>84</v>
      </c>
      <c r="B94" s="277" t="s">
        <v>329</v>
      </c>
      <c r="C94" s="278">
        <v>381.9</v>
      </c>
      <c r="D94" s="279">
        <v>386.9666666666667</v>
      </c>
      <c r="E94" s="279">
        <v>374.93333333333339</v>
      </c>
      <c r="F94" s="279">
        <v>367.9666666666667</v>
      </c>
      <c r="G94" s="279">
        <v>355.93333333333339</v>
      </c>
      <c r="H94" s="279">
        <v>393.93333333333339</v>
      </c>
      <c r="I94" s="279">
        <v>405.9666666666667</v>
      </c>
      <c r="J94" s="279">
        <v>412.93333333333339</v>
      </c>
      <c r="K94" s="277">
        <v>399</v>
      </c>
      <c r="L94" s="277">
        <v>380</v>
      </c>
      <c r="M94" s="277">
        <v>0.82764000000000004</v>
      </c>
    </row>
    <row r="95" spans="1:13" s="16" customFormat="1">
      <c r="A95" s="268">
        <v>85</v>
      </c>
      <c r="B95" s="277" t="s">
        <v>78</v>
      </c>
      <c r="C95" s="278">
        <v>119.15</v>
      </c>
      <c r="D95" s="279">
        <v>118.7</v>
      </c>
      <c r="E95" s="279">
        <v>117.05000000000001</v>
      </c>
      <c r="F95" s="279">
        <v>114.95</v>
      </c>
      <c r="G95" s="279">
        <v>113.30000000000001</v>
      </c>
      <c r="H95" s="279">
        <v>120.80000000000001</v>
      </c>
      <c r="I95" s="279">
        <v>122.45000000000002</v>
      </c>
      <c r="J95" s="279">
        <v>124.55000000000001</v>
      </c>
      <c r="K95" s="277">
        <v>120.35</v>
      </c>
      <c r="L95" s="277">
        <v>116.6</v>
      </c>
      <c r="M95" s="277">
        <v>16.243020000000001</v>
      </c>
    </row>
    <row r="96" spans="1:13" s="16" customFormat="1">
      <c r="A96" s="268">
        <v>86</v>
      </c>
      <c r="B96" s="277" t="s">
        <v>330</v>
      </c>
      <c r="C96" s="278">
        <v>277.55</v>
      </c>
      <c r="D96" s="279">
        <v>275.59999999999997</v>
      </c>
      <c r="E96" s="279">
        <v>267.69999999999993</v>
      </c>
      <c r="F96" s="279">
        <v>257.84999999999997</v>
      </c>
      <c r="G96" s="279">
        <v>249.94999999999993</v>
      </c>
      <c r="H96" s="279">
        <v>285.44999999999993</v>
      </c>
      <c r="I96" s="279">
        <v>293.34999999999991</v>
      </c>
      <c r="J96" s="279">
        <v>303.19999999999993</v>
      </c>
      <c r="K96" s="277">
        <v>283.5</v>
      </c>
      <c r="L96" s="277">
        <v>265.75</v>
      </c>
      <c r="M96" s="277">
        <v>1.76827</v>
      </c>
    </row>
    <row r="97" spans="1:13" s="16" customFormat="1">
      <c r="A97" s="268">
        <v>87</v>
      </c>
      <c r="B97" s="277" t="s">
        <v>338</v>
      </c>
      <c r="C97" s="278">
        <v>469.15</v>
      </c>
      <c r="D97" s="279">
        <v>470.7166666666667</v>
      </c>
      <c r="E97" s="279">
        <v>461.43333333333339</v>
      </c>
      <c r="F97" s="279">
        <v>453.7166666666667</v>
      </c>
      <c r="G97" s="279">
        <v>444.43333333333339</v>
      </c>
      <c r="H97" s="279">
        <v>478.43333333333339</v>
      </c>
      <c r="I97" s="279">
        <v>487.7166666666667</v>
      </c>
      <c r="J97" s="279">
        <v>495.43333333333339</v>
      </c>
      <c r="K97" s="277">
        <v>480</v>
      </c>
      <c r="L97" s="277">
        <v>463</v>
      </c>
      <c r="M97" s="277">
        <v>8.3581800000000008</v>
      </c>
    </row>
    <row r="98" spans="1:13" s="16" customFormat="1">
      <c r="A98" s="268">
        <v>88</v>
      </c>
      <c r="B98" s="277" t="s">
        <v>336</v>
      </c>
      <c r="C98" s="278">
        <v>959.4</v>
      </c>
      <c r="D98" s="279">
        <v>960.80000000000007</v>
      </c>
      <c r="E98" s="279">
        <v>951.60000000000014</v>
      </c>
      <c r="F98" s="279">
        <v>943.80000000000007</v>
      </c>
      <c r="G98" s="279">
        <v>934.60000000000014</v>
      </c>
      <c r="H98" s="279">
        <v>968.60000000000014</v>
      </c>
      <c r="I98" s="279">
        <v>977.80000000000018</v>
      </c>
      <c r="J98" s="279">
        <v>985.60000000000014</v>
      </c>
      <c r="K98" s="277">
        <v>970</v>
      </c>
      <c r="L98" s="277">
        <v>953</v>
      </c>
      <c r="M98" s="277">
        <v>2.81142</v>
      </c>
    </row>
    <row r="99" spans="1:13" s="16" customFormat="1">
      <c r="A99" s="268">
        <v>89</v>
      </c>
      <c r="B99" s="277" t="s">
        <v>337</v>
      </c>
      <c r="C99" s="278">
        <v>15.8</v>
      </c>
      <c r="D99" s="279">
        <v>15.916666666666666</v>
      </c>
      <c r="E99" s="279">
        <v>15.533333333333331</v>
      </c>
      <c r="F99" s="279">
        <v>15.266666666666666</v>
      </c>
      <c r="G99" s="279">
        <v>14.883333333333331</v>
      </c>
      <c r="H99" s="279">
        <v>16.18333333333333</v>
      </c>
      <c r="I99" s="279">
        <v>16.56666666666667</v>
      </c>
      <c r="J99" s="279">
        <v>16.833333333333332</v>
      </c>
      <c r="K99" s="277">
        <v>16.3</v>
      </c>
      <c r="L99" s="277">
        <v>15.65</v>
      </c>
      <c r="M99" s="277">
        <v>9.9322499999999998</v>
      </c>
    </row>
    <row r="100" spans="1:13" s="16" customFormat="1">
      <c r="A100" s="268">
        <v>90</v>
      </c>
      <c r="B100" s="277" t="s">
        <v>339</v>
      </c>
      <c r="C100" s="278">
        <v>183.6</v>
      </c>
      <c r="D100" s="279">
        <v>183.4666666666667</v>
      </c>
      <c r="E100" s="279">
        <v>180.18333333333339</v>
      </c>
      <c r="F100" s="279">
        <v>176.76666666666671</v>
      </c>
      <c r="G100" s="279">
        <v>173.48333333333341</v>
      </c>
      <c r="H100" s="279">
        <v>186.88333333333338</v>
      </c>
      <c r="I100" s="279">
        <v>190.16666666666669</v>
      </c>
      <c r="J100" s="279">
        <v>193.58333333333337</v>
      </c>
      <c r="K100" s="277">
        <v>186.75</v>
      </c>
      <c r="L100" s="277">
        <v>180.05</v>
      </c>
      <c r="M100" s="277">
        <v>2.9708100000000002</v>
      </c>
    </row>
    <row r="101" spans="1:13">
      <c r="A101" s="268">
        <v>91</v>
      </c>
      <c r="B101" s="277" t="s">
        <v>80</v>
      </c>
      <c r="C101" s="278">
        <v>369.95</v>
      </c>
      <c r="D101" s="279">
        <v>370.01666666666671</v>
      </c>
      <c r="E101" s="279">
        <v>364.03333333333342</v>
      </c>
      <c r="F101" s="279">
        <v>358.11666666666673</v>
      </c>
      <c r="G101" s="279">
        <v>352.13333333333344</v>
      </c>
      <c r="H101" s="279">
        <v>375.93333333333339</v>
      </c>
      <c r="I101" s="279">
        <v>381.91666666666663</v>
      </c>
      <c r="J101" s="279">
        <v>387.83333333333337</v>
      </c>
      <c r="K101" s="277">
        <v>376</v>
      </c>
      <c r="L101" s="277">
        <v>364.1</v>
      </c>
      <c r="M101" s="277">
        <v>14.9755</v>
      </c>
    </row>
    <row r="102" spans="1:13">
      <c r="A102" s="268">
        <v>92</v>
      </c>
      <c r="B102" s="277" t="s">
        <v>340</v>
      </c>
      <c r="C102" s="278">
        <v>2432.65</v>
      </c>
      <c r="D102" s="279">
        <v>2452</v>
      </c>
      <c r="E102" s="279">
        <v>2402.65</v>
      </c>
      <c r="F102" s="279">
        <v>2372.65</v>
      </c>
      <c r="G102" s="279">
        <v>2323.3000000000002</v>
      </c>
      <c r="H102" s="279">
        <v>2482</v>
      </c>
      <c r="I102" s="279">
        <v>2531.3500000000004</v>
      </c>
      <c r="J102" s="279">
        <v>2561.35</v>
      </c>
      <c r="K102" s="277">
        <v>2501.35</v>
      </c>
      <c r="L102" s="277">
        <v>2422</v>
      </c>
      <c r="M102" s="277">
        <v>5.1630000000000002E-2</v>
      </c>
    </row>
    <row r="103" spans="1:13">
      <c r="A103" s="268">
        <v>93</v>
      </c>
      <c r="B103" s="277" t="s">
        <v>81</v>
      </c>
      <c r="C103" s="278">
        <v>675.65</v>
      </c>
      <c r="D103" s="279">
        <v>671.5333333333333</v>
      </c>
      <c r="E103" s="279">
        <v>659.11666666666656</v>
      </c>
      <c r="F103" s="279">
        <v>642.58333333333326</v>
      </c>
      <c r="G103" s="279">
        <v>630.16666666666652</v>
      </c>
      <c r="H103" s="279">
        <v>688.06666666666661</v>
      </c>
      <c r="I103" s="279">
        <v>700.48333333333335</v>
      </c>
      <c r="J103" s="279">
        <v>717.01666666666665</v>
      </c>
      <c r="K103" s="277">
        <v>683.95</v>
      </c>
      <c r="L103" s="277">
        <v>655</v>
      </c>
      <c r="M103" s="277">
        <v>3.8172100000000002</v>
      </c>
    </row>
    <row r="104" spans="1:13">
      <c r="A104" s="268">
        <v>94</v>
      </c>
      <c r="B104" s="277" t="s">
        <v>334</v>
      </c>
      <c r="C104" s="278">
        <v>232.85</v>
      </c>
      <c r="D104" s="279">
        <v>229.28333333333333</v>
      </c>
      <c r="E104" s="279">
        <v>223.56666666666666</v>
      </c>
      <c r="F104" s="279">
        <v>214.28333333333333</v>
      </c>
      <c r="G104" s="279">
        <v>208.56666666666666</v>
      </c>
      <c r="H104" s="279">
        <v>238.56666666666666</v>
      </c>
      <c r="I104" s="279">
        <v>244.2833333333333</v>
      </c>
      <c r="J104" s="279">
        <v>253.56666666666666</v>
      </c>
      <c r="K104" s="277">
        <v>235</v>
      </c>
      <c r="L104" s="277">
        <v>220</v>
      </c>
      <c r="M104" s="277">
        <v>1.3652899999999999</v>
      </c>
    </row>
    <row r="105" spans="1:13">
      <c r="A105" s="268">
        <v>95</v>
      </c>
      <c r="B105" s="277" t="s">
        <v>342</v>
      </c>
      <c r="C105" s="278">
        <v>156.75</v>
      </c>
      <c r="D105" s="279">
        <v>156.16666666666666</v>
      </c>
      <c r="E105" s="279">
        <v>154.38333333333333</v>
      </c>
      <c r="F105" s="279">
        <v>152.01666666666668</v>
      </c>
      <c r="G105" s="279">
        <v>150.23333333333335</v>
      </c>
      <c r="H105" s="279">
        <v>158.5333333333333</v>
      </c>
      <c r="I105" s="279">
        <v>160.31666666666666</v>
      </c>
      <c r="J105" s="279">
        <v>162.68333333333328</v>
      </c>
      <c r="K105" s="277">
        <v>157.94999999999999</v>
      </c>
      <c r="L105" s="277">
        <v>153.80000000000001</v>
      </c>
      <c r="M105" s="277">
        <v>33.429659999999998</v>
      </c>
    </row>
    <row r="106" spans="1:13">
      <c r="A106" s="268">
        <v>96</v>
      </c>
      <c r="B106" s="277" t="s">
        <v>343</v>
      </c>
      <c r="C106" s="278">
        <v>76.25</v>
      </c>
      <c r="D106" s="279">
        <v>77.099999999999994</v>
      </c>
      <c r="E106" s="279">
        <v>74.499999999999986</v>
      </c>
      <c r="F106" s="279">
        <v>72.749999999999986</v>
      </c>
      <c r="G106" s="279">
        <v>70.149999999999977</v>
      </c>
      <c r="H106" s="279">
        <v>78.849999999999994</v>
      </c>
      <c r="I106" s="279">
        <v>81.450000000000017</v>
      </c>
      <c r="J106" s="279">
        <v>83.2</v>
      </c>
      <c r="K106" s="277">
        <v>79.7</v>
      </c>
      <c r="L106" s="277">
        <v>75.349999999999994</v>
      </c>
      <c r="M106" s="277">
        <v>7.9853199999999998</v>
      </c>
    </row>
    <row r="107" spans="1:13">
      <c r="A107" s="268">
        <v>97</v>
      </c>
      <c r="B107" s="277" t="s">
        <v>82</v>
      </c>
      <c r="C107" s="278">
        <v>240.65</v>
      </c>
      <c r="D107" s="279">
        <v>240.61666666666667</v>
      </c>
      <c r="E107" s="279">
        <v>237.28333333333336</v>
      </c>
      <c r="F107" s="279">
        <v>233.91666666666669</v>
      </c>
      <c r="G107" s="279">
        <v>230.58333333333337</v>
      </c>
      <c r="H107" s="279">
        <v>243.98333333333335</v>
      </c>
      <c r="I107" s="279">
        <v>247.31666666666666</v>
      </c>
      <c r="J107" s="279">
        <v>250.68333333333334</v>
      </c>
      <c r="K107" s="277">
        <v>243.95</v>
      </c>
      <c r="L107" s="277">
        <v>237.25</v>
      </c>
      <c r="M107" s="277">
        <v>53.2943</v>
      </c>
    </row>
    <row r="108" spans="1:13">
      <c r="A108" s="268">
        <v>98</v>
      </c>
      <c r="B108" s="285" t="s">
        <v>344</v>
      </c>
      <c r="C108" s="278">
        <v>429.1</v>
      </c>
      <c r="D108" s="279">
        <v>434.98333333333335</v>
      </c>
      <c r="E108" s="279">
        <v>419.9666666666667</v>
      </c>
      <c r="F108" s="279">
        <v>410.83333333333337</v>
      </c>
      <c r="G108" s="279">
        <v>395.81666666666672</v>
      </c>
      <c r="H108" s="279">
        <v>444.11666666666667</v>
      </c>
      <c r="I108" s="279">
        <v>459.13333333333333</v>
      </c>
      <c r="J108" s="279">
        <v>468.26666666666665</v>
      </c>
      <c r="K108" s="277">
        <v>450</v>
      </c>
      <c r="L108" s="277">
        <v>425.85</v>
      </c>
      <c r="M108" s="277">
        <v>2.6815699999999998</v>
      </c>
    </row>
    <row r="109" spans="1:13">
      <c r="A109" s="268">
        <v>99</v>
      </c>
      <c r="B109" s="277" t="s">
        <v>83</v>
      </c>
      <c r="C109" s="278">
        <v>806.25</v>
      </c>
      <c r="D109" s="279">
        <v>800.56666666666661</v>
      </c>
      <c r="E109" s="279">
        <v>781.83333333333326</v>
      </c>
      <c r="F109" s="279">
        <v>757.41666666666663</v>
      </c>
      <c r="G109" s="279">
        <v>738.68333333333328</v>
      </c>
      <c r="H109" s="279">
        <v>824.98333333333323</v>
      </c>
      <c r="I109" s="279">
        <v>843.71666666666658</v>
      </c>
      <c r="J109" s="279">
        <v>868.13333333333321</v>
      </c>
      <c r="K109" s="277">
        <v>819.3</v>
      </c>
      <c r="L109" s="277">
        <v>776.15</v>
      </c>
      <c r="M109" s="277">
        <v>355.27345000000003</v>
      </c>
    </row>
    <row r="110" spans="1:13">
      <c r="A110" s="268">
        <v>100</v>
      </c>
      <c r="B110" s="277" t="s">
        <v>84</v>
      </c>
      <c r="C110" s="278">
        <v>123.65</v>
      </c>
      <c r="D110" s="279">
        <v>123.93333333333334</v>
      </c>
      <c r="E110" s="279">
        <v>122.61666666666667</v>
      </c>
      <c r="F110" s="279">
        <v>121.58333333333334</v>
      </c>
      <c r="G110" s="279">
        <v>120.26666666666668</v>
      </c>
      <c r="H110" s="279">
        <v>124.96666666666667</v>
      </c>
      <c r="I110" s="279">
        <v>126.28333333333333</v>
      </c>
      <c r="J110" s="279">
        <v>127.31666666666666</v>
      </c>
      <c r="K110" s="277">
        <v>125.25</v>
      </c>
      <c r="L110" s="277">
        <v>122.9</v>
      </c>
      <c r="M110" s="277">
        <v>146.14108999999999</v>
      </c>
    </row>
    <row r="111" spans="1:13">
      <c r="A111" s="268">
        <v>101</v>
      </c>
      <c r="B111" s="277" t="s">
        <v>345</v>
      </c>
      <c r="C111" s="278">
        <v>344.35</v>
      </c>
      <c r="D111" s="279">
        <v>345.95</v>
      </c>
      <c r="E111" s="279">
        <v>341.45</v>
      </c>
      <c r="F111" s="279">
        <v>338.55</v>
      </c>
      <c r="G111" s="279">
        <v>334.05</v>
      </c>
      <c r="H111" s="279">
        <v>348.84999999999997</v>
      </c>
      <c r="I111" s="279">
        <v>353.34999999999997</v>
      </c>
      <c r="J111" s="279">
        <v>356.24999999999994</v>
      </c>
      <c r="K111" s="277">
        <v>350.45</v>
      </c>
      <c r="L111" s="277">
        <v>343.05</v>
      </c>
      <c r="M111" s="277">
        <v>2.4925299999999999</v>
      </c>
    </row>
    <row r="112" spans="1:13">
      <c r="A112" s="268">
        <v>102</v>
      </c>
      <c r="B112" s="277" t="s">
        <v>3642</v>
      </c>
      <c r="C112" s="278">
        <v>2193.6999999999998</v>
      </c>
      <c r="D112" s="279">
        <v>2208.9</v>
      </c>
      <c r="E112" s="279">
        <v>2168.8000000000002</v>
      </c>
      <c r="F112" s="279">
        <v>2143.9</v>
      </c>
      <c r="G112" s="279">
        <v>2103.8000000000002</v>
      </c>
      <c r="H112" s="279">
        <v>2233.8000000000002</v>
      </c>
      <c r="I112" s="279">
        <v>2273.8999999999996</v>
      </c>
      <c r="J112" s="279">
        <v>2298.8000000000002</v>
      </c>
      <c r="K112" s="277">
        <v>2249</v>
      </c>
      <c r="L112" s="277">
        <v>2184</v>
      </c>
      <c r="M112" s="277">
        <v>2.9378299999999999</v>
      </c>
    </row>
    <row r="113" spans="1:13">
      <c r="A113" s="268">
        <v>103</v>
      </c>
      <c r="B113" s="277" t="s">
        <v>85</v>
      </c>
      <c r="C113" s="278">
        <v>1372.65</v>
      </c>
      <c r="D113" s="279">
        <v>1380.8833333333332</v>
      </c>
      <c r="E113" s="279">
        <v>1354.7666666666664</v>
      </c>
      <c r="F113" s="279">
        <v>1336.8833333333332</v>
      </c>
      <c r="G113" s="279">
        <v>1310.7666666666664</v>
      </c>
      <c r="H113" s="279">
        <v>1398.7666666666664</v>
      </c>
      <c r="I113" s="279">
        <v>1424.8833333333332</v>
      </c>
      <c r="J113" s="279">
        <v>1442.7666666666664</v>
      </c>
      <c r="K113" s="277">
        <v>1407</v>
      </c>
      <c r="L113" s="277">
        <v>1363</v>
      </c>
      <c r="M113" s="277">
        <v>9.3511000000000006</v>
      </c>
    </row>
    <row r="114" spans="1:13">
      <c r="A114" s="268">
        <v>104</v>
      </c>
      <c r="B114" s="277" t="s">
        <v>86</v>
      </c>
      <c r="C114" s="278">
        <v>389.3</v>
      </c>
      <c r="D114" s="279">
        <v>391.06666666666666</v>
      </c>
      <c r="E114" s="279">
        <v>385.83333333333331</v>
      </c>
      <c r="F114" s="279">
        <v>382.36666666666667</v>
      </c>
      <c r="G114" s="279">
        <v>377.13333333333333</v>
      </c>
      <c r="H114" s="279">
        <v>394.5333333333333</v>
      </c>
      <c r="I114" s="279">
        <v>399.76666666666665</v>
      </c>
      <c r="J114" s="279">
        <v>403.23333333333329</v>
      </c>
      <c r="K114" s="277">
        <v>396.3</v>
      </c>
      <c r="L114" s="277">
        <v>387.6</v>
      </c>
      <c r="M114" s="277">
        <v>21.256930000000001</v>
      </c>
    </row>
    <row r="115" spans="1:13">
      <c r="A115" s="268">
        <v>105</v>
      </c>
      <c r="B115" s="277" t="s">
        <v>236</v>
      </c>
      <c r="C115" s="278">
        <v>810.1</v>
      </c>
      <c r="D115" s="279">
        <v>809.7166666666667</v>
      </c>
      <c r="E115" s="279">
        <v>798.38333333333344</v>
      </c>
      <c r="F115" s="279">
        <v>786.66666666666674</v>
      </c>
      <c r="G115" s="279">
        <v>775.33333333333348</v>
      </c>
      <c r="H115" s="279">
        <v>821.43333333333339</v>
      </c>
      <c r="I115" s="279">
        <v>832.76666666666665</v>
      </c>
      <c r="J115" s="279">
        <v>844.48333333333335</v>
      </c>
      <c r="K115" s="277">
        <v>821.05</v>
      </c>
      <c r="L115" s="277">
        <v>798</v>
      </c>
      <c r="M115" s="277">
        <v>21.393380000000001</v>
      </c>
    </row>
    <row r="116" spans="1:13">
      <c r="A116" s="268">
        <v>106</v>
      </c>
      <c r="B116" s="277" t="s">
        <v>346</v>
      </c>
      <c r="C116" s="278">
        <v>725.4</v>
      </c>
      <c r="D116" s="279">
        <v>726.04999999999984</v>
      </c>
      <c r="E116" s="279">
        <v>716.54999999999973</v>
      </c>
      <c r="F116" s="279">
        <v>707.69999999999993</v>
      </c>
      <c r="G116" s="279">
        <v>698.19999999999982</v>
      </c>
      <c r="H116" s="279">
        <v>734.89999999999964</v>
      </c>
      <c r="I116" s="279">
        <v>744.39999999999986</v>
      </c>
      <c r="J116" s="279">
        <v>753.24999999999955</v>
      </c>
      <c r="K116" s="277">
        <v>735.55</v>
      </c>
      <c r="L116" s="277">
        <v>717.2</v>
      </c>
      <c r="M116" s="277">
        <v>0.56269000000000002</v>
      </c>
    </row>
    <row r="117" spans="1:13">
      <c r="A117" s="268">
        <v>107</v>
      </c>
      <c r="B117" s="277" t="s">
        <v>331</v>
      </c>
      <c r="C117" s="278">
        <v>1725.35</v>
      </c>
      <c r="D117" s="279">
        <v>1756.25</v>
      </c>
      <c r="E117" s="279">
        <v>1674.1</v>
      </c>
      <c r="F117" s="279">
        <v>1622.85</v>
      </c>
      <c r="G117" s="279">
        <v>1540.6999999999998</v>
      </c>
      <c r="H117" s="279">
        <v>1807.5</v>
      </c>
      <c r="I117" s="279">
        <v>1889.65</v>
      </c>
      <c r="J117" s="279">
        <v>1940.9</v>
      </c>
      <c r="K117" s="277">
        <v>1838.4</v>
      </c>
      <c r="L117" s="277">
        <v>1705</v>
      </c>
      <c r="M117" s="277">
        <v>3.1016900000000001</v>
      </c>
    </row>
    <row r="118" spans="1:13">
      <c r="A118" s="268">
        <v>108</v>
      </c>
      <c r="B118" s="277" t="s">
        <v>237</v>
      </c>
      <c r="C118" s="278">
        <v>279.7</v>
      </c>
      <c r="D118" s="279">
        <v>280.2833333333333</v>
      </c>
      <c r="E118" s="279">
        <v>275.11666666666662</v>
      </c>
      <c r="F118" s="279">
        <v>270.5333333333333</v>
      </c>
      <c r="G118" s="279">
        <v>265.36666666666662</v>
      </c>
      <c r="H118" s="279">
        <v>284.86666666666662</v>
      </c>
      <c r="I118" s="279">
        <v>290.03333333333336</v>
      </c>
      <c r="J118" s="279">
        <v>294.61666666666662</v>
      </c>
      <c r="K118" s="277">
        <v>285.45</v>
      </c>
      <c r="L118" s="277">
        <v>275.7</v>
      </c>
      <c r="M118" s="277">
        <v>8.62059</v>
      </c>
    </row>
    <row r="119" spans="1:13">
      <c r="A119" s="268">
        <v>109</v>
      </c>
      <c r="B119" s="277" t="s">
        <v>2995</v>
      </c>
      <c r="C119" s="278">
        <v>223.2</v>
      </c>
      <c r="D119" s="279">
        <v>224.38333333333335</v>
      </c>
      <c r="E119" s="279">
        <v>219.1166666666667</v>
      </c>
      <c r="F119" s="279">
        <v>215.03333333333336</v>
      </c>
      <c r="G119" s="279">
        <v>209.76666666666671</v>
      </c>
      <c r="H119" s="279">
        <v>228.4666666666667</v>
      </c>
      <c r="I119" s="279">
        <v>233.73333333333335</v>
      </c>
      <c r="J119" s="279">
        <v>237.81666666666669</v>
      </c>
      <c r="K119" s="277">
        <v>229.65</v>
      </c>
      <c r="L119" s="277">
        <v>220.3</v>
      </c>
      <c r="M119" s="277">
        <v>0.79498999999999997</v>
      </c>
    </row>
    <row r="120" spans="1:13">
      <c r="A120" s="268">
        <v>110</v>
      </c>
      <c r="B120" s="277" t="s">
        <v>235</v>
      </c>
      <c r="C120" s="278">
        <v>143.9</v>
      </c>
      <c r="D120" s="279">
        <v>143.76666666666668</v>
      </c>
      <c r="E120" s="279">
        <v>142.18333333333337</v>
      </c>
      <c r="F120" s="279">
        <v>140.4666666666667</v>
      </c>
      <c r="G120" s="279">
        <v>138.88333333333338</v>
      </c>
      <c r="H120" s="279">
        <v>145.48333333333335</v>
      </c>
      <c r="I120" s="279">
        <v>147.06666666666666</v>
      </c>
      <c r="J120" s="279">
        <v>148.78333333333333</v>
      </c>
      <c r="K120" s="277">
        <v>145.35</v>
      </c>
      <c r="L120" s="277">
        <v>142.05000000000001</v>
      </c>
      <c r="M120" s="277">
        <v>10.84928</v>
      </c>
    </row>
    <row r="121" spans="1:13">
      <c r="A121" s="268">
        <v>111</v>
      </c>
      <c r="B121" s="277" t="s">
        <v>87</v>
      </c>
      <c r="C121" s="278">
        <v>481.5</v>
      </c>
      <c r="D121" s="279">
        <v>483.7</v>
      </c>
      <c r="E121" s="279">
        <v>474.84999999999997</v>
      </c>
      <c r="F121" s="279">
        <v>468.2</v>
      </c>
      <c r="G121" s="279">
        <v>459.34999999999997</v>
      </c>
      <c r="H121" s="279">
        <v>490.34999999999997</v>
      </c>
      <c r="I121" s="279">
        <v>499.2</v>
      </c>
      <c r="J121" s="279">
        <v>505.84999999999997</v>
      </c>
      <c r="K121" s="277">
        <v>492.55</v>
      </c>
      <c r="L121" s="277">
        <v>477.05</v>
      </c>
      <c r="M121" s="277">
        <v>13.52075</v>
      </c>
    </row>
    <row r="122" spans="1:13">
      <c r="A122" s="268">
        <v>112</v>
      </c>
      <c r="B122" s="277" t="s">
        <v>347</v>
      </c>
      <c r="C122" s="278">
        <v>422.45</v>
      </c>
      <c r="D122" s="279">
        <v>422.13333333333338</v>
      </c>
      <c r="E122" s="279">
        <v>415.31666666666678</v>
      </c>
      <c r="F122" s="279">
        <v>408.18333333333339</v>
      </c>
      <c r="G122" s="279">
        <v>401.36666666666679</v>
      </c>
      <c r="H122" s="279">
        <v>429.26666666666677</v>
      </c>
      <c r="I122" s="279">
        <v>436.08333333333337</v>
      </c>
      <c r="J122" s="279">
        <v>443.21666666666675</v>
      </c>
      <c r="K122" s="277">
        <v>428.95</v>
      </c>
      <c r="L122" s="277">
        <v>415</v>
      </c>
      <c r="M122" s="277">
        <v>4.6811699999999998</v>
      </c>
    </row>
    <row r="123" spans="1:13">
      <c r="A123" s="268">
        <v>113</v>
      </c>
      <c r="B123" s="277" t="s">
        <v>88</v>
      </c>
      <c r="C123" s="278">
        <v>508.45</v>
      </c>
      <c r="D123" s="279">
        <v>505.7</v>
      </c>
      <c r="E123" s="279">
        <v>501.5</v>
      </c>
      <c r="F123" s="279">
        <v>494.55</v>
      </c>
      <c r="G123" s="279">
        <v>490.35</v>
      </c>
      <c r="H123" s="279">
        <v>512.65</v>
      </c>
      <c r="I123" s="279">
        <v>516.84999999999991</v>
      </c>
      <c r="J123" s="279">
        <v>523.79999999999995</v>
      </c>
      <c r="K123" s="277">
        <v>509.9</v>
      </c>
      <c r="L123" s="277">
        <v>498.75</v>
      </c>
      <c r="M123" s="277">
        <v>30.67745</v>
      </c>
    </row>
    <row r="124" spans="1:13">
      <c r="A124" s="268">
        <v>114</v>
      </c>
      <c r="B124" s="277" t="s">
        <v>238</v>
      </c>
      <c r="C124" s="278">
        <v>768.95</v>
      </c>
      <c r="D124" s="279">
        <v>779.41666666666663</v>
      </c>
      <c r="E124" s="279">
        <v>751.0333333333333</v>
      </c>
      <c r="F124" s="279">
        <v>733.11666666666667</v>
      </c>
      <c r="G124" s="279">
        <v>704.73333333333335</v>
      </c>
      <c r="H124" s="279">
        <v>797.33333333333326</v>
      </c>
      <c r="I124" s="279">
        <v>825.7166666666667</v>
      </c>
      <c r="J124" s="279">
        <v>843.63333333333321</v>
      </c>
      <c r="K124" s="277">
        <v>807.8</v>
      </c>
      <c r="L124" s="277">
        <v>761.5</v>
      </c>
      <c r="M124" s="277">
        <v>3.4009499999999999</v>
      </c>
    </row>
    <row r="125" spans="1:13">
      <c r="A125" s="268">
        <v>115</v>
      </c>
      <c r="B125" s="277" t="s">
        <v>348</v>
      </c>
      <c r="C125" s="278">
        <v>77.150000000000006</v>
      </c>
      <c r="D125" s="279">
        <v>78.183333333333337</v>
      </c>
      <c r="E125" s="279">
        <v>75.966666666666669</v>
      </c>
      <c r="F125" s="279">
        <v>74.783333333333331</v>
      </c>
      <c r="G125" s="279">
        <v>72.566666666666663</v>
      </c>
      <c r="H125" s="279">
        <v>79.366666666666674</v>
      </c>
      <c r="I125" s="279">
        <v>81.583333333333343</v>
      </c>
      <c r="J125" s="279">
        <v>82.76666666666668</v>
      </c>
      <c r="K125" s="277">
        <v>80.400000000000006</v>
      </c>
      <c r="L125" s="277">
        <v>77</v>
      </c>
      <c r="M125" s="277">
        <v>1.4053500000000001</v>
      </c>
    </row>
    <row r="126" spans="1:13">
      <c r="A126" s="268">
        <v>116</v>
      </c>
      <c r="B126" s="277" t="s">
        <v>355</v>
      </c>
      <c r="C126" s="278">
        <v>357.8</v>
      </c>
      <c r="D126" s="279">
        <v>363.18333333333339</v>
      </c>
      <c r="E126" s="279">
        <v>348.71666666666681</v>
      </c>
      <c r="F126" s="279">
        <v>339.63333333333344</v>
      </c>
      <c r="G126" s="279">
        <v>325.16666666666686</v>
      </c>
      <c r="H126" s="279">
        <v>372.26666666666677</v>
      </c>
      <c r="I126" s="279">
        <v>386.73333333333335</v>
      </c>
      <c r="J126" s="279">
        <v>395.81666666666672</v>
      </c>
      <c r="K126" s="277">
        <v>377.65</v>
      </c>
      <c r="L126" s="277">
        <v>354.1</v>
      </c>
      <c r="M126" s="277">
        <v>1.8197399999999999</v>
      </c>
    </row>
    <row r="127" spans="1:13">
      <c r="A127" s="268">
        <v>117</v>
      </c>
      <c r="B127" s="277" t="s">
        <v>356</v>
      </c>
      <c r="C127" s="278">
        <v>163.80000000000001</v>
      </c>
      <c r="D127" s="279">
        <v>168.16666666666666</v>
      </c>
      <c r="E127" s="279">
        <v>157.73333333333332</v>
      </c>
      <c r="F127" s="279">
        <v>151.66666666666666</v>
      </c>
      <c r="G127" s="279">
        <v>141.23333333333332</v>
      </c>
      <c r="H127" s="279">
        <v>174.23333333333332</v>
      </c>
      <c r="I127" s="279">
        <v>184.66666666666666</v>
      </c>
      <c r="J127" s="279">
        <v>190.73333333333332</v>
      </c>
      <c r="K127" s="277">
        <v>178.6</v>
      </c>
      <c r="L127" s="277">
        <v>162.1</v>
      </c>
      <c r="M127" s="277">
        <v>8.8282299999999996</v>
      </c>
    </row>
    <row r="128" spans="1:13">
      <c r="A128" s="268">
        <v>118</v>
      </c>
      <c r="B128" s="277" t="s">
        <v>349</v>
      </c>
      <c r="C128" s="278">
        <v>92.75</v>
      </c>
      <c r="D128" s="279">
        <v>91.916666666666671</v>
      </c>
      <c r="E128" s="279">
        <v>90.333333333333343</v>
      </c>
      <c r="F128" s="279">
        <v>87.916666666666671</v>
      </c>
      <c r="G128" s="279">
        <v>86.333333333333343</v>
      </c>
      <c r="H128" s="279">
        <v>94.333333333333343</v>
      </c>
      <c r="I128" s="279">
        <v>95.916666666666686</v>
      </c>
      <c r="J128" s="279">
        <v>98.333333333333343</v>
      </c>
      <c r="K128" s="277">
        <v>93.5</v>
      </c>
      <c r="L128" s="277">
        <v>89.5</v>
      </c>
      <c r="M128" s="277">
        <v>20.914300000000001</v>
      </c>
    </row>
    <row r="129" spans="1:13">
      <c r="A129" s="268">
        <v>119</v>
      </c>
      <c r="B129" s="277" t="s">
        <v>350</v>
      </c>
      <c r="C129" s="278">
        <v>390</v>
      </c>
      <c r="D129" s="279">
        <v>386.33333333333331</v>
      </c>
      <c r="E129" s="279">
        <v>379.66666666666663</v>
      </c>
      <c r="F129" s="279">
        <v>369.33333333333331</v>
      </c>
      <c r="G129" s="279">
        <v>362.66666666666663</v>
      </c>
      <c r="H129" s="279">
        <v>396.66666666666663</v>
      </c>
      <c r="I129" s="279">
        <v>403.33333333333326</v>
      </c>
      <c r="J129" s="279">
        <v>413.66666666666663</v>
      </c>
      <c r="K129" s="277">
        <v>393</v>
      </c>
      <c r="L129" s="277">
        <v>376</v>
      </c>
      <c r="M129" s="277">
        <v>0.90134000000000003</v>
      </c>
    </row>
    <row r="130" spans="1:13">
      <c r="A130" s="268">
        <v>120</v>
      </c>
      <c r="B130" s="277" t="s">
        <v>351</v>
      </c>
      <c r="C130" s="278">
        <v>853.85</v>
      </c>
      <c r="D130" s="279">
        <v>852.61666666666667</v>
      </c>
      <c r="E130" s="279">
        <v>817.23333333333335</v>
      </c>
      <c r="F130" s="279">
        <v>780.61666666666667</v>
      </c>
      <c r="G130" s="279">
        <v>745.23333333333335</v>
      </c>
      <c r="H130" s="279">
        <v>889.23333333333335</v>
      </c>
      <c r="I130" s="279">
        <v>924.61666666666679</v>
      </c>
      <c r="J130" s="279">
        <v>961.23333333333335</v>
      </c>
      <c r="K130" s="277">
        <v>888</v>
      </c>
      <c r="L130" s="277">
        <v>816</v>
      </c>
      <c r="M130" s="277">
        <v>38.520890000000001</v>
      </c>
    </row>
    <row r="131" spans="1:13">
      <c r="A131" s="268">
        <v>121</v>
      </c>
      <c r="B131" s="277" t="s">
        <v>352</v>
      </c>
      <c r="C131" s="278">
        <v>114.05</v>
      </c>
      <c r="D131" s="279">
        <v>113.93333333333334</v>
      </c>
      <c r="E131" s="279">
        <v>109.11666666666667</v>
      </c>
      <c r="F131" s="279">
        <v>104.18333333333334</v>
      </c>
      <c r="G131" s="279">
        <v>99.366666666666674</v>
      </c>
      <c r="H131" s="279">
        <v>118.86666666666667</v>
      </c>
      <c r="I131" s="279">
        <v>123.68333333333334</v>
      </c>
      <c r="J131" s="279">
        <v>128.61666666666667</v>
      </c>
      <c r="K131" s="277">
        <v>118.75</v>
      </c>
      <c r="L131" s="277">
        <v>109</v>
      </c>
      <c r="M131" s="277">
        <v>36.447090000000003</v>
      </c>
    </row>
    <row r="132" spans="1:13">
      <c r="A132" s="268">
        <v>122</v>
      </c>
      <c r="B132" s="277" t="s">
        <v>1220</v>
      </c>
      <c r="C132" s="278">
        <v>825.3</v>
      </c>
      <c r="D132" s="279">
        <v>823.6</v>
      </c>
      <c r="E132" s="279">
        <v>811.7</v>
      </c>
      <c r="F132" s="279">
        <v>798.1</v>
      </c>
      <c r="G132" s="279">
        <v>786.2</v>
      </c>
      <c r="H132" s="279">
        <v>837.2</v>
      </c>
      <c r="I132" s="279">
        <v>849.09999999999991</v>
      </c>
      <c r="J132" s="279">
        <v>862.7</v>
      </c>
      <c r="K132" s="277">
        <v>835.5</v>
      </c>
      <c r="L132" s="277">
        <v>810</v>
      </c>
      <c r="M132" s="277">
        <v>2.9546100000000002</v>
      </c>
    </row>
    <row r="133" spans="1:13">
      <c r="A133" s="268">
        <v>123</v>
      </c>
      <c r="B133" s="277" t="s">
        <v>90</v>
      </c>
      <c r="C133" s="278">
        <v>14.7</v>
      </c>
      <c r="D133" s="279">
        <v>14.35</v>
      </c>
      <c r="E133" s="279">
        <v>14</v>
      </c>
      <c r="F133" s="279">
        <v>13.3</v>
      </c>
      <c r="G133" s="279">
        <v>12.950000000000001</v>
      </c>
      <c r="H133" s="279">
        <v>15.049999999999999</v>
      </c>
      <c r="I133" s="279">
        <v>15.399999999999997</v>
      </c>
      <c r="J133" s="279">
        <v>16.099999999999998</v>
      </c>
      <c r="K133" s="277">
        <v>14.7</v>
      </c>
      <c r="L133" s="277">
        <v>13.65</v>
      </c>
      <c r="M133" s="277">
        <v>286.48020000000002</v>
      </c>
    </row>
    <row r="134" spans="1:13">
      <c r="A134" s="268">
        <v>124</v>
      </c>
      <c r="B134" s="277" t="s">
        <v>91</v>
      </c>
      <c r="C134" s="278">
        <v>3344.4</v>
      </c>
      <c r="D134" s="279">
        <v>3320.4666666666667</v>
      </c>
      <c r="E134" s="279">
        <v>3251.9333333333334</v>
      </c>
      <c r="F134" s="279">
        <v>3159.4666666666667</v>
      </c>
      <c r="G134" s="279">
        <v>3090.9333333333334</v>
      </c>
      <c r="H134" s="279">
        <v>3412.9333333333334</v>
      </c>
      <c r="I134" s="279">
        <v>3481.4666666666672</v>
      </c>
      <c r="J134" s="279">
        <v>3573.9333333333334</v>
      </c>
      <c r="K134" s="277">
        <v>3389</v>
      </c>
      <c r="L134" s="277">
        <v>3228</v>
      </c>
      <c r="M134" s="277">
        <v>33.628450000000001</v>
      </c>
    </row>
    <row r="135" spans="1:13">
      <c r="A135" s="268">
        <v>125</v>
      </c>
      <c r="B135" s="277" t="s">
        <v>357</v>
      </c>
      <c r="C135" s="278">
        <v>9400.5499999999993</v>
      </c>
      <c r="D135" s="279">
        <v>9550.5333333333328</v>
      </c>
      <c r="E135" s="279">
        <v>9156.0666666666657</v>
      </c>
      <c r="F135" s="279">
        <v>8911.5833333333321</v>
      </c>
      <c r="G135" s="279">
        <v>8517.116666666665</v>
      </c>
      <c r="H135" s="279">
        <v>9795.0166666666664</v>
      </c>
      <c r="I135" s="279">
        <v>10189.483333333334</v>
      </c>
      <c r="J135" s="279">
        <v>10433.966666666667</v>
      </c>
      <c r="K135" s="277">
        <v>9945</v>
      </c>
      <c r="L135" s="277">
        <v>9306.0499999999993</v>
      </c>
      <c r="M135" s="277">
        <v>1.5119899999999999</v>
      </c>
    </row>
    <row r="136" spans="1:13">
      <c r="A136" s="268">
        <v>126</v>
      </c>
      <c r="B136" s="277" t="s">
        <v>93</v>
      </c>
      <c r="C136" s="278">
        <v>161.25</v>
      </c>
      <c r="D136" s="279">
        <v>161.66666666666666</v>
      </c>
      <c r="E136" s="279">
        <v>156.98333333333332</v>
      </c>
      <c r="F136" s="279">
        <v>152.71666666666667</v>
      </c>
      <c r="G136" s="279">
        <v>148.03333333333333</v>
      </c>
      <c r="H136" s="279">
        <v>165.93333333333331</v>
      </c>
      <c r="I136" s="279">
        <v>170.61666666666665</v>
      </c>
      <c r="J136" s="279">
        <v>174.8833333333333</v>
      </c>
      <c r="K136" s="277">
        <v>166.35</v>
      </c>
      <c r="L136" s="277">
        <v>157.4</v>
      </c>
      <c r="M136" s="277">
        <v>196.10622000000001</v>
      </c>
    </row>
    <row r="137" spans="1:13">
      <c r="A137" s="268">
        <v>127</v>
      </c>
      <c r="B137" s="277" t="s">
        <v>231</v>
      </c>
      <c r="C137" s="278">
        <v>2149.0500000000002</v>
      </c>
      <c r="D137" s="279">
        <v>2143</v>
      </c>
      <c r="E137" s="279">
        <v>2110.0500000000002</v>
      </c>
      <c r="F137" s="279">
        <v>2071.0500000000002</v>
      </c>
      <c r="G137" s="279">
        <v>2038.1000000000004</v>
      </c>
      <c r="H137" s="279">
        <v>2182</v>
      </c>
      <c r="I137" s="279">
        <v>2214.9499999999998</v>
      </c>
      <c r="J137" s="279">
        <v>2253.9499999999998</v>
      </c>
      <c r="K137" s="277">
        <v>2175.9499999999998</v>
      </c>
      <c r="L137" s="277">
        <v>2104</v>
      </c>
      <c r="M137" s="277">
        <v>12.04363</v>
      </c>
    </row>
    <row r="138" spans="1:13">
      <c r="A138" s="268">
        <v>128</v>
      </c>
      <c r="B138" s="277" t="s">
        <v>94</v>
      </c>
      <c r="C138" s="278">
        <v>5333.35</v>
      </c>
      <c r="D138" s="279">
        <v>5260.1833333333334</v>
      </c>
      <c r="E138" s="279">
        <v>5023.416666666667</v>
      </c>
      <c r="F138" s="279">
        <v>4713.4833333333336</v>
      </c>
      <c r="G138" s="279">
        <v>4476.7166666666672</v>
      </c>
      <c r="H138" s="279">
        <v>5570.1166666666668</v>
      </c>
      <c r="I138" s="279">
        <v>5806.8833333333332</v>
      </c>
      <c r="J138" s="279">
        <v>6116.8166666666666</v>
      </c>
      <c r="K138" s="277">
        <v>5496.95</v>
      </c>
      <c r="L138" s="277">
        <v>4950.25</v>
      </c>
      <c r="M138" s="277">
        <v>219.87146000000001</v>
      </c>
    </row>
    <row r="139" spans="1:13">
      <c r="A139" s="268">
        <v>129</v>
      </c>
      <c r="B139" s="277" t="s">
        <v>1263</v>
      </c>
      <c r="C139" s="278">
        <v>773.7</v>
      </c>
      <c r="D139" s="279">
        <v>766.30000000000007</v>
      </c>
      <c r="E139" s="279">
        <v>750.60000000000014</v>
      </c>
      <c r="F139" s="279">
        <v>727.50000000000011</v>
      </c>
      <c r="G139" s="279">
        <v>711.80000000000018</v>
      </c>
      <c r="H139" s="279">
        <v>789.40000000000009</v>
      </c>
      <c r="I139" s="279">
        <v>805.10000000000014</v>
      </c>
      <c r="J139" s="279">
        <v>828.2</v>
      </c>
      <c r="K139" s="277">
        <v>782</v>
      </c>
      <c r="L139" s="277">
        <v>743.2</v>
      </c>
      <c r="M139" s="277">
        <v>1.46017</v>
      </c>
    </row>
    <row r="140" spans="1:13">
      <c r="A140" s="268">
        <v>130</v>
      </c>
      <c r="B140" s="277" t="s">
        <v>239</v>
      </c>
      <c r="C140" s="278">
        <v>67.55</v>
      </c>
      <c r="D140" s="279">
        <v>68.966666666666654</v>
      </c>
      <c r="E140" s="279">
        <v>66.083333333333314</v>
      </c>
      <c r="F140" s="279">
        <v>64.61666666666666</v>
      </c>
      <c r="G140" s="279">
        <v>61.73333333333332</v>
      </c>
      <c r="H140" s="279">
        <v>70.433333333333309</v>
      </c>
      <c r="I140" s="279">
        <v>73.316666666666663</v>
      </c>
      <c r="J140" s="279">
        <v>74.783333333333303</v>
      </c>
      <c r="K140" s="277">
        <v>71.849999999999994</v>
      </c>
      <c r="L140" s="277">
        <v>67.5</v>
      </c>
      <c r="M140" s="277">
        <v>15.855589999999999</v>
      </c>
    </row>
    <row r="141" spans="1:13">
      <c r="A141" s="268">
        <v>131</v>
      </c>
      <c r="B141" s="277" t="s">
        <v>95</v>
      </c>
      <c r="C141" s="278">
        <v>2152.9499999999998</v>
      </c>
      <c r="D141" s="279">
        <v>2163.9833333333331</v>
      </c>
      <c r="E141" s="279">
        <v>2124.1666666666661</v>
      </c>
      <c r="F141" s="279">
        <v>2095.3833333333328</v>
      </c>
      <c r="G141" s="279">
        <v>2055.5666666666657</v>
      </c>
      <c r="H141" s="279">
        <v>2192.7666666666664</v>
      </c>
      <c r="I141" s="279">
        <v>2232.583333333333</v>
      </c>
      <c r="J141" s="279">
        <v>2261.3666666666668</v>
      </c>
      <c r="K141" s="277">
        <v>2203.8000000000002</v>
      </c>
      <c r="L141" s="277">
        <v>2135.1999999999998</v>
      </c>
      <c r="M141" s="277">
        <v>13.10103</v>
      </c>
    </row>
    <row r="142" spans="1:13">
      <c r="A142" s="268">
        <v>132</v>
      </c>
      <c r="B142" s="277" t="s">
        <v>359</v>
      </c>
      <c r="C142" s="278">
        <v>301.89999999999998</v>
      </c>
      <c r="D142" s="279">
        <v>304.93333333333334</v>
      </c>
      <c r="E142" s="279">
        <v>296.41666666666669</v>
      </c>
      <c r="F142" s="279">
        <v>290.93333333333334</v>
      </c>
      <c r="G142" s="279">
        <v>282.41666666666669</v>
      </c>
      <c r="H142" s="279">
        <v>310.41666666666669</v>
      </c>
      <c r="I142" s="279">
        <v>318.93333333333334</v>
      </c>
      <c r="J142" s="279">
        <v>324.41666666666669</v>
      </c>
      <c r="K142" s="277">
        <v>313.45</v>
      </c>
      <c r="L142" s="277">
        <v>299.45</v>
      </c>
      <c r="M142" s="277">
        <v>17.09478</v>
      </c>
    </row>
    <row r="143" spans="1:13">
      <c r="A143" s="268">
        <v>133</v>
      </c>
      <c r="B143" s="277" t="s">
        <v>360</v>
      </c>
      <c r="C143" s="278">
        <v>86.6</v>
      </c>
      <c r="D143" s="279">
        <v>87.3</v>
      </c>
      <c r="E143" s="279">
        <v>84.8</v>
      </c>
      <c r="F143" s="279">
        <v>83</v>
      </c>
      <c r="G143" s="279">
        <v>80.5</v>
      </c>
      <c r="H143" s="279">
        <v>89.1</v>
      </c>
      <c r="I143" s="279">
        <v>91.6</v>
      </c>
      <c r="J143" s="279">
        <v>93.399999999999991</v>
      </c>
      <c r="K143" s="277">
        <v>89.8</v>
      </c>
      <c r="L143" s="277">
        <v>85.5</v>
      </c>
      <c r="M143" s="277">
        <v>20.953410000000002</v>
      </c>
    </row>
    <row r="144" spans="1:13">
      <c r="A144" s="268">
        <v>134</v>
      </c>
      <c r="B144" s="277" t="s">
        <v>361</v>
      </c>
      <c r="C144" s="278">
        <v>240.2</v>
      </c>
      <c r="D144" s="279">
        <v>240.4</v>
      </c>
      <c r="E144" s="279">
        <v>238.8</v>
      </c>
      <c r="F144" s="279">
        <v>237.4</v>
      </c>
      <c r="G144" s="279">
        <v>235.8</v>
      </c>
      <c r="H144" s="279">
        <v>241.8</v>
      </c>
      <c r="I144" s="279">
        <v>243.39999999999998</v>
      </c>
      <c r="J144" s="279">
        <v>244.8</v>
      </c>
      <c r="K144" s="277">
        <v>242</v>
      </c>
      <c r="L144" s="277">
        <v>239</v>
      </c>
      <c r="M144" s="277">
        <v>1.19312</v>
      </c>
    </row>
    <row r="145" spans="1:13">
      <c r="A145" s="268">
        <v>135</v>
      </c>
      <c r="B145" s="277" t="s">
        <v>240</v>
      </c>
      <c r="C145" s="278">
        <v>370.15</v>
      </c>
      <c r="D145" s="279">
        <v>373.38333333333338</v>
      </c>
      <c r="E145" s="279">
        <v>359.76666666666677</v>
      </c>
      <c r="F145" s="279">
        <v>349.38333333333338</v>
      </c>
      <c r="G145" s="279">
        <v>335.76666666666677</v>
      </c>
      <c r="H145" s="279">
        <v>383.76666666666677</v>
      </c>
      <c r="I145" s="279">
        <v>397.38333333333344</v>
      </c>
      <c r="J145" s="279">
        <v>407.76666666666677</v>
      </c>
      <c r="K145" s="277">
        <v>387</v>
      </c>
      <c r="L145" s="277">
        <v>363</v>
      </c>
      <c r="M145" s="277">
        <v>7.8053999999999997</v>
      </c>
    </row>
    <row r="146" spans="1:13">
      <c r="A146" s="268">
        <v>136</v>
      </c>
      <c r="B146" s="277" t="s">
        <v>241</v>
      </c>
      <c r="C146" s="278">
        <v>1144.3</v>
      </c>
      <c r="D146" s="279">
        <v>1141.8166666666668</v>
      </c>
      <c r="E146" s="279">
        <v>1127.6333333333337</v>
      </c>
      <c r="F146" s="279">
        <v>1110.9666666666669</v>
      </c>
      <c r="G146" s="279">
        <v>1096.7833333333338</v>
      </c>
      <c r="H146" s="279">
        <v>1158.4833333333336</v>
      </c>
      <c r="I146" s="279">
        <v>1172.6666666666665</v>
      </c>
      <c r="J146" s="279">
        <v>1189.3333333333335</v>
      </c>
      <c r="K146" s="277">
        <v>1156</v>
      </c>
      <c r="L146" s="277">
        <v>1125.1500000000001</v>
      </c>
      <c r="M146" s="277">
        <v>1.04959</v>
      </c>
    </row>
    <row r="147" spans="1:13">
      <c r="A147" s="268">
        <v>137</v>
      </c>
      <c r="B147" s="277" t="s">
        <v>242</v>
      </c>
      <c r="C147" s="278">
        <v>68.849999999999994</v>
      </c>
      <c r="D147" s="279">
        <v>69.11666666666666</v>
      </c>
      <c r="E147" s="279">
        <v>67.933333333333323</v>
      </c>
      <c r="F147" s="279">
        <v>67.016666666666666</v>
      </c>
      <c r="G147" s="279">
        <v>65.833333333333329</v>
      </c>
      <c r="H147" s="279">
        <v>70.033333333333317</v>
      </c>
      <c r="I147" s="279">
        <v>71.216666666666654</v>
      </c>
      <c r="J147" s="279">
        <v>72.133333333333312</v>
      </c>
      <c r="K147" s="277">
        <v>70.3</v>
      </c>
      <c r="L147" s="277">
        <v>68.2</v>
      </c>
      <c r="M147" s="277">
        <v>38.078919999999997</v>
      </c>
    </row>
    <row r="148" spans="1:13">
      <c r="A148" s="268">
        <v>138</v>
      </c>
      <c r="B148" s="277" t="s">
        <v>96</v>
      </c>
      <c r="C148" s="278">
        <v>54.8</v>
      </c>
      <c r="D148" s="279">
        <v>54.516666666666673</v>
      </c>
      <c r="E148" s="279">
        <v>53.783333333333346</v>
      </c>
      <c r="F148" s="279">
        <v>52.766666666666673</v>
      </c>
      <c r="G148" s="279">
        <v>52.033333333333346</v>
      </c>
      <c r="H148" s="279">
        <v>55.533333333333346</v>
      </c>
      <c r="I148" s="279">
        <v>56.26666666666668</v>
      </c>
      <c r="J148" s="279">
        <v>57.283333333333346</v>
      </c>
      <c r="K148" s="277">
        <v>55.25</v>
      </c>
      <c r="L148" s="277">
        <v>53.5</v>
      </c>
      <c r="M148" s="277">
        <v>41.597430000000003</v>
      </c>
    </row>
    <row r="149" spans="1:13">
      <c r="A149" s="268">
        <v>139</v>
      </c>
      <c r="B149" s="277" t="s">
        <v>362</v>
      </c>
      <c r="C149" s="278">
        <v>539.5</v>
      </c>
      <c r="D149" s="279">
        <v>541.81666666666672</v>
      </c>
      <c r="E149" s="279">
        <v>530.68333333333339</v>
      </c>
      <c r="F149" s="279">
        <v>521.86666666666667</v>
      </c>
      <c r="G149" s="279">
        <v>510.73333333333335</v>
      </c>
      <c r="H149" s="279">
        <v>550.63333333333344</v>
      </c>
      <c r="I149" s="279">
        <v>561.76666666666688</v>
      </c>
      <c r="J149" s="279">
        <v>570.58333333333348</v>
      </c>
      <c r="K149" s="277">
        <v>552.95000000000005</v>
      </c>
      <c r="L149" s="277">
        <v>533</v>
      </c>
      <c r="M149" s="277">
        <v>2.9781300000000002</v>
      </c>
    </row>
    <row r="150" spans="1:13">
      <c r="A150" s="268">
        <v>140</v>
      </c>
      <c r="B150" s="277" t="s">
        <v>1297</v>
      </c>
      <c r="C150" s="278">
        <v>1372.65</v>
      </c>
      <c r="D150" s="279">
        <v>1383.7833333333335</v>
      </c>
      <c r="E150" s="279">
        <v>1356.916666666667</v>
      </c>
      <c r="F150" s="279">
        <v>1341.1833333333334</v>
      </c>
      <c r="G150" s="279">
        <v>1314.3166666666668</v>
      </c>
      <c r="H150" s="279">
        <v>1399.5166666666671</v>
      </c>
      <c r="I150" s="279">
        <v>1426.3833333333334</v>
      </c>
      <c r="J150" s="279">
        <v>1442.1166666666672</v>
      </c>
      <c r="K150" s="277">
        <v>1410.65</v>
      </c>
      <c r="L150" s="277">
        <v>1368.05</v>
      </c>
      <c r="M150" s="277">
        <v>5.2540000000000003E-2</v>
      </c>
    </row>
    <row r="151" spans="1:13">
      <c r="A151" s="268">
        <v>141</v>
      </c>
      <c r="B151" s="277" t="s">
        <v>97</v>
      </c>
      <c r="C151" s="278">
        <v>1238.5999999999999</v>
      </c>
      <c r="D151" s="279">
        <v>1248.3833333333334</v>
      </c>
      <c r="E151" s="279">
        <v>1216.0666666666668</v>
      </c>
      <c r="F151" s="279">
        <v>1193.5333333333333</v>
      </c>
      <c r="G151" s="279">
        <v>1161.2166666666667</v>
      </c>
      <c r="H151" s="279">
        <v>1270.916666666667</v>
      </c>
      <c r="I151" s="279">
        <v>1303.2333333333336</v>
      </c>
      <c r="J151" s="279">
        <v>1325.7666666666671</v>
      </c>
      <c r="K151" s="277">
        <v>1280.7</v>
      </c>
      <c r="L151" s="277">
        <v>1225.8499999999999</v>
      </c>
      <c r="M151" s="277">
        <v>22.252890000000001</v>
      </c>
    </row>
    <row r="152" spans="1:13">
      <c r="A152" s="268">
        <v>142</v>
      </c>
      <c r="B152" s="277" t="s">
        <v>363</v>
      </c>
      <c r="C152" s="278">
        <v>251.85</v>
      </c>
      <c r="D152" s="279">
        <v>255.35</v>
      </c>
      <c r="E152" s="279">
        <v>246.7</v>
      </c>
      <c r="F152" s="279">
        <v>241.54999999999998</v>
      </c>
      <c r="G152" s="279">
        <v>232.89999999999998</v>
      </c>
      <c r="H152" s="279">
        <v>260.5</v>
      </c>
      <c r="I152" s="279">
        <v>269.15000000000003</v>
      </c>
      <c r="J152" s="279">
        <v>274.3</v>
      </c>
      <c r="K152" s="277">
        <v>264</v>
      </c>
      <c r="L152" s="277">
        <v>250.2</v>
      </c>
      <c r="M152" s="277">
        <v>98.343360000000004</v>
      </c>
    </row>
    <row r="153" spans="1:13">
      <c r="A153" s="268">
        <v>143</v>
      </c>
      <c r="B153" s="277" t="s">
        <v>98</v>
      </c>
      <c r="C153" s="278">
        <v>167.25</v>
      </c>
      <c r="D153" s="279">
        <v>167.21666666666667</v>
      </c>
      <c r="E153" s="279">
        <v>164.93333333333334</v>
      </c>
      <c r="F153" s="279">
        <v>162.61666666666667</v>
      </c>
      <c r="G153" s="279">
        <v>160.33333333333334</v>
      </c>
      <c r="H153" s="279">
        <v>169.53333333333333</v>
      </c>
      <c r="I153" s="279">
        <v>171.81666666666669</v>
      </c>
      <c r="J153" s="279">
        <v>174.13333333333333</v>
      </c>
      <c r="K153" s="277">
        <v>169.5</v>
      </c>
      <c r="L153" s="277">
        <v>164.9</v>
      </c>
      <c r="M153" s="277">
        <v>41.010800000000003</v>
      </c>
    </row>
    <row r="154" spans="1:13">
      <c r="A154" s="268">
        <v>144</v>
      </c>
      <c r="B154" s="277" t="s">
        <v>243</v>
      </c>
      <c r="C154" s="278">
        <v>9.6</v>
      </c>
      <c r="D154" s="279">
        <v>9.6166666666666671</v>
      </c>
      <c r="E154" s="279">
        <v>9.4833333333333343</v>
      </c>
      <c r="F154" s="279">
        <v>9.3666666666666671</v>
      </c>
      <c r="G154" s="279">
        <v>9.2333333333333343</v>
      </c>
      <c r="H154" s="279">
        <v>9.7333333333333343</v>
      </c>
      <c r="I154" s="279">
        <v>9.8666666666666671</v>
      </c>
      <c r="J154" s="279">
        <v>9.9833333333333343</v>
      </c>
      <c r="K154" s="277">
        <v>9.75</v>
      </c>
      <c r="L154" s="277">
        <v>9.5</v>
      </c>
      <c r="M154" s="277">
        <v>63.344090000000001</v>
      </c>
    </row>
    <row r="155" spans="1:13">
      <c r="A155" s="268">
        <v>145</v>
      </c>
      <c r="B155" s="277" t="s">
        <v>364</v>
      </c>
      <c r="C155" s="278">
        <v>357.9</v>
      </c>
      <c r="D155" s="279">
        <v>358.91666666666669</v>
      </c>
      <c r="E155" s="279">
        <v>350.48333333333335</v>
      </c>
      <c r="F155" s="279">
        <v>343.06666666666666</v>
      </c>
      <c r="G155" s="279">
        <v>334.63333333333333</v>
      </c>
      <c r="H155" s="279">
        <v>366.33333333333337</v>
      </c>
      <c r="I155" s="279">
        <v>374.76666666666665</v>
      </c>
      <c r="J155" s="279">
        <v>382.18333333333339</v>
      </c>
      <c r="K155" s="277">
        <v>367.35</v>
      </c>
      <c r="L155" s="277">
        <v>351.5</v>
      </c>
      <c r="M155" s="277">
        <v>6.5322100000000001</v>
      </c>
    </row>
    <row r="156" spans="1:13">
      <c r="A156" s="268">
        <v>146</v>
      </c>
      <c r="B156" s="277" t="s">
        <v>99</v>
      </c>
      <c r="C156" s="278">
        <v>51.9</v>
      </c>
      <c r="D156" s="279">
        <v>52.1</v>
      </c>
      <c r="E156" s="279">
        <v>50.800000000000004</v>
      </c>
      <c r="F156" s="279">
        <v>49.7</v>
      </c>
      <c r="G156" s="279">
        <v>48.400000000000006</v>
      </c>
      <c r="H156" s="279">
        <v>53.2</v>
      </c>
      <c r="I156" s="279">
        <v>54.5</v>
      </c>
      <c r="J156" s="279">
        <v>55.6</v>
      </c>
      <c r="K156" s="277">
        <v>53.4</v>
      </c>
      <c r="L156" s="277">
        <v>51</v>
      </c>
      <c r="M156" s="277">
        <v>333.21564000000001</v>
      </c>
    </row>
    <row r="157" spans="1:13">
      <c r="A157" s="268">
        <v>147</v>
      </c>
      <c r="B157" s="277" t="s">
        <v>367</v>
      </c>
      <c r="C157" s="278">
        <v>294.45</v>
      </c>
      <c r="D157" s="279">
        <v>294.43333333333334</v>
      </c>
      <c r="E157" s="279">
        <v>289.91666666666669</v>
      </c>
      <c r="F157" s="279">
        <v>285.38333333333333</v>
      </c>
      <c r="G157" s="279">
        <v>280.86666666666667</v>
      </c>
      <c r="H157" s="279">
        <v>298.9666666666667</v>
      </c>
      <c r="I157" s="279">
        <v>303.48333333333335</v>
      </c>
      <c r="J157" s="279">
        <v>308.01666666666671</v>
      </c>
      <c r="K157" s="277">
        <v>298.95</v>
      </c>
      <c r="L157" s="277">
        <v>289.89999999999998</v>
      </c>
      <c r="M157" s="277">
        <v>4.6400499999999996</v>
      </c>
    </row>
    <row r="158" spans="1:13">
      <c r="A158" s="268">
        <v>148</v>
      </c>
      <c r="B158" s="277" t="s">
        <v>366</v>
      </c>
      <c r="C158" s="278">
        <v>2863.35</v>
      </c>
      <c r="D158" s="279">
        <v>2891.8666666666668</v>
      </c>
      <c r="E158" s="279">
        <v>2793.7333333333336</v>
      </c>
      <c r="F158" s="279">
        <v>2724.1166666666668</v>
      </c>
      <c r="G158" s="279">
        <v>2625.9833333333336</v>
      </c>
      <c r="H158" s="279">
        <v>2961.4833333333336</v>
      </c>
      <c r="I158" s="279">
        <v>3059.6166666666668</v>
      </c>
      <c r="J158" s="279">
        <v>3129.2333333333336</v>
      </c>
      <c r="K158" s="277">
        <v>2990</v>
      </c>
      <c r="L158" s="277">
        <v>2822.25</v>
      </c>
      <c r="M158" s="277">
        <v>1.1391</v>
      </c>
    </row>
    <row r="159" spans="1:13">
      <c r="A159" s="268">
        <v>149</v>
      </c>
      <c r="B159" s="277" t="s">
        <v>368</v>
      </c>
      <c r="C159" s="278">
        <v>543.04999999999995</v>
      </c>
      <c r="D159" s="279">
        <v>539.13333333333333</v>
      </c>
      <c r="E159" s="279">
        <v>530.91666666666663</v>
      </c>
      <c r="F159" s="279">
        <v>518.7833333333333</v>
      </c>
      <c r="G159" s="279">
        <v>510.56666666666661</v>
      </c>
      <c r="H159" s="279">
        <v>551.26666666666665</v>
      </c>
      <c r="I159" s="279">
        <v>559.48333333333335</v>
      </c>
      <c r="J159" s="279">
        <v>571.61666666666667</v>
      </c>
      <c r="K159" s="277">
        <v>547.35</v>
      </c>
      <c r="L159" s="277">
        <v>527</v>
      </c>
      <c r="M159" s="277">
        <v>0.61051999999999995</v>
      </c>
    </row>
    <row r="160" spans="1:13">
      <c r="A160" s="268">
        <v>150</v>
      </c>
      <c r="B160" s="277" t="s">
        <v>2940</v>
      </c>
      <c r="C160" s="278">
        <v>532.15</v>
      </c>
      <c r="D160" s="279">
        <v>530.7166666666667</v>
      </c>
      <c r="E160" s="279">
        <v>526.43333333333339</v>
      </c>
      <c r="F160" s="279">
        <v>520.7166666666667</v>
      </c>
      <c r="G160" s="279">
        <v>516.43333333333339</v>
      </c>
      <c r="H160" s="279">
        <v>536.43333333333339</v>
      </c>
      <c r="I160" s="279">
        <v>540.7166666666667</v>
      </c>
      <c r="J160" s="279">
        <v>546.43333333333339</v>
      </c>
      <c r="K160" s="277">
        <v>535</v>
      </c>
      <c r="L160" s="277">
        <v>525</v>
      </c>
      <c r="M160" s="277">
        <v>0.38551999999999997</v>
      </c>
    </row>
    <row r="161" spans="1:13">
      <c r="A161" s="268">
        <v>151</v>
      </c>
      <c r="B161" s="277" t="s">
        <v>370</v>
      </c>
      <c r="C161" s="278">
        <v>132.94999999999999</v>
      </c>
      <c r="D161" s="279">
        <v>133.53333333333333</v>
      </c>
      <c r="E161" s="279">
        <v>131.21666666666667</v>
      </c>
      <c r="F161" s="279">
        <v>129.48333333333335</v>
      </c>
      <c r="G161" s="279">
        <v>127.16666666666669</v>
      </c>
      <c r="H161" s="279">
        <v>135.26666666666665</v>
      </c>
      <c r="I161" s="279">
        <v>137.58333333333331</v>
      </c>
      <c r="J161" s="279">
        <v>139.31666666666663</v>
      </c>
      <c r="K161" s="277">
        <v>135.85</v>
      </c>
      <c r="L161" s="277">
        <v>131.80000000000001</v>
      </c>
      <c r="M161" s="277">
        <v>7.3814900000000003</v>
      </c>
    </row>
    <row r="162" spans="1:13">
      <c r="A162" s="268">
        <v>152</v>
      </c>
      <c r="B162" s="277" t="s">
        <v>244</v>
      </c>
      <c r="C162" s="278">
        <v>100.3</v>
      </c>
      <c r="D162" s="279">
        <v>100.38333333333333</v>
      </c>
      <c r="E162" s="279">
        <v>98.916666666666657</v>
      </c>
      <c r="F162" s="279">
        <v>97.533333333333331</v>
      </c>
      <c r="G162" s="279">
        <v>96.066666666666663</v>
      </c>
      <c r="H162" s="279">
        <v>101.76666666666665</v>
      </c>
      <c r="I162" s="279">
        <v>103.23333333333332</v>
      </c>
      <c r="J162" s="279">
        <v>104.61666666666665</v>
      </c>
      <c r="K162" s="277">
        <v>101.85</v>
      </c>
      <c r="L162" s="277">
        <v>99</v>
      </c>
      <c r="M162" s="277">
        <v>31.955390000000001</v>
      </c>
    </row>
    <row r="163" spans="1:13">
      <c r="A163" s="268">
        <v>153</v>
      </c>
      <c r="B163" s="277" t="s">
        <v>369</v>
      </c>
      <c r="C163" s="278">
        <v>74.25</v>
      </c>
      <c r="D163" s="279">
        <v>74.033333333333331</v>
      </c>
      <c r="E163" s="279">
        <v>72.216666666666669</v>
      </c>
      <c r="F163" s="279">
        <v>70.183333333333337</v>
      </c>
      <c r="G163" s="279">
        <v>68.366666666666674</v>
      </c>
      <c r="H163" s="279">
        <v>76.066666666666663</v>
      </c>
      <c r="I163" s="279">
        <v>77.883333333333326</v>
      </c>
      <c r="J163" s="279">
        <v>79.916666666666657</v>
      </c>
      <c r="K163" s="277">
        <v>75.849999999999994</v>
      </c>
      <c r="L163" s="277">
        <v>72</v>
      </c>
      <c r="M163" s="277">
        <v>50.503630000000001</v>
      </c>
    </row>
    <row r="164" spans="1:13">
      <c r="A164" s="268">
        <v>154</v>
      </c>
      <c r="B164" s="277" t="s">
        <v>100</v>
      </c>
      <c r="C164" s="278">
        <v>92.1</v>
      </c>
      <c r="D164" s="279">
        <v>92.116666666666674</v>
      </c>
      <c r="E164" s="279">
        <v>90.783333333333346</v>
      </c>
      <c r="F164" s="279">
        <v>89.466666666666669</v>
      </c>
      <c r="G164" s="279">
        <v>88.13333333333334</v>
      </c>
      <c r="H164" s="279">
        <v>93.433333333333351</v>
      </c>
      <c r="I164" s="279">
        <v>94.766666666666666</v>
      </c>
      <c r="J164" s="279">
        <v>96.083333333333357</v>
      </c>
      <c r="K164" s="277">
        <v>93.45</v>
      </c>
      <c r="L164" s="277">
        <v>90.8</v>
      </c>
      <c r="M164" s="277">
        <v>218.97337999999999</v>
      </c>
    </row>
    <row r="165" spans="1:13">
      <c r="A165" s="268">
        <v>155</v>
      </c>
      <c r="B165" s="277" t="s">
        <v>375</v>
      </c>
      <c r="C165" s="278">
        <v>1987.7</v>
      </c>
      <c r="D165" s="279">
        <v>1968.7833333333335</v>
      </c>
      <c r="E165" s="279">
        <v>1939.0666666666671</v>
      </c>
      <c r="F165" s="279">
        <v>1890.4333333333336</v>
      </c>
      <c r="G165" s="279">
        <v>1860.7166666666672</v>
      </c>
      <c r="H165" s="279">
        <v>2017.416666666667</v>
      </c>
      <c r="I165" s="279">
        <v>2047.1333333333337</v>
      </c>
      <c r="J165" s="279">
        <v>2095.7666666666669</v>
      </c>
      <c r="K165" s="277">
        <v>1998.5</v>
      </c>
      <c r="L165" s="277">
        <v>1920.15</v>
      </c>
      <c r="M165" s="277">
        <v>0.49019000000000001</v>
      </c>
    </row>
    <row r="166" spans="1:13">
      <c r="A166" s="268">
        <v>156</v>
      </c>
      <c r="B166" s="277" t="s">
        <v>376</v>
      </c>
      <c r="C166" s="278">
        <v>1993.25</v>
      </c>
      <c r="D166" s="279">
        <v>1997.75</v>
      </c>
      <c r="E166" s="279">
        <v>1975.5</v>
      </c>
      <c r="F166" s="279">
        <v>1957.75</v>
      </c>
      <c r="G166" s="279">
        <v>1935.5</v>
      </c>
      <c r="H166" s="279">
        <v>2015.5</v>
      </c>
      <c r="I166" s="279">
        <v>2037.75</v>
      </c>
      <c r="J166" s="279">
        <v>2055.5</v>
      </c>
      <c r="K166" s="277">
        <v>2020</v>
      </c>
      <c r="L166" s="277">
        <v>1980</v>
      </c>
      <c r="M166" s="277">
        <v>0.14252000000000001</v>
      </c>
    </row>
    <row r="167" spans="1:13">
      <c r="A167" s="268">
        <v>157</v>
      </c>
      <c r="B167" s="277" t="s">
        <v>372</v>
      </c>
      <c r="C167" s="278">
        <v>463.35</v>
      </c>
      <c r="D167" s="279">
        <v>467.23333333333335</v>
      </c>
      <c r="E167" s="279">
        <v>458.16666666666669</v>
      </c>
      <c r="F167" s="279">
        <v>452.98333333333335</v>
      </c>
      <c r="G167" s="279">
        <v>443.91666666666669</v>
      </c>
      <c r="H167" s="279">
        <v>472.41666666666669</v>
      </c>
      <c r="I167" s="279">
        <v>481.48333333333329</v>
      </c>
      <c r="J167" s="279">
        <v>486.66666666666669</v>
      </c>
      <c r="K167" s="277">
        <v>476.3</v>
      </c>
      <c r="L167" s="277">
        <v>462.05</v>
      </c>
      <c r="M167" s="277">
        <v>0.16936000000000001</v>
      </c>
    </row>
    <row r="168" spans="1:13">
      <c r="A168" s="268">
        <v>158</v>
      </c>
      <c r="B168" s="277" t="s">
        <v>382</v>
      </c>
      <c r="C168" s="278">
        <v>251.95</v>
      </c>
      <c r="D168" s="279">
        <v>254</v>
      </c>
      <c r="E168" s="279">
        <v>242.95</v>
      </c>
      <c r="F168" s="279">
        <v>233.95</v>
      </c>
      <c r="G168" s="279">
        <v>222.89999999999998</v>
      </c>
      <c r="H168" s="279">
        <v>263</v>
      </c>
      <c r="I168" s="279">
        <v>274.04999999999995</v>
      </c>
      <c r="J168" s="279">
        <v>283.05</v>
      </c>
      <c r="K168" s="277">
        <v>265.05</v>
      </c>
      <c r="L168" s="277">
        <v>245</v>
      </c>
      <c r="M168" s="277">
        <v>3.5616599999999998</v>
      </c>
    </row>
    <row r="169" spans="1:13">
      <c r="A169" s="268">
        <v>159</v>
      </c>
      <c r="B169" s="277" t="s">
        <v>373</v>
      </c>
      <c r="C169" s="278">
        <v>99</v>
      </c>
      <c r="D169" s="279">
        <v>99.3</v>
      </c>
      <c r="E169" s="279">
        <v>98.199999999999989</v>
      </c>
      <c r="F169" s="279">
        <v>97.399999999999991</v>
      </c>
      <c r="G169" s="279">
        <v>96.299999999999983</v>
      </c>
      <c r="H169" s="279">
        <v>100.1</v>
      </c>
      <c r="I169" s="279">
        <v>101.19999999999999</v>
      </c>
      <c r="J169" s="279">
        <v>102</v>
      </c>
      <c r="K169" s="277">
        <v>100.4</v>
      </c>
      <c r="L169" s="277">
        <v>98.5</v>
      </c>
      <c r="M169" s="277">
        <v>0.27161000000000002</v>
      </c>
    </row>
    <row r="170" spans="1:13">
      <c r="A170" s="268">
        <v>160</v>
      </c>
      <c r="B170" s="277" t="s">
        <v>374</v>
      </c>
      <c r="C170" s="278">
        <v>164</v>
      </c>
      <c r="D170" s="279">
        <v>166.16666666666666</v>
      </c>
      <c r="E170" s="279">
        <v>161.08333333333331</v>
      </c>
      <c r="F170" s="279">
        <v>158.16666666666666</v>
      </c>
      <c r="G170" s="279">
        <v>153.08333333333331</v>
      </c>
      <c r="H170" s="279">
        <v>169.08333333333331</v>
      </c>
      <c r="I170" s="279">
        <v>174.16666666666663</v>
      </c>
      <c r="J170" s="279">
        <v>177.08333333333331</v>
      </c>
      <c r="K170" s="277">
        <v>171.25</v>
      </c>
      <c r="L170" s="277">
        <v>163.25</v>
      </c>
      <c r="M170" s="277">
        <v>1.72618</v>
      </c>
    </row>
    <row r="171" spans="1:13">
      <c r="A171" s="268">
        <v>161</v>
      </c>
      <c r="B171" s="277" t="s">
        <v>245</v>
      </c>
      <c r="C171" s="278">
        <v>129</v>
      </c>
      <c r="D171" s="279">
        <v>130.36666666666665</v>
      </c>
      <c r="E171" s="279">
        <v>126.83333333333329</v>
      </c>
      <c r="F171" s="279">
        <v>124.66666666666663</v>
      </c>
      <c r="G171" s="279">
        <v>121.13333333333327</v>
      </c>
      <c r="H171" s="279">
        <v>132.5333333333333</v>
      </c>
      <c r="I171" s="279">
        <v>136.06666666666666</v>
      </c>
      <c r="J171" s="279">
        <v>138.23333333333332</v>
      </c>
      <c r="K171" s="277">
        <v>133.9</v>
      </c>
      <c r="L171" s="277">
        <v>128.19999999999999</v>
      </c>
      <c r="M171" s="277">
        <v>3.5916000000000001</v>
      </c>
    </row>
    <row r="172" spans="1:13">
      <c r="A172" s="268">
        <v>162</v>
      </c>
      <c r="B172" s="277" t="s">
        <v>378</v>
      </c>
      <c r="C172" s="278">
        <v>5557.65</v>
      </c>
      <c r="D172" s="279">
        <v>5561.416666666667</v>
      </c>
      <c r="E172" s="279">
        <v>5526.4333333333343</v>
      </c>
      <c r="F172" s="279">
        <v>5495.2166666666672</v>
      </c>
      <c r="G172" s="279">
        <v>5460.2333333333345</v>
      </c>
      <c r="H172" s="279">
        <v>5592.6333333333341</v>
      </c>
      <c r="I172" s="279">
        <v>5627.6166666666659</v>
      </c>
      <c r="J172" s="279">
        <v>5658.8333333333339</v>
      </c>
      <c r="K172" s="277">
        <v>5596.4</v>
      </c>
      <c r="L172" s="277">
        <v>5530.2</v>
      </c>
      <c r="M172" s="277">
        <v>0.16492999999999999</v>
      </c>
    </row>
    <row r="173" spans="1:13">
      <c r="A173" s="268">
        <v>163</v>
      </c>
      <c r="B173" s="277" t="s">
        <v>379</v>
      </c>
      <c r="C173" s="278">
        <v>1697.9</v>
      </c>
      <c r="D173" s="279">
        <v>1716.3</v>
      </c>
      <c r="E173" s="279">
        <v>1642.6</v>
      </c>
      <c r="F173" s="279">
        <v>1587.3</v>
      </c>
      <c r="G173" s="279">
        <v>1513.6</v>
      </c>
      <c r="H173" s="279">
        <v>1771.6</v>
      </c>
      <c r="I173" s="279">
        <v>1845.3000000000002</v>
      </c>
      <c r="J173" s="279">
        <v>1900.6</v>
      </c>
      <c r="K173" s="277">
        <v>1790</v>
      </c>
      <c r="L173" s="277">
        <v>1661</v>
      </c>
      <c r="M173" s="277">
        <v>8.5916999999999994</v>
      </c>
    </row>
    <row r="174" spans="1:13">
      <c r="A174" s="268">
        <v>164</v>
      </c>
      <c r="B174" s="277" t="s">
        <v>101</v>
      </c>
      <c r="C174" s="278">
        <v>508.9</v>
      </c>
      <c r="D174" s="279">
        <v>507.46666666666664</v>
      </c>
      <c r="E174" s="279">
        <v>496.48333333333323</v>
      </c>
      <c r="F174" s="279">
        <v>484.06666666666661</v>
      </c>
      <c r="G174" s="279">
        <v>473.0833333333332</v>
      </c>
      <c r="H174" s="279">
        <v>519.88333333333321</v>
      </c>
      <c r="I174" s="279">
        <v>530.86666666666679</v>
      </c>
      <c r="J174" s="279">
        <v>543.2833333333333</v>
      </c>
      <c r="K174" s="277">
        <v>518.45000000000005</v>
      </c>
      <c r="L174" s="277">
        <v>495.05</v>
      </c>
      <c r="M174" s="277">
        <v>93.981030000000004</v>
      </c>
    </row>
    <row r="175" spans="1:13">
      <c r="A175" s="268">
        <v>165</v>
      </c>
      <c r="B175" s="277" t="s">
        <v>387</v>
      </c>
      <c r="C175" s="278">
        <v>45.25</v>
      </c>
      <c r="D175" s="279">
        <v>45.216666666666669</v>
      </c>
      <c r="E175" s="279">
        <v>44.433333333333337</v>
      </c>
      <c r="F175" s="279">
        <v>43.616666666666667</v>
      </c>
      <c r="G175" s="279">
        <v>42.833333333333336</v>
      </c>
      <c r="H175" s="279">
        <v>46.033333333333339</v>
      </c>
      <c r="I175" s="279">
        <v>46.81666666666667</v>
      </c>
      <c r="J175" s="279">
        <v>47.63333333333334</v>
      </c>
      <c r="K175" s="277">
        <v>46</v>
      </c>
      <c r="L175" s="277">
        <v>44.4</v>
      </c>
      <c r="M175" s="277">
        <v>7.9827399999999997</v>
      </c>
    </row>
    <row r="176" spans="1:13">
      <c r="A176" s="268">
        <v>166</v>
      </c>
      <c r="B176" s="277" t="s">
        <v>1396</v>
      </c>
      <c r="C176" s="278">
        <v>5358.6</v>
      </c>
      <c r="D176" s="279">
        <v>5335.5333333333338</v>
      </c>
      <c r="E176" s="279">
        <v>5223.0666666666675</v>
      </c>
      <c r="F176" s="279">
        <v>5087.5333333333338</v>
      </c>
      <c r="G176" s="279">
        <v>4975.0666666666675</v>
      </c>
      <c r="H176" s="279">
        <v>5471.0666666666675</v>
      </c>
      <c r="I176" s="279">
        <v>5583.5333333333328</v>
      </c>
      <c r="J176" s="279">
        <v>5719.0666666666675</v>
      </c>
      <c r="K176" s="277">
        <v>5448</v>
      </c>
      <c r="L176" s="277">
        <v>5200</v>
      </c>
      <c r="M176" s="277">
        <v>1.3002499999999999</v>
      </c>
    </row>
    <row r="177" spans="1:13">
      <c r="A177" s="268">
        <v>167</v>
      </c>
      <c r="B177" s="277" t="s">
        <v>103</v>
      </c>
      <c r="C177" s="278">
        <v>23.95</v>
      </c>
      <c r="D177" s="279">
        <v>24.05</v>
      </c>
      <c r="E177" s="279">
        <v>23.6</v>
      </c>
      <c r="F177" s="279">
        <v>23.25</v>
      </c>
      <c r="G177" s="279">
        <v>22.8</v>
      </c>
      <c r="H177" s="279">
        <v>24.400000000000002</v>
      </c>
      <c r="I177" s="279">
        <v>24.849999999999998</v>
      </c>
      <c r="J177" s="279">
        <v>25.200000000000003</v>
      </c>
      <c r="K177" s="277">
        <v>24.5</v>
      </c>
      <c r="L177" s="277">
        <v>23.7</v>
      </c>
      <c r="M177" s="277">
        <v>205.02615</v>
      </c>
    </row>
    <row r="178" spans="1:13">
      <c r="A178" s="268">
        <v>168</v>
      </c>
      <c r="B178" s="277" t="s">
        <v>388</v>
      </c>
      <c r="C178" s="278">
        <v>223.35</v>
      </c>
      <c r="D178" s="279">
        <v>222.85</v>
      </c>
      <c r="E178" s="279">
        <v>217</v>
      </c>
      <c r="F178" s="279">
        <v>210.65</v>
      </c>
      <c r="G178" s="279">
        <v>204.8</v>
      </c>
      <c r="H178" s="279">
        <v>229.2</v>
      </c>
      <c r="I178" s="279">
        <v>235.04999999999995</v>
      </c>
      <c r="J178" s="279">
        <v>241.39999999999998</v>
      </c>
      <c r="K178" s="277">
        <v>228.7</v>
      </c>
      <c r="L178" s="277">
        <v>216.5</v>
      </c>
      <c r="M178" s="277">
        <v>43.000970000000002</v>
      </c>
    </row>
    <row r="179" spans="1:13">
      <c r="A179" s="268">
        <v>169</v>
      </c>
      <c r="B179" s="277" t="s">
        <v>380</v>
      </c>
      <c r="C179" s="278">
        <v>948.9</v>
      </c>
      <c r="D179" s="279">
        <v>947.94999999999993</v>
      </c>
      <c r="E179" s="279">
        <v>941.19999999999982</v>
      </c>
      <c r="F179" s="279">
        <v>933.49999999999989</v>
      </c>
      <c r="G179" s="279">
        <v>926.74999999999977</v>
      </c>
      <c r="H179" s="279">
        <v>955.64999999999986</v>
      </c>
      <c r="I179" s="279">
        <v>962.40000000000009</v>
      </c>
      <c r="J179" s="279">
        <v>970.09999999999991</v>
      </c>
      <c r="K179" s="277">
        <v>954.7</v>
      </c>
      <c r="L179" s="277">
        <v>940.25</v>
      </c>
      <c r="M179" s="277">
        <v>0.56716999999999995</v>
      </c>
    </row>
    <row r="180" spans="1:13">
      <c r="A180" s="268">
        <v>170</v>
      </c>
      <c r="B180" s="277" t="s">
        <v>246</v>
      </c>
      <c r="C180" s="278">
        <v>529.15</v>
      </c>
      <c r="D180" s="279">
        <v>528.05000000000007</v>
      </c>
      <c r="E180" s="279">
        <v>521.70000000000016</v>
      </c>
      <c r="F180" s="279">
        <v>514.25000000000011</v>
      </c>
      <c r="G180" s="279">
        <v>507.9000000000002</v>
      </c>
      <c r="H180" s="279">
        <v>535.50000000000011</v>
      </c>
      <c r="I180" s="279">
        <v>541.85</v>
      </c>
      <c r="J180" s="279">
        <v>549.30000000000007</v>
      </c>
      <c r="K180" s="277">
        <v>534.4</v>
      </c>
      <c r="L180" s="277">
        <v>520.6</v>
      </c>
      <c r="M180" s="277">
        <v>1.03348</v>
      </c>
    </row>
    <row r="181" spans="1:13">
      <c r="A181" s="268">
        <v>171</v>
      </c>
      <c r="B181" s="277" t="s">
        <v>104</v>
      </c>
      <c r="C181" s="278">
        <v>713.75</v>
      </c>
      <c r="D181" s="279">
        <v>712.6</v>
      </c>
      <c r="E181" s="279">
        <v>698.5</v>
      </c>
      <c r="F181" s="279">
        <v>683.25</v>
      </c>
      <c r="G181" s="279">
        <v>669.15</v>
      </c>
      <c r="H181" s="279">
        <v>727.85</v>
      </c>
      <c r="I181" s="279">
        <v>741.95000000000016</v>
      </c>
      <c r="J181" s="279">
        <v>757.2</v>
      </c>
      <c r="K181" s="277">
        <v>726.7</v>
      </c>
      <c r="L181" s="277">
        <v>697.35</v>
      </c>
      <c r="M181" s="277">
        <v>20.298570000000002</v>
      </c>
    </row>
    <row r="182" spans="1:13">
      <c r="A182" s="268">
        <v>172</v>
      </c>
      <c r="B182" s="277" t="s">
        <v>247</v>
      </c>
      <c r="C182" s="278">
        <v>409.3</v>
      </c>
      <c r="D182" s="279">
        <v>410.91666666666669</v>
      </c>
      <c r="E182" s="279">
        <v>405.38333333333338</v>
      </c>
      <c r="F182" s="279">
        <v>401.4666666666667</v>
      </c>
      <c r="G182" s="279">
        <v>395.93333333333339</v>
      </c>
      <c r="H182" s="279">
        <v>414.83333333333337</v>
      </c>
      <c r="I182" s="279">
        <v>420.36666666666667</v>
      </c>
      <c r="J182" s="279">
        <v>424.28333333333336</v>
      </c>
      <c r="K182" s="277">
        <v>416.45</v>
      </c>
      <c r="L182" s="277">
        <v>407</v>
      </c>
      <c r="M182" s="277">
        <v>1.2062200000000001</v>
      </c>
    </row>
    <row r="183" spans="1:13">
      <c r="A183" s="268">
        <v>173</v>
      </c>
      <c r="B183" s="277" t="s">
        <v>248</v>
      </c>
      <c r="C183" s="278">
        <v>915.5</v>
      </c>
      <c r="D183" s="279">
        <v>912.5</v>
      </c>
      <c r="E183" s="279">
        <v>897</v>
      </c>
      <c r="F183" s="279">
        <v>878.5</v>
      </c>
      <c r="G183" s="279">
        <v>863</v>
      </c>
      <c r="H183" s="279">
        <v>931</v>
      </c>
      <c r="I183" s="279">
        <v>946.5</v>
      </c>
      <c r="J183" s="279">
        <v>965</v>
      </c>
      <c r="K183" s="277">
        <v>928</v>
      </c>
      <c r="L183" s="277">
        <v>894</v>
      </c>
      <c r="M183" s="277">
        <v>8.3419799999999995</v>
      </c>
    </row>
    <row r="184" spans="1:13">
      <c r="A184" s="268">
        <v>174</v>
      </c>
      <c r="B184" s="277" t="s">
        <v>389</v>
      </c>
      <c r="C184" s="278">
        <v>89.55</v>
      </c>
      <c r="D184" s="279">
        <v>87.983333333333334</v>
      </c>
      <c r="E184" s="279">
        <v>85.066666666666663</v>
      </c>
      <c r="F184" s="279">
        <v>80.583333333333329</v>
      </c>
      <c r="G184" s="279">
        <v>77.666666666666657</v>
      </c>
      <c r="H184" s="279">
        <v>92.466666666666669</v>
      </c>
      <c r="I184" s="279">
        <v>95.383333333333326</v>
      </c>
      <c r="J184" s="279">
        <v>99.866666666666674</v>
      </c>
      <c r="K184" s="277">
        <v>90.9</v>
      </c>
      <c r="L184" s="277">
        <v>83.5</v>
      </c>
      <c r="M184" s="277">
        <v>13.56794</v>
      </c>
    </row>
    <row r="185" spans="1:13">
      <c r="A185" s="268">
        <v>175</v>
      </c>
      <c r="B185" s="277" t="s">
        <v>381</v>
      </c>
      <c r="C185" s="278">
        <v>365.15</v>
      </c>
      <c r="D185" s="279">
        <v>368.75</v>
      </c>
      <c r="E185" s="279">
        <v>352.5</v>
      </c>
      <c r="F185" s="279">
        <v>339.85</v>
      </c>
      <c r="G185" s="279">
        <v>323.60000000000002</v>
      </c>
      <c r="H185" s="279">
        <v>381.4</v>
      </c>
      <c r="I185" s="279">
        <v>397.65</v>
      </c>
      <c r="J185" s="279">
        <v>410.29999999999995</v>
      </c>
      <c r="K185" s="277">
        <v>385</v>
      </c>
      <c r="L185" s="277">
        <v>356.1</v>
      </c>
      <c r="M185" s="277">
        <v>112.38327</v>
      </c>
    </row>
    <row r="186" spans="1:13">
      <c r="A186" s="268">
        <v>176</v>
      </c>
      <c r="B186" s="277" t="s">
        <v>249</v>
      </c>
      <c r="C186" s="278">
        <v>182.15</v>
      </c>
      <c r="D186" s="279">
        <v>182.63333333333333</v>
      </c>
      <c r="E186" s="279">
        <v>178.36666666666665</v>
      </c>
      <c r="F186" s="279">
        <v>174.58333333333331</v>
      </c>
      <c r="G186" s="279">
        <v>170.31666666666663</v>
      </c>
      <c r="H186" s="279">
        <v>186.41666666666666</v>
      </c>
      <c r="I186" s="279">
        <v>190.68333333333331</v>
      </c>
      <c r="J186" s="279">
        <v>194.46666666666667</v>
      </c>
      <c r="K186" s="277">
        <v>186.9</v>
      </c>
      <c r="L186" s="277">
        <v>178.85</v>
      </c>
      <c r="M186" s="277">
        <v>5.1326700000000001</v>
      </c>
    </row>
    <row r="187" spans="1:13">
      <c r="A187" s="268">
        <v>177</v>
      </c>
      <c r="B187" s="277" t="s">
        <v>105</v>
      </c>
      <c r="C187" s="278">
        <v>745</v>
      </c>
      <c r="D187" s="279">
        <v>739.43333333333339</v>
      </c>
      <c r="E187" s="279">
        <v>730.21666666666681</v>
      </c>
      <c r="F187" s="279">
        <v>715.43333333333339</v>
      </c>
      <c r="G187" s="279">
        <v>706.21666666666681</v>
      </c>
      <c r="H187" s="279">
        <v>754.21666666666681</v>
      </c>
      <c r="I187" s="279">
        <v>763.43333333333351</v>
      </c>
      <c r="J187" s="279">
        <v>778.21666666666681</v>
      </c>
      <c r="K187" s="277">
        <v>748.65</v>
      </c>
      <c r="L187" s="277">
        <v>724.65</v>
      </c>
      <c r="M187" s="277">
        <v>32.161850000000001</v>
      </c>
    </row>
    <row r="188" spans="1:13">
      <c r="A188" s="268">
        <v>178</v>
      </c>
      <c r="B188" s="277" t="s">
        <v>383</v>
      </c>
      <c r="C188" s="278">
        <v>78.05</v>
      </c>
      <c r="D188" s="279">
        <v>78.466666666666654</v>
      </c>
      <c r="E188" s="279">
        <v>77.333333333333314</v>
      </c>
      <c r="F188" s="279">
        <v>76.61666666666666</v>
      </c>
      <c r="G188" s="279">
        <v>75.48333333333332</v>
      </c>
      <c r="H188" s="279">
        <v>79.183333333333309</v>
      </c>
      <c r="I188" s="279">
        <v>80.316666666666663</v>
      </c>
      <c r="J188" s="279">
        <v>81.033333333333303</v>
      </c>
      <c r="K188" s="277">
        <v>79.599999999999994</v>
      </c>
      <c r="L188" s="277">
        <v>77.75</v>
      </c>
      <c r="M188" s="277">
        <v>3.27596</v>
      </c>
    </row>
    <row r="189" spans="1:13">
      <c r="A189" s="268">
        <v>179</v>
      </c>
      <c r="B189" s="277" t="s">
        <v>384</v>
      </c>
      <c r="C189" s="278">
        <v>546.79999999999995</v>
      </c>
      <c r="D189" s="279">
        <v>550.94999999999993</v>
      </c>
      <c r="E189" s="279">
        <v>541.84999999999991</v>
      </c>
      <c r="F189" s="279">
        <v>536.9</v>
      </c>
      <c r="G189" s="279">
        <v>527.79999999999995</v>
      </c>
      <c r="H189" s="279">
        <v>555.89999999999986</v>
      </c>
      <c r="I189" s="279">
        <v>565</v>
      </c>
      <c r="J189" s="279">
        <v>569.94999999999982</v>
      </c>
      <c r="K189" s="277">
        <v>560.04999999999995</v>
      </c>
      <c r="L189" s="277">
        <v>546</v>
      </c>
      <c r="M189" s="277">
        <v>0.17643</v>
      </c>
    </row>
    <row r="190" spans="1:13">
      <c r="A190" s="268">
        <v>180</v>
      </c>
      <c r="B190" s="277" t="s">
        <v>1439</v>
      </c>
      <c r="C190" s="278">
        <v>182.05</v>
      </c>
      <c r="D190" s="279">
        <v>183.65</v>
      </c>
      <c r="E190" s="279">
        <v>179.5</v>
      </c>
      <c r="F190" s="279">
        <v>176.95</v>
      </c>
      <c r="G190" s="279">
        <v>172.79999999999998</v>
      </c>
      <c r="H190" s="279">
        <v>186.20000000000002</v>
      </c>
      <c r="I190" s="279">
        <v>190.35000000000005</v>
      </c>
      <c r="J190" s="279">
        <v>192.90000000000003</v>
      </c>
      <c r="K190" s="277">
        <v>187.8</v>
      </c>
      <c r="L190" s="277">
        <v>181.1</v>
      </c>
      <c r="M190" s="277">
        <v>0.99412999999999996</v>
      </c>
    </row>
    <row r="191" spans="1:13">
      <c r="A191" s="268">
        <v>181</v>
      </c>
      <c r="B191" s="277" t="s">
        <v>390</v>
      </c>
      <c r="C191" s="278">
        <v>60.45</v>
      </c>
      <c r="D191" s="279">
        <v>60.566666666666663</v>
      </c>
      <c r="E191" s="279">
        <v>58.483333333333327</v>
      </c>
      <c r="F191" s="279">
        <v>56.516666666666666</v>
      </c>
      <c r="G191" s="279">
        <v>54.43333333333333</v>
      </c>
      <c r="H191" s="279">
        <v>62.533333333333324</v>
      </c>
      <c r="I191" s="279">
        <v>64.616666666666674</v>
      </c>
      <c r="J191" s="279">
        <v>66.583333333333314</v>
      </c>
      <c r="K191" s="277">
        <v>62.65</v>
      </c>
      <c r="L191" s="277">
        <v>58.6</v>
      </c>
      <c r="M191" s="277">
        <v>11.35716</v>
      </c>
    </row>
    <row r="192" spans="1:13">
      <c r="A192" s="268">
        <v>182</v>
      </c>
      <c r="B192" s="277" t="s">
        <v>250</v>
      </c>
      <c r="C192" s="278">
        <v>210.1</v>
      </c>
      <c r="D192" s="279">
        <v>209.79999999999998</v>
      </c>
      <c r="E192" s="279">
        <v>205.29999999999995</v>
      </c>
      <c r="F192" s="279">
        <v>200.49999999999997</v>
      </c>
      <c r="G192" s="279">
        <v>195.99999999999994</v>
      </c>
      <c r="H192" s="279">
        <v>214.59999999999997</v>
      </c>
      <c r="I192" s="279">
        <v>219.10000000000002</v>
      </c>
      <c r="J192" s="279">
        <v>223.89999999999998</v>
      </c>
      <c r="K192" s="277">
        <v>214.3</v>
      </c>
      <c r="L192" s="277">
        <v>205</v>
      </c>
      <c r="M192" s="277">
        <v>17.444269999999999</v>
      </c>
    </row>
    <row r="193" spans="1:13">
      <c r="A193" s="268">
        <v>183</v>
      </c>
      <c r="B193" s="277" t="s">
        <v>385</v>
      </c>
      <c r="C193" s="278">
        <v>350.3</v>
      </c>
      <c r="D193" s="279">
        <v>347.2833333333333</v>
      </c>
      <c r="E193" s="279">
        <v>341.51666666666659</v>
      </c>
      <c r="F193" s="279">
        <v>332.73333333333329</v>
      </c>
      <c r="G193" s="279">
        <v>326.96666666666658</v>
      </c>
      <c r="H193" s="279">
        <v>356.06666666666661</v>
      </c>
      <c r="I193" s="279">
        <v>361.83333333333326</v>
      </c>
      <c r="J193" s="279">
        <v>370.61666666666662</v>
      </c>
      <c r="K193" s="277">
        <v>353.05</v>
      </c>
      <c r="L193" s="277">
        <v>338.5</v>
      </c>
      <c r="M193" s="277">
        <v>1.65649</v>
      </c>
    </row>
    <row r="194" spans="1:13">
      <c r="A194" s="268">
        <v>184</v>
      </c>
      <c r="B194" s="277" t="s">
        <v>386</v>
      </c>
      <c r="C194" s="278">
        <v>317</v>
      </c>
      <c r="D194" s="279">
        <v>316</v>
      </c>
      <c r="E194" s="279">
        <v>304.5</v>
      </c>
      <c r="F194" s="279">
        <v>292</v>
      </c>
      <c r="G194" s="279">
        <v>280.5</v>
      </c>
      <c r="H194" s="279">
        <v>328.5</v>
      </c>
      <c r="I194" s="279">
        <v>340</v>
      </c>
      <c r="J194" s="279">
        <v>352.5</v>
      </c>
      <c r="K194" s="277">
        <v>327.5</v>
      </c>
      <c r="L194" s="277">
        <v>303.5</v>
      </c>
      <c r="M194" s="277">
        <v>28.414899999999999</v>
      </c>
    </row>
    <row r="195" spans="1:13">
      <c r="A195" s="268">
        <v>185</v>
      </c>
      <c r="B195" s="277" t="s">
        <v>391</v>
      </c>
      <c r="C195" s="278">
        <v>658.2</v>
      </c>
      <c r="D195" s="279">
        <v>664.01666666666677</v>
      </c>
      <c r="E195" s="279">
        <v>649.18333333333351</v>
      </c>
      <c r="F195" s="279">
        <v>640.16666666666674</v>
      </c>
      <c r="G195" s="279">
        <v>625.33333333333348</v>
      </c>
      <c r="H195" s="279">
        <v>673.03333333333353</v>
      </c>
      <c r="I195" s="279">
        <v>687.86666666666679</v>
      </c>
      <c r="J195" s="279">
        <v>696.88333333333355</v>
      </c>
      <c r="K195" s="277">
        <v>678.85</v>
      </c>
      <c r="L195" s="277">
        <v>655</v>
      </c>
      <c r="M195" s="277">
        <v>7.6850000000000002E-2</v>
      </c>
    </row>
    <row r="196" spans="1:13">
      <c r="A196" s="268">
        <v>186</v>
      </c>
      <c r="B196" s="277" t="s">
        <v>399</v>
      </c>
      <c r="C196" s="278">
        <v>841.9</v>
      </c>
      <c r="D196" s="279">
        <v>840.98333333333323</v>
      </c>
      <c r="E196" s="279">
        <v>832.11666666666645</v>
      </c>
      <c r="F196" s="279">
        <v>822.33333333333326</v>
      </c>
      <c r="G196" s="279">
        <v>813.46666666666647</v>
      </c>
      <c r="H196" s="279">
        <v>850.76666666666642</v>
      </c>
      <c r="I196" s="279">
        <v>859.63333333333321</v>
      </c>
      <c r="J196" s="279">
        <v>869.4166666666664</v>
      </c>
      <c r="K196" s="277">
        <v>849.85</v>
      </c>
      <c r="L196" s="277">
        <v>831.2</v>
      </c>
      <c r="M196" s="277">
        <v>7.2287299999999997</v>
      </c>
    </row>
    <row r="197" spans="1:13">
      <c r="A197" s="268">
        <v>187</v>
      </c>
      <c r="B197" s="277" t="s">
        <v>392</v>
      </c>
      <c r="C197" s="278">
        <v>32.75</v>
      </c>
      <c r="D197" s="279">
        <v>32.93333333333333</v>
      </c>
      <c r="E197" s="279">
        <v>32.36666666666666</v>
      </c>
      <c r="F197" s="279">
        <v>31.983333333333327</v>
      </c>
      <c r="G197" s="279">
        <v>31.416666666666657</v>
      </c>
      <c r="H197" s="279">
        <v>33.316666666666663</v>
      </c>
      <c r="I197" s="279">
        <v>33.88333333333334</v>
      </c>
      <c r="J197" s="279">
        <v>34.266666666666666</v>
      </c>
      <c r="K197" s="277">
        <v>33.5</v>
      </c>
      <c r="L197" s="277">
        <v>32.549999999999997</v>
      </c>
      <c r="M197" s="277">
        <v>1.5192300000000001</v>
      </c>
    </row>
    <row r="198" spans="1:13">
      <c r="A198" s="268">
        <v>188</v>
      </c>
      <c r="B198" s="277" t="s">
        <v>393</v>
      </c>
      <c r="C198" s="278">
        <v>835.3</v>
      </c>
      <c r="D198" s="279">
        <v>839.76666666666677</v>
      </c>
      <c r="E198" s="279">
        <v>822.53333333333353</v>
      </c>
      <c r="F198" s="279">
        <v>809.76666666666677</v>
      </c>
      <c r="G198" s="279">
        <v>792.53333333333353</v>
      </c>
      <c r="H198" s="279">
        <v>852.53333333333353</v>
      </c>
      <c r="I198" s="279">
        <v>869.76666666666688</v>
      </c>
      <c r="J198" s="279">
        <v>882.53333333333353</v>
      </c>
      <c r="K198" s="277">
        <v>857</v>
      </c>
      <c r="L198" s="277">
        <v>827</v>
      </c>
      <c r="M198" s="277">
        <v>0.30964999999999998</v>
      </c>
    </row>
    <row r="199" spans="1:13">
      <c r="A199" s="268">
        <v>189</v>
      </c>
      <c r="B199" s="277" t="s">
        <v>106</v>
      </c>
      <c r="C199" s="278">
        <v>675.25</v>
      </c>
      <c r="D199" s="279">
        <v>677.66666666666663</v>
      </c>
      <c r="E199" s="279">
        <v>667.7833333333333</v>
      </c>
      <c r="F199" s="279">
        <v>660.31666666666672</v>
      </c>
      <c r="G199" s="279">
        <v>650.43333333333339</v>
      </c>
      <c r="H199" s="279">
        <v>685.13333333333321</v>
      </c>
      <c r="I199" s="279">
        <v>695.01666666666665</v>
      </c>
      <c r="J199" s="279">
        <v>702.48333333333312</v>
      </c>
      <c r="K199" s="277">
        <v>687.55</v>
      </c>
      <c r="L199" s="277">
        <v>670.2</v>
      </c>
      <c r="M199" s="277">
        <v>12.7143</v>
      </c>
    </row>
    <row r="200" spans="1:13">
      <c r="A200" s="268">
        <v>190</v>
      </c>
      <c r="B200" s="277" t="s">
        <v>108</v>
      </c>
      <c r="C200" s="278">
        <v>810.6</v>
      </c>
      <c r="D200" s="279">
        <v>812.86666666666667</v>
      </c>
      <c r="E200" s="279">
        <v>801.73333333333335</v>
      </c>
      <c r="F200" s="279">
        <v>792.86666666666667</v>
      </c>
      <c r="G200" s="279">
        <v>781.73333333333335</v>
      </c>
      <c r="H200" s="279">
        <v>821.73333333333335</v>
      </c>
      <c r="I200" s="279">
        <v>832.86666666666679</v>
      </c>
      <c r="J200" s="279">
        <v>841.73333333333335</v>
      </c>
      <c r="K200" s="277">
        <v>824</v>
      </c>
      <c r="L200" s="277">
        <v>804</v>
      </c>
      <c r="M200" s="277">
        <v>88.477580000000003</v>
      </c>
    </row>
    <row r="201" spans="1:13">
      <c r="A201" s="268">
        <v>191</v>
      </c>
      <c r="B201" s="277" t="s">
        <v>109</v>
      </c>
      <c r="C201" s="278">
        <v>1724</v>
      </c>
      <c r="D201" s="279">
        <v>1729.0166666666667</v>
      </c>
      <c r="E201" s="279">
        <v>1703.2833333333333</v>
      </c>
      <c r="F201" s="279">
        <v>1682.5666666666666</v>
      </c>
      <c r="G201" s="279">
        <v>1656.8333333333333</v>
      </c>
      <c r="H201" s="279">
        <v>1749.7333333333333</v>
      </c>
      <c r="I201" s="279">
        <v>1775.4666666666665</v>
      </c>
      <c r="J201" s="279">
        <v>1796.1833333333334</v>
      </c>
      <c r="K201" s="277">
        <v>1754.75</v>
      </c>
      <c r="L201" s="277">
        <v>1708.3</v>
      </c>
      <c r="M201" s="277">
        <v>56.425060000000002</v>
      </c>
    </row>
    <row r="202" spans="1:13">
      <c r="A202" s="268">
        <v>192</v>
      </c>
      <c r="B202" s="277" t="s">
        <v>252</v>
      </c>
      <c r="C202" s="278">
        <v>2215.4499999999998</v>
      </c>
      <c r="D202" s="279">
        <v>2223.7999999999997</v>
      </c>
      <c r="E202" s="279">
        <v>2172.6499999999996</v>
      </c>
      <c r="F202" s="279">
        <v>2129.85</v>
      </c>
      <c r="G202" s="279">
        <v>2078.6999999999998</v>
      </c>
      <c r="H202" s="279">
        <v>2266.5999999999995</v>
      </c>
      <c r="I202" s="279">
        <v>2317.75</v>
      </c>
      <c r="J202" s="279">
        <v>2360.5499999999993</v>
      </c>
      <c r="K202" s="277">
        <v>2274.9499999999998</v>
      </c>
      <c r="L202" s="277">
        <v>2181</v>
      </c>
      <c r="M202" s="277">
        <v>8.9118899999999996</v>
      </c>
    </row>
    <row r="203" spans="1:13">
      <c r="A203" s="268">
        <v>193</v>
      </c>
      <c r="B203" s="277" t="s">
        <v>110</v>
      </c>
      <c r="C203" s="278">
        <v>1057.3</v>
      </c>
      <c r="D203" s="279">
        <v>1065.5666666666666</v>
      </c>
      <c r="E203" s="279">
        <v>1038.9333333333332</v>
      </c>
      <c r="F203" s="279">
        <v>1020.5666666666666</v>
      </c>
      <c r="G203" s="279">
        <v>993.93333333333317</v>
      </c>
      <c r="H203" s="279">
        <v>1083.9333333333332</v>
      </c>
      <c r="I203" s="279">
        <v>1110.5666666666664</v>
      </c>
      <c r="J203" s="279">
        <v>1128.9333333333332</v>
      </c>
      <c r="K203" s="277">
        <v>1092.2</v>
      </c>
      <c r="L203" s="277">
        <v>1047.2</v>
      </c>
      <c r="M203" s="277">
        <v>117.40889</v>
      </c>
    </row>
    <row r="204" spans="1:13">
      <c r="A204" s="268">
        <v>194</v>
      </c>
      <c r="B204" s="277" t="s">
        <v>253</v>
      </c>
      <c r="C204" s="278">
        <v>585.1</v>
      </c>
      <c r="D204" s="279">
        <v>587.80000000000007</v>
      </c>
      <c r="E204" s="279">
        <v>580.80000000000018</v>
      </c>
      <c r="F204" s="279">
        <v>576.50000000000011</v>
      </c>
      <c r="G204" s="279">
        <v>569.50000000000023</v>
      </c>
      <c r="H204" s="279">
        <v>592.10000000000014</v>
      </c>
      <c r="I204" s="279">
        <v>599.09999999999991</v>
      </c>
      <c r="J204" s="279">
        <v>603.40000000000009</v>
      </c>
      <c r="K204" s="277">
        <v>594.79999999999995</v>
      </c>
      <c r="L204" s="277">
        <v>583.5</v>
      </c>
      <c r="M204" s="277">
        <v>25.87595</v>
      </c>
    </row>
    <row r="205" spans="1:13">
      <c r="A205" s="268">
        <v>195</v>
      </c>
      <c r="B205" s="277" t="s">
        <v>251</v>
      </c>
      <c r="C205" s="278">
        <v>759.85</v>
      </c>
      <c r="D205" s="279">
        <v>761.2833333333333</v>
      </c>
      <c r="E205" s="279">
        <v>748.56666666666661</v>
      </c>
      <c r="F205" s="279">
        <v>737.2833333333333</v>
      </c>
      <c r="G205" s="279">
        <v>724.56666666666661</v>
      </c>
      <c r="H205" s="279">
        <v>772.56666666666661</v>
      </c>
      <c r="I205" s="279">
        <v>785.2833333333333</v>
      </c>
      <c r="J205" s="279">
        <v>796.56666666666661</v>
      </c>
      <c r="K205" s="277">
        <v>774</v>
      </c>
      <c r="L205" s="277">
        <v>750</v>
      </c>
      <c r="M205" s="277">
        <v>3.0004599999999999</v>
      </c>
    </row>
    <row r="206" spans="1:13">
      <c r="A206" s="268">
        <v>196</v>
      </c>
      <c r="B206" s="277" t="s">
        <v>394</v>
      </c>
      <c r="C206" s="278">
        <v>189</v>
      </c>
      <c r="D206" s="279">
        <v>188.05000000000004</v>
      </c>
      <c r="E206" s="279">
        <v>185.25000000000009</v>
      </c>
      <c r="F206" s="279">
        <v>181.50000000000006</v>
      </c>
      <c r="G206" s="279">
        <v>178.7000000000001</v>
      </c>
      <c r="H206" s="279">
        <v>191.80000000000007</v>
      </c>
      <c r="I206" s="279">
        <v>194.60000000000002</v>
      </c>
      <c r="J206" s="279">
        <v>198.35000000000005</v>
      </c>
      <c r="K206" s="277">
        <v>190.85</v>
      </c>
      <c r="L206" s="277">
        <v>184.3</v>
      </c>
      <c r="M206" s="277">
        <v>2.09293</v>
      </c>
    </row>
    <row r="207" spans="1:13">
      <c r="A207" s="268">
        <v>197</v>
      </c>
      <c r="B207" s="277" t="s">
        <v>395</v>
      </c>
      <c r="C207" s="278">
        <v>344.9</v>
      </c>
      <c r="D207" s="279">
        <v>346.95</v>
      </c>
      <c r="E207" s="279">
        <v>337.95</v>
      </c>
      <c r="F207" s="279">
        <v>331</v>
      </c>
      <c r="G207" s="279">
        <v>322</v>
      </c>
      <c r="H207" s="279">
        <v>353.9</v>
      </c>
      <c r="I207" s="279">
        <v>362.9</v>
      </c>
      <c r="J207" s="279">
        <v>369.84999999999997</v>
      </c>
      <c r="K207" s="277">
        <v>355.95</v>
      </c>
      <c r="L207" s="277">
        <v>340</v>
      </c>
      <c r="M207" s="277">
        <v>0.20399999999999999</v>
      </c>
    </row>
    <row r="208" spans="1:13">
      <c r="A208" s="268">
        <v>198</v>
      </c>
      <c r="B208" s="277" t="s">
        <v>111</v>
      </c>
      <c r="C208" s="278">
        <v>3112.65</v>
      </c>
      <c r="D208" s="279">
        <v>3103.2000000000003</v>
      </c>
      <c r="E208" s="279">
        <v>3084.5500000000006</v>
      </c>
      <c r="F208" s="279">
        <v>3056.4500000000003</v>
      </c>
      <c r="G208" s="279">
        <v>3037.8000000000006</v>
      </c>
      <c r="H208" s="279">
        <v>3131.3000000000006</v>
      </c>
      <c r="I208" s="279">
        <v>3149.9500000000003</v>
      </c>
      <c r="J208" s="279">
        <v>3178.0500000000006</v>
      </c>
      <c r="K208" s="277">
        <v>3121.85</v>
      </c>
      <c r="L208" s="277">
        <v>3075.1</v>
      </c>
      <c r="M208" s="277">
        <v>13.62768</v>
      </c>
    </row>
    <row r="209" spans="1:13">
      <c r="A209" s="268">
        <v>199</v>
      </c>
      <c r="B209" s="277" t="s">
        <v>112</v>
      </c>
      <c r="C209" s="278">
        <v>458.85</v>
      </c>
      <c r="D209" s="279">
        <v>459.16666666666669</v>
      </c>
      <c r="E209" s="279">
        <v>456.68333333333339</v>
      </c>
      <c r="F209" s="279">
        <v>454.51666666666671</v>
      </c>
      <c r="G209" s="279">
        <v>452.03333333333342</v>
      </c>
      <c r="H209" s="279">
        <v>461.33333333333337</v>
      </c>
      <c r="I209" s="279">
        <v>463.81666666666661</v>
      </c>
      <c r="J209" s="279">
        <v>465.98333333333335</v>
      </c>
      <c r="K209" s="277">
        <v>461.65</v>
      </c>
      <c r="L209" s="277">
        <v>457</v>
      </c>
      <c r="M209" s="277">
        <v>7.2187900000000003</v>
      </c>
    </row>
    <row r="210" spans="1:13">
      <c r="A210" s="268">
        <v>200</v>
      </c>
      <c r="B210" s="277" t="s">
        <v>396</v>
      </c>
      <c r="C210" s="278">
        <v>14.6</v>
      </c>
      <c r="D210" s="279">
        <v>14.883333333333333</v>
      </c>
      <c r="E210" s="279">
        <v>14.116666666666665</v>
      </c>
      <c r="F210" s="279">
        <v>13.633333333333333</v>
      </c>
      <c r="G210" s="279">
        <v>12.866666666666665</v>
      </c>
      <c r="H210" s="279">
        <v>15.366666666666665</v>
      </c>
      <c r="I210" s="279">
        <v>16.133333333333333</v>
      </c>
      <c r="J210" s="279">
        <v>16.616666666666667</v>
      </c>
      <c r="K210" s="277">
        <v>15.65</v>
      </c>
      <c r="L210" s="277">
        <v>14.4</v>
      </c>
      <c r="M210" s="277">
        <v>40.816679999999998</v>
      </c>
    </row>
    <row r="211" spans="1:13">
      <c r="A211" s="268">
        <v>201</v>
      </c>
      <c r="B211" s="277" t="s">
        <v>398</v>
      </c>
      <c r="C211" s="278">
        <v>90.8</v>
      </c>
      <c r="D211" s="279">
        <v>89.8</v>
      </c>
      <c r="E211" s="279">
        <v>87.1</v>
      </c>
      <c r="F211" s="279">
        <v>83.399999999999991</v>
      </c>
      <c r="G211" s="279">
        <v>80.699999999999989</v>
      </c>
      <c r="H211" s="279">
        <v>93.5</v>
      </c>
      <c r="I211" s="279">
        <v>96.200000000000017</v>
      </c>
      <c r="J211" s="279">
        <v>99.9</v>
      </c>
      <c r="K211" s="277">
        <v>92.5</v>
      </c>
      <c r="L211" s="277">
        <v>86.1</v>
      </c>
      <c r="M211" s="277">
        <v>9.2332599999999996</v>
      </c>
    </row>
    <row r="212" spans="1:13">
      <c r="A212" s="268">
        <v>202</v>
      </c>
      <c r="B212" s="277" t="s">
        <v>114</v>
      </c>
      <c r="C212" s="278">
        <v>179.5</v>
      </c>
      <c r="D212" s="279">
        <v>179.41666666666666</v>
      </c>
      <c r="E212" s="279">
        <v>176.63333333333333</v>
      </c>
      <c r="F212" s="279">
        <v>173.76666666666668</v>
      </c>
      <c r="G212" s="279">
        <v>170.98333333333335</v>
      </c>
      <c r="H212" s="279">
        <v>182.2833333333333</v>
      </c>
      <c r="I212" s="279">
        <v>185.06666666666666</v>
      </c>
      <c r="J212" s="279">
        <v>187.93333333333328</v>
      </c>
      <c r="K212" s="277">
        <v>182.2</v>
      </c>
      <c r="L212" s="277">
        <v>176.55</v>
      </c>
      <c r="M212" s="277">
        <v>285.29345000000001</v>
      </c>
    </row>
    <row r="213" spans="1:13">
      <c r="A213" s="268">
        <v>203</v>
      </c>
      <c r="B213" s="277" t="s">
        <v>400</v>
      </c>
      <c r="C213" s="278">
        <v>36.5</v>
      </c>
      <c r="D213" s="279">
        <v>36.883333333333333</v>
      </c>
      <c r="E213" s="279">
        <v>35.816666666666663</v>
      </c>
      <c r="F213" s="279">
        <v>35.133333333333333</v>
      </c>
      <c r="G213" s="279">
        <v>34.066666666666663</v>
      </c>
      <c r="H213" s="279">
        <v>37.566666666666663</v>
      </c>
      <c r="I213" s="279">
        <v>38.63333333333334</v>
      </c>
      <c r="J213" s="279">
        <v>39.316666666666663</v>
      </c>
      <c r="K213" s="277">
        <v>37.950000000000003</v>
      </c>
      <c r="L213" s="277">
        <v>36.200000000000003</v>
      </c>
      <c r="M213" s="277">
        <v>9.4221299999999992</v>
      </c>
    </row>
    <row r="214" spans="1:13">
      <c r="A214" s="268">
        <v>204</v>
      </c>
      <c r="B214" s="277" t="s">
        <v>115</v>
      </c>
      <c r="C214" s="278">
        <v>194.05</v>
      </c>
      <c r="D214" s="279">
        <v>195.48333333333335</v>
      </c>
      <c r="E214" s="279">
        <v>191.9666666666667</v>
      </c>
      <c r="F214" s="279">
        <v>189.88333333333335</v>
      </c>
      <c r="G214" s="279">
        <v>186.3666666666667</v>
      </c>
      <c r="H214" s="279">
        <v>197.56666666666669</v>
      </c>
      <c r="I214" s="279">
        <v>201.08333333333334</v>
      </c>
      <c r="J214" s="279">
        <v>203.16666666666669</v>
      </c>
      <c r="K214" s="277">
        <v>199</v>
      </c>
      <c r="L214" s="277">
        <v>193.4</v>
      </c>
      <c r="M214" s="277">
        <v>63.353619999999999</v>
      </c>
    </row>
    <row r="215" spans="1:13">
      <c r="A215" s="268">
        <v>205</v>
      </c>
      <c r="B215" s="277" t="s">
        <v>116</v>
      </c>
      <c r="C215" s="278">
        <v>2098.6999999999998</v>
      </c>
      <c r="D215" s="279">
        <v>2105.4166666666665</v>
      </c>
      <c r="E215" s="279">
        <v>2083.2833333333328</v>
      </c>
      <c r="F215" s="279">
        <v>2067.8666666666663</v>
      </c>
      <c r="G215" s="279">
        <v>2045.7333333333327</v>
      </c>
      <c r="H215" s="279">
        <v>2120.833333333333</v>
      </c>
      <c r="I215" s="279">
        <v>2142.9666666666672</v>
      </c>
      <c r="J215" s="279">
        <v>2158.3833333333332</v>
      </c>
      <c r="K215" s="277">
        <v>2127.5500000000002</v>
      </c>
      <c r="L215" s="277">
        <v>2090</v>
      </c>
      <c r="M215" s="277">
        <v>44.752090000000003</v>
      </c>
    </row>
    <row r="216" spans="1:13">
      <c r="A216" s="268">
        <v>206</v>
      </c>
      <c r="B216" s="277" t="s">
        <v>254</v>
      </c>
      <c r="C216" s="278">
        <v>213.45</v>
      </c>
      <c r="D216" s="279">
        <v>215.36666666666665</v>
      </c>
      <c r="E216" s="279">
        <v>209.8833333333333</v>
      </c>
      <c r="F216" s="279">
        <v>206.31666666666666</v>
      </c>
      <c r="G216" s="279">
        <v>200.83333333333331</v>
      </c>
      <c r="H216" s="279">
        <v>218.93333333333328</v>
      </c>
      <c r="I216" s="279">
        <v>224.41666666666663</v>
      </c>
      <c r="J216" s="279">
        <v>227.98333333333326</v>
      </c>
      <c r="K216" s="277">
        <v>220.85</v>
      </c>
      <c r="L216" s="277">
        <v>211.8</v>
      </c>
      <c r="M216" s="277">
        <v>6.1859000000000002</v>
      </c>
    </row>
    <row r="217" spans="1:13">
      <c r="A217" s="268">
        <v>207</v>
      </c>
      <c r="B217" s="277" t="s">
        <v>401</v>
      </c>
      <c r="C217" s="278">
        <v>32747.05</v>
      </c>
      <c r="D217" s="279">
        <v>33082.566666666673</v>
      </c>
      <c r="E217" s="279">
        <v>32165.133333333346</v>
      </c>
      <c r="F217" s="279">
        <v>31583.216666666674</v>
      </c>
      <c r="G217" s="279">
        <v>30665.783333333347</v>
      </c>
      <c r="H217" s="279">
        <v>33664.483333333344</v>
      </c>
      <c r="I217" s="279">
        <v>34581.916666666679</v>
      </c>
      <c r="J217" s="279">
        <v>35163.833333333343</v>
      </c>
      <c r="K217" s="277">
        <v>34000</v>
      </c>
      <c r="L217" s="277">
        <v>32500.65</v>
      </c>
      <c r="M217" s="277">
        <v>3.0880000000000001E-2</v>
      </c>
    </row>
    <row r="218" spans="1:13">
      <c r="A218" s="268">
        <v>208</v>
      </c>
      <c r="B218" s="277" t="s">
        <v>397</v>
      </c>
      <c r="C218" s="278">
        <v>52.25</v>
      </c>
      <c r="D218" s="279">
        <v>52.966666666666661</v>
      </c>
      <c r="E218" s="279">
        <v>51.083333333333321</v>
      </c>
      <c r="F218" s="279">
        <v>49.916666666666657</v>
      </c>
      <c r="G218" s="279">
        <v>48.033333333333317</v>
      </c>
      <c r="H218" s="279">
        <v>54.133333333333326</v>
      </c>
      <c r="I218" s="279">
        <v>56.016666666666666</v>
      </c>
      <c r="J218" s="279">
        <v>57.18333333333333</v>
      </c>
      <c r="K218" s="277">
        <v>54.85</v>
      </c>
      <c r="L218" s="277">
        <v>51.8</v>
      </c>
      <c r="M218" s="277">
        <v>15.666079999999999</v>
      </c>
    </row>
    <row r="219" spans="1:13">
      <c r="A219" s="268">
        <v>209</v>
      </c>
      <c r="B219" s="277" t="s">
        <v>255</v>
      </c>
      <c r="C219" s="278">
        <v>32.799999999999997</v>
      </c>
      <c r="D219" s="279">
        <v>33.300000000000004</v>
      </c>
      <c r="E219" s="279">
        <v>32.000000000000007</v>
      </c>
      <c r="F219" s="279">
        <v>31.200000000000003</v>
      </c>
      <c r="G219" s="279">
        <v>29.900000000000006</v>
      </c>
      <c r="H219" s="279">
        <v>34.100000000000009</v>
      </c>
      <c r="I219" s="279">
        <v>35.400000000000006</v>
      </c>
      <c r="J219" s="279">
        <v>36.20000000000001</v>
      </c>
      <c r="K219" s="277">
        <v>34.6</v>
      </c>
      <c r="L219" s="277">
        <v>32.5</v>
      </c>
      <c r="M219" s="277">
        <v>19.75</v>
      </c>
    </row>
    <row r="220" spans="1:13">
      <c r="A220" s="268">
        <v>210</v>
      </c>
      <c r="B220" s="277" t="s">
        <v>415</v>
      </c>
      <c r="C220" s="278">
        <v>60.4</v>
      </c>
      <c r="D220" s="279">
        <v>60.083333333333336</v>
      </c>
      <c r="E220" s="279">
        <v>58.56666666666667</v>
      </c>
      <c r="F220" s="279">
        <v>56.733333333333334</v>
      </c>
      <c r="G220" s="279">
        <v>55.216666666666669</v>
      </c>
      <c r="H220" s="279">
        <v>61.916666666666671</v>
      </c>
      <c r="I220" s="279">
        <v>63.433333333333337</v>
      </c>
      <c r="J220" s="279">
        <v>65.26666666666668</v>
      </c>
      <c r="K220" s="277">
        <v>61.6</v>
      </c>
      <c r="L220" s="277">
        <v>58.25</v>
      </c>
      <c r="M220" s="277">
        <v>34.594369999999998</v>
      </c>
    </row>
    <row r="221" spans="1:13">
      <c r="A221" s="268">
        <v>211</v>
      </c>
      <c r="B221" s="277" t="s">
        <v>117</v>
      </c>
      <c r="C221" s="278">
        <v>178.6</v>
      </c>
      <c r="D221" s="279">
        <v>181.03333333333333</v>
      </c>
      <c r="E221" s="279">
        <v>175.56666666666666</v>
      </c>
      <c r="F221" s="279">
        <v>172.53333333333333</v>
      </c>
      <c r="G221" s="279">
        <v>167.06666666666666</v>
      </c>
      <c r="H221" s="279">
        <v>184.06666666666666</v>
      </c>
      <c r="I221" s="279">
        <v>189.5333333333333</v>
      </c>
      <c r="J221" s="279">
        <v>192.56666666666666</v>
      </c>
      <c r="K221" s="277">
        <v>186.5</v>
      </c>
      <c r="L221" s="277">
        <v>178</v>
      </c>
      <c r="M221" s="277">
        <v>152.86759000000001</v>
      </c>
    </row>
    <row r="222" spans="1:13">
      <c r="A222" s="268">
        <v>212</v>
      </c>
      <c r="B222" s="277" t="s">
        <v>258</v>
      </c>
      <c r="C222" s="278">
        <v>226.45</v>
      </c>
      <c r="D222" s="279">
        <v>227.41666666666666</v>
      </c>
      <c r="E222" s="279">
        <v>224.13333333333333</v>
      </c>
      <c r="F222" s="279">
        <v>221.81666666666666</v>
      </c>
      <c r="G222" s="279">
        <v>218.53333333333333</v>
      </c>
      <c r="H222" s="279">
        <v>229.73333333333332</v>
      </c>
      <c r="I222" s="279">
        <v>233.01666666666668</v>
      </c>
      <c r="J222" s="279">
        <v>235.33333333333331</v>
      </c>
      <c r="K222" s="277">
        <v>230.7</v>
      </c>
      <c r="L222" s="277">
        <v>225.1</v>
      </c>
      <c r="M222" s="277">
        <v>27.990680000000001</v>
      </c>
    </row>
    <row r="223" spans="1:13">
      <c r="A223" s="268">
        <v>213</v>
      </c>
      <c r="B223" s="277" t="s">
        <v>118</v>
      </c>
      <c r="C223" s="278">
        <v>369.55</v>
      </c>
      <c r="D223" s="279">
        <v>369.58333333333331</v>
      </c>
      <c r="E223" s="279">
        <v>364.51666666666665</v>
      </c>
      <c r="F223" s="279">
        <v>359.48333333333335</v>
      </c>
      <c r="G223" s="279">
        <v>354.41666666666669</v>
      </c>
      <c r="H223" s="279">
        <v>374.61666666666662</v>
      </c>
      <c r="I223" s="279">
        <v>379.68333333333334</v>
      </c>
      <c r="J223" s="279">
        <v>384.71666666666658</v>
      </c>
      <c r="K223" s="277">
        <v>374.65</v>
      </c>
      <c r="L223" s="277">
        <v>364.55</v>
      </c>
      <c r="M223" s="277">
        <v>781.6694</v>
      </c>
    </row>
    <row r="224" spans="1:13">
      <c r="A224" s="268">
        <v>214</v>
      </c>
      <c r="B224" s="277" t="s">
        <v>256</v>
      </c>
      <c r="C224" s="278">
        <v>1295.95</v>
      </c>
      <c r="D224" s="279">
        <v>1292.95</v>
      </c>
      <c r="E224" s="279">
        <v>1260.45</v>
      </c>
      <c r="F224" s="279">
        <v>1224.95</v>
      </c>
      <c r="G224" s="279">
        <v>1192.45</v>
      </c>
      <c r="H224" s="279">
        <v>1328.45</v>
      </c>
      <c r="I224" s="279">
        <v>1360.95</v>
      </c>
      <c r="J224" s="279">
        <v>1396.45</v>
      </c>
      <c r="K224" s="277">
        <v>1325.45</v>
      </c>
      <c r="L224" s="277">
        <v>1257.45</v>
      </c>
      <c r="M224" s="277">
        <v>15.206950000000001</v>
      </c>
    </row>
    <row r="225" spans="1:13">
      <c r="A225" s="268">
        <v>215</v>
      </c>
      <c r="B225" s="277" t="s">
        <v>119</v>
      </c>
      <c r="C225" s="278">
        <v>421.75</v>
      </c>
      <c r="D225" s="279">
        <v>423.33333333333331</v>
      </c>
      <c r="E225" s="279">
        <v>416.06666666666661</v>
      </c>
      <c r="F225" s="279">
        <v>410.38333333333327</v>
      </c>
      <c r="G225" s="279">
        <v>403.11666666666656</v>
      </c>
      <c r="H225" s="279">
        <v>429.01666666666665</v>
      </c>
      <c r="I225" s="279">
        <v>436.28333333333342</v>
      </c>
      <c r="J225" s="279">
        <v>441.9666666666667</v>
      </c>
      <c r="K225" s="277">
        <v>430.6</v>
      </c>
      <c r="L225" s="277">
        <v>417.65</v>
      </c>
      <c r="M225" s="277">
        <v>13.04148</v>
      </c>
    </row>
    <row r="226" spans="1:13">
      <c r="A226" s="268">
        <v>216</v>
      </c>
      <c r="B226" s="277" t="s">
        <v>403</v>
      </c>
      <c r="C226" s="278">
        <v>2790.95</v>
      </c>
      <c r="D226" s="279">
        <v>2781.6833333333329</v>
      </c>
      <c r="E226" s="279">
        <v>2759.266666666666</v>
      </c>
      <c r="F226" s="279">
        <v>2727.583333333333</v>
      </c>
      <c r="G226" s="279">
        <v>2705.1666666666661</v>
      </c>
      <c r="H226" s="279">
        <v>2813.3666666666659</v>
      </c>
      <c r="I226" s="279">
        <v>2835.7833333333328</v>
      </c>
      <c r="J226" s="279">
        <v>2867.4666666666658</v>
      </c>
      <c r="K226" s="277">
        <v>2804.1</v>
      </c>
      <c r="L226" s="277">
        <v>2750</v>
      </c>
      <c r="M226" s="277">
        <v>1.252E-2</v>
      </c>
    </row>
    <row r="227" spans="1:13">
      <c r="A227" s="268">
        <v>217</v>
      </c>
      <c r="B227" s="277" t="s">
        <v>257</v>
      </c>
      <c r="C227" s="278">
        <v>37.1</v>
      </c>
      <c r="D227" s="279">
        <v>37.266666666666673</v>
      </c>
      <c r="E227" s="279">
        <v>36.833333333333343</v>
      </c>
      <c r="F227" s="279">
        <v>36.56666666666667</v>
      </c>
      <c r="G227" s="279">
        <v>36.13333333333334</v>
      </c>
      <c r="H227" s="279">
        <v>37.533333333333346</v>
      </c>
      <c r="I227" s="279">
        <v>37.966666666666669</v>
      </c>
      <c r="J227" s="279">
        <v>38.233333333333348</v>
      </c>
      <c r="K227" s="277">
        <v>37.700000000000003</v>
      </c>
      <c r="L227" s="277">
        <v>37</v>
      </c>
      <c r="M227" s="277">
        <v>6.71279</v>
      </c>
    </row>
    <row r="228" spans="1:13">
      <c r="A228" s="268">
        <v>218</v>
      </c>
      <c r="B228" s="277" t="s">
        <v>120</v>
      </c>
      <c r="C228" s="278">
        <v>11.25</v>
      </c>
      <c r="D228" s="279">
        <v>11.333333333333334</v>
      </c>
      <c r="E228" s="279">
        <v>10.966666666666669</v>
      </c>
      <c r="F228" s="279">
        <v>10.683333333333335</v>
      </c>
      <c r="G228" s="279">
        <v>10.31666666666667</v>
      </c>
      <c r="H228" s="279">
        <v>11.616666666666667</v>
      </c>
      <c r="I228" s="279">
        <v>11.983333333333331</v>
      </c>
      <c r="J228" s="279">
        <v>12.266666666666666</v>
      </c>
      <c r="K228" s="277">
        <v>11.7</v>
      </c>
      <c r="L228" s="277">
        <v>11.05</v>
      </c>
      <c r="M228" s="277">
        <v>3460.8760499999999</v>
      </c>
    </row>
    <row r="229" spans="1:13">
      <c r="A229" s="268">
        <v>219</v>
      </c>
      <c r="B229" s="277" t="s">
        <v>404</v>
      </c>
      <c r="C229" s="278">
        <v>32.25</v>
      </c>
      <c r="D229" s="279">
        <v>32.266666666666666</v>
      </c>
      <c r="E229" s="279">
        <v>31.233333333333334</v>
      </c>
      <c r="F229" s="279">
        <v>30.216666666666669</v>
      </c>
      <c r="G229" s="279">
        <v>29.183333333333337</v>
      </c>
      <c r="H229" s="279">
        <v>33.283333333333331</v>
      </c>
      <c r="I229" s="279">
        <v>34.316666666666663</v>
      </c>
      <c r="J229" s="279">
        <v>35.333333333333329</v>
      </c>
      <c r="K229" s="277">
        <v>33.299999999999997</v>
      </c>
      <c r="L229" s="277">
        <v>31.25</v>
      </c>
      <c r="M229" s="277">
        <v>162.62178</v>
      </c>
    </row>
    <row r="230" spans="1:13">
      <c r="A230" s="268">
        <v>220</v>
      </c>
      <c r="B230" s="277" t="s">
        <v>121</v>
      </c>
      <c r="C230" s="278">
        <v>31.1</v>
      </c>
      <c r="D230" s="279">
        <v>31.466666666666669</v>
      </c>
      <c r="E230" s="279">
        <v>30.63333333333334</v>
      </c>
      <c r="F230" s="279">
        <v>30.166666666666671</v>
      </c>
      <c r="G230" s="279">
        <v>29.333333333333343</v>
      </c>
      <c r="H230" s="279">
        <v>31.933333333333337</v>
      </c>
      <c r="I230" s="279">
        <v>32.766666666666666</v>
      </c>
      <c r="J230" s="279">
        <v>33.233333333333334</v>
      </c>
      <c r="K230" s="277">
        <v>32.299999999999997</v>
      </c>
      <c r="L230" s="277">
        <v>31</v>
      </c>
      <c r="M230" s="277">
        <v>383.95650000000001</v>
      </c>
    </row>
    <row r="231" spans="1:13">
      <c r="A231" s="268">
        <v>221</v>
      </c>
      <c r="B231" s="277" t="s">
        <v>416</v>
      </c>
      <c r="C231" s="278">
        <v>206.9</v>
      </c>
      <c r="D231" s="279">
        <v>206.53333333333333</v>
      </c>
      <c r="E231" s="279">
        <v>202.76666666666665</v>
      </c>
      <c r="F231" s="279">
        <v>198.63333333333333</v>
      </c>
      <c r="G231" s="279">
        <v>194.86666666666665</v>
      </c>
      <c r="H231" s="279">
        <v>210.66666666666666</v>
      </c>
      <c r="I231" s="279">
        <v>214.43333333333337</v>
      </c>
      <c r="J231" s="279">
        <v>218.56666666666666</v>
      </c>
      <c r="K231" s="277">
        <v>210.3</v>
      </c>
      <c r="L231" s="277">
        <v>202.4</v>
      </c>
      <c r="M231" s="277">
        <v>23.080169999999999</v>
      </c>
    </row>
    <row r="232" spans="1:13">
      <c r="A232" s="268">
        <v>222</v>
      </c>
      <c r="B232" s="277" t="s">
        <v>405</v>
      </c>
      <c r="C232" s="278">
        <v>632.35</v>
      </c>
      <c r="D232" s="279">
        <v>643.11666666666667</v>
      </c>
      <c r="E232" s="279">
        <v>617.23333333333335</v>
      </c>
      <c r="F232" s="279">
        <v>602.11666666666667</v>
      </c>
      <c r="G232" s="279">
        <v>576.23333333333335</v>
      </c>
      <c r="H232" s="279">
        <v>658.23333333333335</v>
      </c>
      <c r="I232" s="279">
        <v>684.11666666666679</v>
      </c>
      <c r="J232" s="279">
        <v>699.23333333333335</v>
      </c>
      <c r="K232" s="277">
        <v>669</v>
      </c>
      <c r="L232" s="277">
        <v>628</v>
      </c>
      <c r="M232" s="277">
        <v>0.87590999999999997</v>
      </c>
    </row>
    <row r="233" spans="1:13">
      <c r="A233" s="268">
        <v>223</v>
      </c>
      <c r="B233" s="277" t="s">
        <v>406</v>
      </c>
      <c r="C233" s="278">
        <v>6.55</v>
      </c>
      <c r="D233" s="279">
        <v>6.6166666666666671</v>
      </c>
      <c r="E233" s="279">
        <v>6.4333333333333345</v>
      </c>
      <c r="F233" s="279">
        <v>6.3166666666666673</v>
      </c>
      <c r="G233" s="279">
        <v>6.1333333333333346</v>
      </c>
      <c r="H233" s="279">
        <v>6.7333333333333343</v>
      </c>
      <c r="I233" s="279">
        <v>6.9166666666666679</v>
      </c>
      <c r="J233" s="279">
        <v>7.0333333333333341</v>
      </c>
      <c r="K233" s="277">
        <v>6.8</v>
      </c>
      <c r="L233" s="277">
        <v>6.5</v>
      </c>
      <c r="M233" s="277">
        <v>21.258929999999999</v>
      </c>
    </row>
    <row r="234" spans="1:13">
      <c r="A234" s="268">
        <v>224</v>
      </c>
      <c r="B234" s="277" t="s">
        <v>122</v>
      </c>
      <c r="C234" s="278">
        <v>420</v>
      </c>
      <c r="D234" s="279">
        <v>419.43333333333334</v>
      </c>
      <c r="E234" s="279">
        <v>412.86666666666667</v>
      </c>
      <c r="F234" s="279">
        <v>405.73333333333335</v>
      </c>
      <c r="G234" s="279">
        <v>399.16666666666669</v>
      </c>
      <c r="H234" s="279">
        <v>426.56666666666666</v>
      </c>
      <c r="I234" s="279">
        <v>433.13333333333338</v>
      </c>
      <c r="J234" s="279">
        <v>440.26666666666665</v>
      </c>
      <c r="K234" s="277">
        <v>426</v>
      </c>
      <c r="L234" s="277">
        <v>412.3</v>
      </c>
      <c r="M234" s="277">
        <v>140.26634000000001</v>
      </c>
    </row>
    <row r="235" spans="1:13">
      <c r="A235" s="268">
        <v>225</v>
      </c>
      <c r="B235" s="277" t="s">
        <v>407</v>
      </c>
      <c r="C235" s="278">
        <v>87.2</v>
      </c>
      <c r="D235" s="279">
        <v>87.666666666666671</v>
      </c>
      <c r="E235" s="279">
        <v>85.333333333333343</v>
      </c>
      <c r="F235" s="279">
        <v>83.466666666666669</v>
      </c>
      <c r="G235" s="279">
        <v>81.13333333333334</v>
      </c>
      <c r="H235" s="279">
        <v>89.533333333333346</v>
      </c>
      <c r="I235" s="279">
        <v>91.866666666666688</v>
      </c>
      <c r="J235" s="279">
        <v>93.733333333333348</v>
      </c>
      <c r="K235" s="277">
        <v>90</v>
      </c>
      <c r="L235" s="277">
        <v>85.8</v>
      </c>
      <c r="M235" s="277">
        <v>7.6357799999999996</v>
      </c>
    </row>
    <row r="236" spans="1:13">
      <c r="A236" s="268">
        <v>226</v>
      </c>
      <c r="B236" s="277" t="s">
        <v>1603</v>
      </c>
      <c r="C236" s="278">
        <v>982.4</v>
      </c>
      <c r="D236" s="279">
        <v>984.1</v>
      </c>
      <c r="E236" s="279">
        <v>973.30000000000007</v>
      </c>
      <c r="F236" s="279">
        <v>964.2</v>
      </c>
      <c r="G236" s="279">
        <v>953.40000000000009</v>
      </c>
      <c r="H236" s="279">
        <v>993.2</v>
      </c>
      <c r="I236" s="279">
        <v>1004</v>
      </c>
      <c r="J236" s="279">
        <v>1013.1</v>
      </c>
      <c r="K236" s="277">
        <v>994.9</v>
      </c>
      <c r="L236" s="277">
        <v>975</v>
      </c>
      <c r="M236" s="277">
        <v>0.25728000000000001</v>
      </c>
    </row>
    <row r="237" spans="1:13">
      <c r="A237" s="268">
        <v>227</v>
      </c>
      <c r="B237" s="277" t="s">
        <v>260</v>
      </c>
      <c r="C237" s="278">
        <v>100.15</v>
      </c>
      <c r="D237" s="279">
        <v>100.5</v>
      </c>
      <c r="E237" s="279">
        <v>98.65</v>
      </c>
      <c r="F237" s="279">
        <v>97.15</v>
      </c>
      <c r="G237" s="279">
        <v>95.300000000000011</v>
      </c>
      <c r="H237" s="279">
        <v>102</v>
      </c>
      <c r="I237" s="279">
        <v>103.85</v>
      </c>
      <c r="J237" s="279">
        <v>105.35</v>
      </c>
      <c r="K237" s="277">
        <v>102.35</v>
      </c>
      <c r="L237" s="277">
        <v>99</v>
      </c>
      <c r="M237" s="277">
        <v>19.555160000000001</v>
      </c>
    </row>
    <row r="238" spans="1:13">
      <c r="A238" s="268">
        <v>228</v>
      </c>
      <c r="B238" s="277" t="s">
        <v>412</v>
      </c>
      <c r="C238" s="278">
        <v>122.7</v>
      </c>
      <c r="D238" s="279">
        <v>124.01666666666667</v>
      </c>
      <c r="E238" s="279">
        <v>119.98333333333332</v>
      </c>
      <c r="F238" s="279">
        <v>117.26666666666665</v>
      </c>
      <c r="G238" s="279">
        <v>113.23333333333331</v>
      </c>
      <c r="H238" s="279">
        <v>126.73333333333333</v>
      </c>
      <c r="I238" s="279">
        <v>130.76666666666665</v>
      </c>
      <c r="J238" s="279">
        <v>133.48333333333335</v>
      </c>
      <c r="K238" s="277">
        <v>128.05000000000001</v>
      </c>
      <c r="L238" s="277">
        <v>121.3</v>
      </c>
      <c r="M238" s="277">
        <v>20.334959999999999</v>
      </c>
    </row>
    <row r="239" spans="1:13">
      <c r="A239" s="268">
        <v>229</v>
      </c>
      <c r="B239" s="277" t="s">
        <v>1615</v>
      </c>
      <c r="C239" s="278">
        <v>5005</v>
      </c>
      <c r="D239" s="279">
        <v>5016.666666666667</v>
      </c>
      <c r="E239" s="279">
        <v>4933.3333333333339</v>
      </c>
      <c r="F239" s="279">
        <v>4861.666666666667</v>
      </c>
      <c r="G239" s="279">
        <v>4778.3333333333339</v>
      </c>
      <c r="H239" s="279">
        <v>5088.3333333333339</v>
      </c>
      <c r="I239" s="279">
        <v>5171.6666666666679</v>
      </c>
      <c r="J239" s="279">
        <v>5243.3333333333339</v>
      </c>
      <c r="K239" s="277">
        <v>5100</v>
      </c>
      <c r="L239" s="277">
        <v>4945</v>
      </c>
      <c r="M239" s="277">
        <v>1.4360599999999999</v>
      </c>
    </row>
    <row r="240" spans="1:13">
      <c r="A240" s="268">
        <v>230</v>
      </c>
      <c r="B240" s="277" t="s">
        <v>259</v>
      </c>
      <c r="C240" s="278">
        <v>60.5</v>
      </c>
      <c r="D240" s="279">
        <v>61.166666666666664</v>
      </c>
      <c r="E240" s="279">
        <v>59.383333333333326</v>
      </c>
      <c r="F240" s="279">
        <v>58.266666666666659</v>
      </c>
      <c r="G240" s="279">
        <v>56.48333333333332</v>
      </c>
      <c r="H240" s="279">
        <v>62.283333333333331</v>
      </c>
      <c r="I240" s="279">
        <v>64.066666666666677</v>
      </c>
      <c r="J240" s="279">
        <v>65.183333333333337</v>
      </c>
      <c r="K240" s="277">
        <v>62.95</v>
      </c>
      <c r="L240" s="277">
        <v>60.05</v>
      </c>
      <c r="M240" s="277">
        <v>8.6402699999999992</v>
      </c>
    </row>
    <row r="241" spans="1:13">
      <c r="A241" s="268">
        <v>231</v>
      </c>
      <c r="B241" s="277" t="s">
        <v>123</v>
      </c>
      <c r="C241" s="278">
        <v>1315.2</v>
      </c>
      <c r="D241" s="279">
        <v>1317.7166666666669</v>
      </c>
      <c r="E241" s="279">
        <v>1300.5333333333338</v>
      </c>
      <c r="F241" s="279">
        <v>1285.8666666666668</v>
      </c>
      <c r="G241" s="279">
        <v>1268.6833333333336</v>
      </c>
      <c r="H241" s="279">
        <v>1332.3833333333339</v>
      </c>
      <c r="I241" s="279">
        <v>1349.5666666666668</v>
      </c>
      <c r="J241" s="279">
        <v>1364.233333333334</v>
      </c>
      <c r="K241" s="277">
        <v>1334.9</v>
      </c>
      <c r="L241" s="277">
        <v>1303.05</v>
      </c>
      <c r="M241" s="277">
        <v>17.347429999999999</v>
      </c>
    </row>
    <row r="242" spans="1:13">
      <c r="A242" s="268">
        <v>232</v>
      </c>
      <c r="B242" s="277" t="s">
        <v>1622</v>
      </c>
      <c r="C242" s="278">
        <v>269.85000000000002</v>
      </c>
      <c r="D242" s="279">
        <v>274.95</v>
      </c>
      <c r="E242" s="279">
        <v>259.89999999999998</v>
      </c>
      <c r="F242" s="279">
        <v>249.95</v>
      </c>
      <c r="G242" s="279">
        <v>234.89999999999998</v>
      </c>
      <c r="H242" s="279">
        <v>284.89999999999998</v>
      </c>
      <c r="I242" s="279">
        <v>299.95000000000005</v>
      </c>
      <c r="J242" s="279">
        <v>309.89999999999998</v>
      </c>
      <c r="K242" s="277">
        <v>290</v>
      </c>
      <c r="L242" s="277">
        <v>265</v>
      </c>
      <c r="M242" s="277">
        <v>2.8565299999999998</v>
      </c>
    </row>
    <row r="243" spans="1:13">
      <c r="A243" s="268">
        <v>233</v>
      </c>
      <c r="B243" s="277" t="s">
        <v>418</v>
      </c>
      <c r="C243" s="278">
        <v>301.3</v>
      </c>
      <c r="D243" s="279">
        <v>302.13333333333333</v>
      </c>
      <c r="E243" s="279">
        <v>294.26666666666665</v>
      </c>
      <c r="F243" s="279">
        <v>287.23333333333335</v>
      </c>
      <c r="G243" s="279">
        <v>279.36666666666667</v>
      </c>
      <c r="H243" s="279">
        <v>309.16666666666663</v>
      </c>
      <c r="I243" s="279">
        <v>317.0333333333333</v>
      </c>
      <c r="J243" s="279">
        <v>324.06666666666661</v>
      </c>
      <c r="K243" s="277">
        <v>310</v>
      </c>
      <c r="L243" s="277">
        <v>295.10000000000002</v>
      </c>
      <c r="M243" s="277">
        <v>0.70162999999999998</v>
      </c>
    </row>
    <row r="244" spans="1:13">
      <c r="A244" s="268">
        <v>234</v>
      </c>
      <c r="B244" s="277" t="s">
        <v>124</v>
      </c>
      <c r="C244" s="278">
        <v>613.20000000000005</v>
      </c>
      <c r="D244" s="279">
        <v>612.61666666666667</v>
      </c>
      <c r="E244" s="279">
        <v>600.58333333333337</v>
      </c>
      <c r="F244" s="279">
        <v>587.9666666666667</v>
      </c>
      <c r="G244" s="279">
        <v>575.93333333333339</v>
      </c>
      <c r="H244" s="279">
        <v>625.23333333333335</v>
      </c>
      <c r="I244" s="279">
        <v>637.26666666666665</v>
      </c>
      <c r="J244" s="279">
        <v>649.88333333333333</v>
      </c>
      <c r="K244" s="277">
        <v>624.65</v>
      </c>
      <c r="L244" s="277">
        <v>600</v>
      </c>
      <c r="M244" s="277">
        <v>103.35151999999999</v>
      </c>
    </row>
    <row r="245" spans="1:13">
      <c r="A245" s="268">
        <v>235</v>
      </c>
      <c r="B245" s="277" t="s">
        <v>419</v>
      </c>
      <c r="C245" s="278">
        <v>76.900000000000006</v>
      </c>
      <c r="D245" s="279">
        <v>78.766666666666666</v>
      </c>
      <c r="E245" s="279">
        <v>74.033333333333331</v>
      </c>
      <c r="F245" s="279">
        <v>71.166666666666671</v>
      </c>
      <c r="G245" s="279">
        <v>66.433333333333337</v>
      </c>
      <c r="H245" s="279">
        <v>81.633333333333326</v>
      </c>
      <c r="I245" s="279">
        <v>86.366666666666646</v>
      </c>
      <c r="J245" s="279">
        <v>89.23333333333332</v>
      </c>
      <c r="K245" s="277">
        <v>83.5</v>
      </c>
      <c r="L245" s="277">
        <v>75.900000000000006</v>
      </c>
      <c r="M245" s="277">
        <v>62.045479999999998</v>
      </c>
    </row>
    <row r="246" spans="1:13">
      <c r="A246" s="268">
        <v>236</v>
      </c>
      <c r="B246" s="277" t="s">
        <v>125</v>
      </c>
      <c r="C246" s="278">
        <v>199.35</v>
      </c>
      <c r="D246" s="279">
        <v>198.4666666666667</v>
      </c>
      <c r="E246" s="279">
        <v>196.18333333333339</v>
      </c>
      <c r="F246" s="279">
        <v>193.01666666666671</v>
      </c>
      <c r="G246" s="279">
        <v>190.73333333333341</v>
      </c>
      <c r="H246" s="279">
        <v>201.63333333333338</v>
      </c>
      <c r="I246" s="279">
        <v>203.91666666666669</v>
      </c>
      <c r="J246" s="279">
        <v>207.08333333333337</v>
      </c>
      <c r="K246" s="277">
        <v>200.75</v>
      </c>
      <c r="L246" s="277">
        <v>195.3</v>
      </c>
      <c r="M246" s="277">
        <v>77.560230000000004</v>
      </c>
    </row>
    <row r="247" spans="1:13">
      <c r="A247" s="268">
        <v>237</v>
      </c>
      <c r="B247" s="277" t="s">
        <v>126</v>
      </c>
      <c r="C247" s="278">
        <v>1002.15</v>
      </c>
      <c r="D247" s="279">
        <v>1006.6833333333333</v>
      </c>
      <c r="E247" s="279">
        <v>994.56666666666661</v>
      </c>
      <c r="F247" s="279">
        <v>986.98333333333335</v>
      </c>
      <c r="G247" s="279">
        <v>974.86666666666667</v>
      </c>
      <c r="H247" s="279">
        <v>1014.2666666666665</v>
      </c>
      <c r="I247" s="279">
        <v>1026.3833333333332</v>
      </c>
      <c r="J247" s="279">
        <v>1033.9666666666665</v>
      </c>
      <c r="K247" s="277">
        <v>1018.8</v>
      </c>
      <c r="L247" s="277">
        <v>999.1</v>
      </c>
      <c r="M247" s="277">
        <v>128.97897</v>
      </c>
    </row>
    <row r="248" spans="1:13">
      <c r="A248" s="268">
        <v>238</v>
      </c>
      <c r="B248" s="277" t="s">
        <v>1645</v>
      </c>
      <c r="C248" s="278">
        <v>619.54999999999995</v>
      </c>
      <c r="D248" s="279">
        <v>620.94999999999993</v>
      </c>
      <c r="E248" s="279">
        <v>615.69999999999982</v>
      </c>
      <c r="F248" s="279">
        <v>611.84999999999991</v>
      </c>
      <c r="G248" s="279">
        <v>606.5999999999998</v>
      </c>
      <c r="H248" s="279">
        <v>624.79999999999984</v>
      </c>
      <c r="I248" s="279">
        <v>630.05000000000007</v>
      </c>
      <c r="J248" s="279">
        <v>633.89999999999986</v>
      </c>
      <c r="K248" s="277">
        <v>626.20000000000005</v>
      </c>
      <c r="L248" s="277">
        <v>617.1</v>
      </c>
      <c r="M248" s="277">
        <v>0.13763</v>
      </c>
    </row>
    <row r="249" spans="1:13">
      <c r="A249" s="268">
        <v>239</v>
      </c>
      <c r="B249" s="277" t="s">
        <v>420</v>
      </c>
      <c r="C249" s="278">
        <v>286.05</v>
      </c>
      <c r="D249" s="279">
        <v>289.01666666666665</v>
      </c>
      <c r="E249" s="279">
        <v>280.5333333333333</v>
      </c>
      <c r="F249" s="279">
        <v>275.01666666666665</v>
      </c>
      <c r="G249" s="279">
        <v>266.5333333333333</v>
      </c>
      <c r="H249" s="279">
        <v>294.5333333333333</v>
      </c>
      <c r="I249" s="279">
        <v>303.01666666666665</v>
      </c>
      <c r="J249" s="279">
        <v>308.5333333333333</v>
      </c>
      <c r="K249" s="277">
        <v>297.5</v>
      </c>
      <c r="L249" s="277">
        <v>283.5</v>
      </c>
      <c r="M249" s="277">
        <v>3.1688900000000002</v>
      </c>
    </row>
    <row r="250" spans="1:13">
      <c r="A250" s="268">
        <v>240</v>
      </c>
      <c r="B250" s="277" t="s">
        <v>421</v>
      </c>
      <c r="C250" s="278">
        <v>213.4</v>
      </c>
      <c r="D250" s="279">
        <v>215.70000000000002</v>
      </c>
      <c r="E250" s="279">
        <v>207.70000000000005</v>
      </c>
      <c r="F250" s="279">
        <v>202.00000000000003</v>
      </c>
      <c r="G250" s="279">
        <v>194.00000000000006</v>
      </c>
      <c r="H250" s="279">
        <v>221.40000000000003</v>
      </c>
      <c r="I250" s="279">
        <v>229.39999999999998</v>
      </c>
      <c r="J250" s="279">
        <v>235.10000000000002</v>
      </c>
      <c r="K250" s="277">
        <v>223.7</v>
      </c>
      <c r="L250" s="277">
        <v>210</v>
      </c>
      <c r="M250" s="277">
        <v>3.53504</v>
      </c>
    </row>
    <row r="251" spans="1:13">
      <c r="A251" s="268">
        <v>241</v>
      </c>
      <c r="B251" s="277" t="s">
        <v>417</v>
      </c>
      <c r="C251" s="278">
        <v>10.050000000000001</v>
      </c>
      <c r="D251" s="279">
        <v>10.083333333333334</v>
      </c>
      <c r="E251" s="279">
        <v>9.9666666666666686</v>
      </c>
      <c r="F251" s="279">
        <v>9.8833333333333346</v>
      </c>
      <c r="G251" s="279">
        <v>9.7666666666666693</v>
      </c>
      <c r="H251" s="279">
        <v>10.166666666666668</v>
      </c>
      <c r="I251" s="279">
        <v>10.283333333333331</v>
      </c>
      <c r="J251" s="279">
        <v>10.366666666666667</v>
      </c>
      <c r="K251" s="277">
        <v>10.199999999999999</v>
      </c>
      <c r="L251" s="277">
        <v>10</v>
      </c>
      <c r="M251" s="277">
        <v>12.83586</v>
      </c>
    </row>
    <row r="252" spans="1:13">
      <c r="A252" s="268">
        <v>242</v>
      </c>
      <c r="B252" s="277" t="s">
        <v>127</v>
      </c>
      <c r="C252" s="278">
        <v>80.7</v>
      </c>
      <c r="D252" s="279">
        <v>81.266666666666666</v>
      </c>
      <c r="E252" s="279">
        <v>79.683333333333337</v>
      </c>
      <c r="F252" s="279">
        <v>78.666666666666671</v>
      </c>
      <c r="G252" s="279">
        <v>77.083333333333343</v>
      </c>
      <c r="H252" s="279">
        <v>82.283333333333331</v>
      </c>
      <c r="I252" s="279">
        <v>83.866666666666674</v>
      </c>
      <c r="J252" s="279">
        <v>84.883333333333326</v>
      </c>
      <c r="K252" s="277">
        <v>82.85</v>
      </c>
      <c r="L252" s="277">
        <v>80.25</v>
      </c>
      <c r="M252" s="277">
        <v>210.35497000000001</v>
      </c>
    </row>
    <row r="253" spans="1:13">
      <c r="A253" s="268">
        <v>243</v>
      </c>
      <c r="B253" s="277" t="s">
        <v>262</v>
      </c>
      <c r="C253" s="278">
        <v>2167.15</v>
      </c>
      <c r="D253" s="279">
        <v>2149.6</v>
      </c>
      <c r="E253" s="279">
        <v>2100.1999999999998</v>
      </c>
      <c r="F253" s="279">
        <v>2033.25</v>
      </c>
      <c r="G253" s="279">
        <v>1983.85</v>
      </c>
      <c r="H253" s="279">
        <v>2216.5499999999997</v>
      </c>
      <c r="I253" s="279">
        <v>2265.9500000000003</v>
      </c>
      <c r="J253" s="279">
        <v>2332.8999999999996</v>
      </c>
      <c r="K253" s="277">
        <v>2199</v>
      </c>
      <c r="L253" s="277">
        <v>2082.65</v>
      </c>
      <c r="M253" s="277">
        <v>8.8974299999999999</v>
      </c>
    </row>
    <row r="254" spans="1:13">
      <c r="A254" s="268">
        <v>244</v>
      </c>
      <c r="B254" s="277" t="s">
        <v>408</v>
      </c>
      <c r="C254" s="278">
        <v>116.1</v>
      </c>
      <c r="D254" s="279">
        <v>117.48333333333333</v>
      </c>
      <c r="E254" s="279">
        <v>113.96666666666667</v>
      </c>
      <c r="F254" s="279">
        <v>111.83333333333333</v>
      </c>
      <c r="G254" s="279">
        <v>108.31666666666666</v>
      </c>
      <c r="H254" s="279">
        <v>119.61666666666667</v>
      </c>
      <c r="I254" s="279">
        <v>123.13333333333335</v>
      </c>
      <c r="J254" s="279">
        <v>125.26666666666668</v>
      </c>
      <c r="K254" s="277">
        <v>121</v>
      </c>
      <c r="L254" s="277">
        <v>115.35</v>
      </c>
      <c r="M254" s="277">
        <v>9.4081100000000006</v>
      </c>
    </row>
    <row r="255" spans="1:13">
      <c r="A255" s="268">
        <v>245</v>
      </c>
      <c r="B255" s="277" t="s">
        <v>409</v>
      </c>
      <c r="C255" s="278">
        <v>89</v>
      </c>
      <c r="D255" s="279">
        <v>88.983333333333334</v>
      </c>
      <c r="E255" s="279">
        <v>87.516666666666666</v>
      </c>
      <c r="F255" s="279">
        <v>86.033333333333331</v>
      </c>
      <c r="G255" s="279">
        <v>84.566666666666663</v>
      </c>
      <c r="H255" s="279">
        <v>90.466666666666669</v>
      </c>
      <c r="I255" s="279">
        <v>91.933333333333337</v>
      </c>
      <c r="J255" s="279">
        <v>93.416666666666671</v>
      </c>
      <c r="K255" s="277">
        <v>90.45</v>
      </c>
      <c r="L255" s="277">
        <v>87.5</v>
      </c>
      <c r="M255" s="277">
        <v>18.268840000000001</v>
      </c>
    </row>
    <row r="256" spans="1:13">
      <c r="A256" s="268">
        <v>246</v>
      </c>
      <c r="B256" s="277" t="s">
        <v>2931</v>
      </c>
      <c r="C256" s="278">
        <v>1405.35</v>
      </c>
      <c r="D256" s="279">
        <v>1398.6833333333334</v>
      </c>
      <c r="E256" s="279">
        <v>1377.3666666666668</v>
      </c>
      <c r="F256" s="279">
        <v>1349.3833333333334</v>
      </c>
      <c r="G256" s="279">
        <v>1328.0666666666668</v>
      </c>
      <c r="H256" s="279">
        <v>1426.6666666666667</v>
      </c>
      <c r="I256" s="279">
        <v>1447.9833333333333</v>
      </c>
      <c r="J256" s="279">
        <v>1475.9666666666667</v>
      </c>
      <c r="K256" s="277">
        <v>1420</v>
      </c>
      <c r="L256" s="277">
        <v>1370.7</v>
      </c>
      <c r="M256" s="277">
        <v>7.5320900000000002</v>
      </c>
    </row>
    <row r="257" spans="1:13">
      <c r="A257" s="268">
        <v>247</v>
      </c>
      <c r="B257" s="277" t="s">
        <v>402</v>
      </c>
      <c r="C257" s="278">
        <v>479.2</v>
      </c>
      <c r="D257" s="279">
        <v>483.60000000000008</v>
      </c>
      <c r="E257" s="279">
        <v>471.20000000000016</v>
      </c>
      <c r="F257" s="279">
        <v>463.2000000000001</v>
      </c>
      <c r="G257" s="279">
        <v>450.80000000000018</v>
      </c>
      <c r="H257" s="279">
        <v>491.60000000000014</v>
      </c>
      <c r="I257" s="279">
        <v>504.00000000000011</v>
      </c>
      <c r="J257" s="279">
        <v>512.00000000000011</v>
      </c>
      <c r="K257" s="277">
        <v>496</v>
      </c>
      <c r="L257" s="277">
        <v>475.6</v>
      </c>
      <c r="M257" s="277">
        <v>5.9711699999999999</v>
      </c>
    </row>
    <row r="258" spans="1:13">
      <c r="A258" s="268">
        <v>248</v>
      </c>
      <c r="B258" s="277" t="s">
        <v>128</v>
      </c>
      <c r="C258" s="278">
        <v>179.1</v>
      </c>
      <c r="D258" s="279">
        <v>178.65</v>
      </c>
      <c r="E258" s="279">
        <v>177.45000000000002</v>
      </c>
      <c r="F258" s="279">
        <v>175.8</v>
      </c>
      <c r="G258" s="279">
        <v>174.60000000000002</v>
      </c>
      <c r="H258" s="279">
        <v>180.3</v>
      </c>
      <c r="I258" s="279">
        <v>181.5</v>
      </c>
      <c r="J258" s="279">
        <v>183.15</v>
      </c>
      <c r="K258" s="277">
        <v>179.85</v>
      </c>
      <c r="L258" s="277">
        <v>177</v>
      </c>
      <c r="M258" s="277">
        <v>297.83208000000002</v>
      </c>
    </row>
    <row r="259" spans="1:13">
      <c r="A259" s="268">
        <v>249</v>
      </c>
      <c r="B259" s="277" t="s">
        <v>413</v>
      </c>
      <c r="C259" s="278">
        <v>258.75</v>
      </c>
      <c r="D259" s="279">
        <v>260.34999999999997</v>
      </c>
      <c r="E259" s="279">
        <v>254.39999999999992</v>
      </c>
      <c r="F259" s="279">
        <v>250.04999999999995</v>
      </c>
      <c r="G259" s="279">
        <v>244.09999999999991</v>
      </c>
      <c r="H259" s="279">
        <v>264.69999999999993</v>
      </c>
      <c r="I259" s="279">
        <v>270.64999999999998</v>
      </c>
      <c r="J259" s="279">
        <v>274.99999999999994</v>
      </c>
      <c r="K259" s="277">
        <v>266.3</v>
      </c>
      <c r="L259" s="277">
        <v>256</v>
      </c>
      <c r="M259" s="277">
        <v>0.87385000000000002</v>
      </c>
    </row>
    <row r="260" spans="1:13">
      <c r="A260" s="268">
        <v>250</v>
      </c>
      <c r="B260" s="277" t="s">
        <v>411</v>
      </c>
      <c r="C260" s="278">
        <v>130.4</v>
      </c>
      <c r="D260" s="279">
        <v>130.58333333333334</v>
      </c>
      <c r="E260" s="279">
        <v>128.06666666666669</v>
      </c>
      <c r="F260" s="279">
        <v>125.73333333333335</v>
      </c>
      <c r="G260" s="279">
        <v>123.2166666666667</v>
      </c>
      <c r="H260" s="279">
        <v>132.91666666666669</v>
      </c>
      <c r="I260" s="279">
        <v>135.43333333333334</v>
      </c>
      <c r="J260" s="279">
        <v>137.76666666666668</v>
      </c>
      <c r="K260" s="277">
        <v>133.1</v>
      </c>
      <c r="L260" s="277">
        <v>128.25</v>
      </c>
      <c r="M260" s="277">
        <v>10.701460000000001</v>
      </c>
    </row>
    <row r="261" spans="1:13">
      <c r="A261" s="268">
        <v>251</v>
      </c>
      <c r="B261" s="277" t="s">
        <v>431</v>
      </c>
      <c r="C261" s="278">
        <v>16.3</v>
      </c>
      <c r="D261" s="279">
        <v>16.5</v>
      </c>
      <c r="E261" s="279">
        <v>15.850000000000001</v>
      </c>
      <c r="F261" s="279">
        <v>15.400000000000002</v>
      </c>
      <c r="G261" s="279">
        <v>14.750000000000004</v>
      </c>
      <c r="H261" s="279">
        <v>16.95</v>
      </c>
      <c r="I261" s="279">
        <v>17.599999999999998</v>
      </c>
      <c r="J261" s="279">
        <v>18.049999999999997</v>
      </c>
      <c r="K261" s="277">
        <v>17.149999999999999</v>
      </c>
      <c r="L261" s="277">
        <v>16.05</v>
      </c>
      <c r="M261" s="277">
        <v>48.821179999999998</v>
      </c>
    </row>
    <row r="262" spans="1:13">
      <c r="A262" s="268">
        <v>252</v>
      </c>
      <c r="B262" s="277" t="s">
        <v>428</v>
      </c>
      <c r="C262" s="278">
        <v>38.299999999999997</v>
      </c>
      <c r="D262" s="279">
        <v>38.5</v>
      </c>
      <c r="E262" s="279">
        <v>38</v>
      </c>
      <c r="F262" s="279">
        <v>37.700000000000003</v>
      </c>
      <c r="G262" s="279">
        <v>37.200000000000003</v>
      </c>
      <c r="H262" s="279">
        <v>38.799999999999997</v>
      </c>
      <c r="I262" s="279">
        <v>39.299999999999997</v>
      </c>
      <c r="J262" s="279">
        <v>39.599999999999994</v>
      </c>
      <c r="K262" s="277">
        <v>39</v>
      </c>
      <c r="L262" s="277">
        <v>38.200000000000003</v>
      </c>
      <c r="M262" s="277">
        <v>1.8359099999999999</v>
      </c>
    </row>
    <row r="263" spans="1:13">
      <c r="A263" s="268">
        <v>253</v>
      </c>
      <c r="B263" s="277" t="s">
        <v>429</v>
      </c>
      <c r="C263" s="278">
        <v>88.5</v>
      </c>
      <c r="D263" s="279">
        <v>89.066666666666663</v>
      </c>
      <c r="E263" s="279">
        <v>87.183333333333323</v>
      </c>
      <c r="F263" s="279">
        <v>85.86666666666666</v>
      </c>
      <c r="G263" s="279">
        <v>83.98333333333332</v>
      </c>
      <c r="H263" s="279">
        <v>90.383333333333326</v>
      </c>
      <c r="I263" s="279">
        <v>92.266666666666652</v>
      </c>
      <c r="J263" s="279">
        <v>93.583333333333329</v>
      </c>
      <c r="K263" s="277">
        <v>90.95</v>
      </c>
      <c r="L263" s="277">
        <v>87.75</v>
      </c>
      <c r="M263" s="277">
        <v>6.9170999999999996</v>
      </c>
    </row>
    <row r="264" spans="1:13">
      <c r="A264" s="268">
        <v>254</v>
      </c>
      <c r="B264" s="277" t="s">
        <v>432</v>
      </c>
      <c r="C264" s="278">
        <v>50.9</v>
      </c>
      <c r="D264" s="279">
        <v>50.566666666666663</v>
      </c>
      <c r="E264" s="279">
        <v>48.983333333333327</v>
      </c>
      <c r="F264" s="279">
        <v>47.066666666666663</v>
      </c>
      <c r="G264" s="279">
        <v>45.483333333333327</v>
      </c>
      <c r="H264" s="279">
        <v>52.483333333333327</v>
      </c>
      <c r="I264" s="279">
        <v>54.06666666666667</v>
      </c>
      <c r="J264" s="279">
        <v>55.983333333333327</v>
      </c>
      <c r="K264" s="277">
        <v>52.15</v>
      </c>
      <c r="L264" s="277">
        <v>48.65</v>
      </c>
      <c r="M264" s="277">
        <v>36.457059999999998</v>
      </c>
    </row>
    <row r="265" spans="1:13">
      <c r="A265" s="268">
        <v>255</v>
      </c>
      <c r="B265" s="277" t="s">
        <v>422</v>
      </c>
      <c r="C265" s="278">
        <v>1125.8499999999999</v>
      </c>
      <c r="D265" s="279">
        <v>1118.5833333333333</v>
      </c>
      <c r="E265" s="279">
        <v>1087.2666666666664</v>
      </c>
      <c r="F265" s="279">
        <v>1048.6833333333332</v>
      </c>
      <c r="G265" s="279">
        <v>1017.3666666666663</v>
      </c>
      <c r="H265" s="279">
        <v>1157.1666666666665</v>
      </c>
      <c r="I265" s="279">
        <v>1188.4833333333336</v>
      </c>
      <c r="J265" s="279">
        <v>1227.0666666666666</v>
      </c>
      <c r="K265" s="277">
        <v>1149.9000000000001</v>
      </c>
      <c r="L265" s="277">
        <v>1080</v>
      </c>
      <c r="M265" s="277">
        <v>35.821750000000002</v>
      </c>
    </row>
    <row r="266" spans="1:13">
      <c r="A266" s="268">
        <v>256</v>
      </c>
      <c r="B266" s="277" t="s">
        <v>436</v>
      </c>
      <c r="C266" s="278">
        <v>2267.3000000000002</v>
      </c>
      <c r="D266" s="279">
        <v>2280.0833333333335</v>
      </c>
      <c r="E266" s="279">
        <v>2247.2166666666672</v>
      </c>
      <c r="F266" s="279">
        <v>2227.1333333333337</v>
      </c>
      <c r="G266" s="279">
        <v>2194.2666666666673</v>
      </c>
      <c r="H266" s="279">
        <v>2300.166666666667</v>
      </c>
      <c r="I266" s="279">
        <v>2333.0333333333328</v>
      </c>
      <c r="J266" s="279">
        <v>2353.1166666666668</v>
      </c>
      <c r="K266" s="277">
        <v>2312.9499999999998</v>
      </c>
      <c r="L266" s="277">
        <v>2260</v>
      </c>
      <c r="M266" s="277">
        <v>3.0020000000000002E-2</v>
      </c>
    </row>
    <row r="267" spans="1:13">
      <c r="A267" s="268">
        <v>257</v>
      </c>
      <c r="B267" s="277" t="s">
        <v>433</v>
      </c>
      <c r="C267" s="278">
        <v>67.400000000000006</v>
      </c>
      <c r="D267" s="279">
        <v>68.466666666666669</v>
      </c>
      <c r="E267" s="279">
        <v>65.933333333333337</v>
      </c>
      <c r="F267" s="279">
        <v>64.466666666666669</v>
      </c>
      <c r="G267" s="279">
        <v>61.933333333333337</v>
      </c>
      <c r="H267" s="279">
        <v>69.933333333333337</v>
      </c>
      <c r="I267" s="279">
        <v>72.466666666666669</v>
      </c>
      <c r="J267" s="279">
        <v>73.933333333333337</v>
      </c>
      <c r="K267" s="277">
        <v>71</v>
      </c>
      <c r="L267" s="277">
        <v>67</v>
      </c>
      <c r="M267" s="277">
        <v>17.12115</v>
      </c>
    </row>
    <row r="268" spans="1:13">
      <c r="A268" s="268">
        <v>258</v>
      </c>
      <c r="B268" s="277" t="s">
        <v>129</v>
      </c>
      <c r="C268" s="278">
        <v>198.3</v>
      </c>
      <c r="D268" s="279">
        <v>199.63333333333333</v>
      </c>
      <c r="E268" s="279">
        <v>195.76666666666665</v>
      </c>
      <c r="F268" s="279">
        <v>193.23333333333332</v>
      </c>
      <c r="G268" s="279">
        <v>189.36666666666665</v>
      </c>
      <c r="H268" s="279">
        <v>202.16666666666666</v>
      </c>
      <c r="I268" s="279">
        <v>206.03333333333333</v>
      </c>
      <c r="J268" s="279">
        <v>208.56666666666666</v>
      </c>
      <c r="K268" s="277">
        <v>203.5</v>
      </c>
      <c r="L268" s="277">
        <v>197.1</v>
      </c>
      <c r="M268" s="277">
        <v>60.099130000000002</v>
      </c>
    </row>
    <row r="269" spans="1:13">
      <c r="A269" s="268">
        <v>259</v>
      </c>
      <c r="B269" s="277" t="s">
        <v>423</v>
      </c>
      <c r="C269" s="278">
        <v>1556.35</v>
      </c>
      <c r="D269" s="279">
        <v>1571.1833333333334</v>
      </c>
      <c r="E269" s="279">
        <v>1534.4166666666667</v>
      </c>
      <c r="F269" s="279">
        <v>1512.4833333333333</v>
      </c>
      <c r="G269" s="279">
        <v>1475.7166666666667</v>
      </c>
      <c r="H269" s="279">
        <v>1593.1166666666668</v>
      </c>
      <c r="I269" s="279">
        <v>1629.8833333333332</v>
      </c>
      <c r="J269" s="279">
        <v>1651.8166666666668</v>
      </c>
      <c r="K269" s="277">
        <v>1607.95</v>
      </c>
      <c r="L269" s="277">
        <v>1549.25</v>
      </c>
      <c r="M269" s="277">
        <v>2.03206</v>
      </c>
    </row>
    <row r="270" spans="1:13">
      <c r="A270" s="268">
        <v>260</v>
      </c>
      <c r="B270" s="277" t="s">
        <v>424</v>
      </c>
      <c r="C270" s="278">
        <v>273.14999999999998</v>
      </c>
      <c r="D270" s="279">
        <v>271.83333333333331</v>
      </c>
      <c r="E270" s="279">
        <v>267.16666666666663</v>
      </c>
      <c r="F270" s="279">
        <v>261.18333333333334</v>
      </c>
      <c r="G270" s="279">
        <v>256.51666666666665</v>
      </c>
      <c r="H270" s="279">
        <v>277.81666666666661</v>
      </c>
      <c r="I270" s="279">
        <v>282.48333333333323</v>
      </c>
      <c r="J270" s="279">
        <v>288.46666666666658</v>
      </c>
      <c r="K270" s="277">
        <v>276.5</v>
      </c>
      <c r="L270" s="277">
        <v>265.85000000000002</v>
      </c>
      <c r="M270" s="277">
        <v>3.5823499999999999</v>
      </c>
    </row>
    <row r="271" spans="1:13">
      <c r="A271" s="268">
        <v>261</v>
      </c>
      <c r="B271" s="277" t="s">
        <v>425</v>
      </c>
      <c r="C271" s="278">
        <v>96.8</v>
      </c>
      <c r="D271" s="279">
        <v>96.383333333333326</v>
      </c>
      <c r="E271" s="279">
        <v>94.916666666666657</v>
      </c>
      <c r="F271" s="279">
        <v>93.033333333333331</v>
      </c>
      <c r="G271" s="279">
        <v>91.566666666666663</v>
      </c>
      <c r="H271" s="279">
        <v>98.266666666666652</v>
      </c>
      <c r="I271" s="279">
        <v>99.73333333333332</v>
      </c>
      <c r="J271" s="279">
        <v>101.61666666666665</v>
      </c>
      <c r="K271" s="277">
        <v>97.85</v>
      </c>
      <c r="L271" s="277">
        <v>94.5</v>
      </c>
      <c r="M271" s="277">
        <v>11.61576</v>
      </c>
    </row>
    <row r="272" spans="1:13">
      <c r="A272" s="268">
        <v>262</v>
      </c>
      <c r="B272" s="277" t="s">
        <v>426</v>
      </c>
      <c r="C272" s="278">
        <v>61.5</v>
      </c>
      <c r="D272" s="279">
        <v>61.050000000000004</v>
      </c>
      <c r="E272" s="279">
        <v>60.150000000000006</v>
      </c>
      <c r="F272" s="279">
        <v>58.800000000000004</v>
      </c>
      <c r="G272" s="279">
        <v>57.900000000000006</v>
      </c>
      <c r="H272" s="279">
        <v>62.400000000000006</v>
      </c>
      <c r="I272" s="279">
        <v>63.3</v>
      </c>
      <c r="J272" s="279">
        <v>64.650000000000006</v>
      </c>
      <c r="K272" s="277">
        <v>61.95</v>
      </c>
      <c r="L272" s="277">
        <v>59.7</v>
      </c>
      <c r="M272" s="277">
        <v>8.3878400000000006</v>
      </c>
    </row>
    <row r="273" spans="1:13">
      <c r="A273" s="268">
        <v>263</v>
      </c>
      <c r="B273" s="277" t="s">
        <v>427</v>
      </c>
      <c r="C273" s="278">
        <v>82.05</v>
      </c>
      <c r="D273" s="279">
        <v>82.133333333333326</v>
      </c>
      <c r="E273" s="279">
        <v>81.116666666666646</v>
      </c>
      <c r="F273" s="279">
        <v>80.183333333333323</v>
      </c>
      <c r="G273" s="279">
        <v>79.166666666666643</v>
      </c>
      <c r="H273" s="279">
        <v>83.066666666666649</v>
      </c>
      <c r="I273" s="279">
        <v>84.083333333333329</v>
      </c>
      <c r="J273" s="279">
        <v>85.016666666666652</v>
      </c>
      <c r="K273" s="277">
        <v>83.15</v>
      </c>
      <c r="L273" s="277">
        <v>81.2</v>
      </c>
      <c r="M273" s="277">
        <v>19.00779</v>
      </c>
    </row>
    <row r="274" spans="1:13">
      <c r="A274" s="268">
        <v>264</v>
      </c>
      <c r="B274" s="277" t="s">
        <v>435</v>
      </c>
      <c r="C274" s="278">
        <v>44</v>
      </c>
      <c r="D274" s="279">
        <v>44.233333333333327</v>
      </c>
      <c r="E274" s="279">
        <v>43.266666666666652</v>
      </c>
      <c r="F274" s="279">
        <v>42.533333333333324</v>
      </c>
      <c r="G274" s="279">
        <v>41.566666666666649</v>
      </c>
      <c r="H274" s="279">
        <v>44.966666666666654</v>
      </c>
      <c r="I274" s="279">
        <v>45.933333333333337</v>
      </c>
      <c r="J274" s="279">
        <v>46.666666666666657</v>
      </c>
      <c r="K274" s="277">
        <v>45.2</v>
      </c>
      <c r="L274" s="277">
        <v>43.5</v>
      </c>
      <c r="M274" s="277">
        <v>4.0585399999999998</v>
      </c>
    </row>
    <row r="275" spans="1:13">
      <c r="A275" s="268">
        <v>265</v>
      </c>
      <c r="B275" s="277" t="s">
        <v>434</v>
      </c>
      <c r="C275" s="278">
        <v>91.45</v>
      </c>
      <c r="D275" s="279">
        <v>92.850000000000009</v>
      </c>
      <c r="E275" s="279">
        <v>89.800000000000011</v>
      </c>
      <c r="F275" s="279">
        <v>88.15</v>
      </c>
      <c r="G275" s="279">
        <v>85.100000000000009</v>
      </c>
      <c r="H275" s="279">
        <v>94.500000000000014</v>
      </c>
      <c r="I275" s="279">
        <v>97.55</v>
      </c>
      <c r="J275" s="279">
        <v>99.200000000000017</v>
      </c>
      <c r="K275" s="277">
        <v>95.9</v>
      </c>
      <c r="L275" s="277">
        <v>91.2</v>
      </c>
      <c r="M275" s="277">
        <v>3.1084000000000001</v>
      </c>
    </row>
    <row r="276" spans="1:13">
      <c r="A276" s="268">
        <v>266</v>
      </c>
      <c r="B276" s="277" t="s">
        <v>263</v>
      </c>
      <c r="C276" s="278">
        <v>60.9</v>
      </c>
      <c r="D276" s="279">
        <v>60.45000000000001</v>
      </c>
      <c r="E276" s="279">
        <v>59.40000000000002</v>
      </c>
      <c r="F276" s="279">
        <v>57.900000000000013</v>
      </c>
      <c r="G276" s="279">
        <v>56.850000000000023</v>
      </c>
      <c r="H276" s="279">
        <v>61.950000000000017</v>
      </c>
      <c r="I276" s="279">
        <v>63.000000000000014</v>
      </c>
      <c r="J276" s="279">
        <v>64.500000000000014</v>
      </c>
      <c r="K276" s="277">
        <v>61.5</v>
      </c>
      <c r="L276" s="277">
        <v>58.95</v>
      </c>
      <c r="M276" s="277">
        <v>28.84272</v>
      </c>
    </row>
    <row r="277" spans="1:13">
      <c r="A277" s="268">
        <v>267</v>
      </c>
      <c r="B277" s="277" t="s">
        <v>130</v>
      </c>
      <c r="C277" s="278">
        <v>287.7</v>
      </c>
      <c r="D277" s="279">
        <v>288.56666666666666</v>
      </c>
      <c r="E277" s="279">
        <v>283.58333333333331</v>
      </c>
      <c r="F277" s="279">
        <v>279.46666666666664</v>
      </c>
      <c r="G277" s="279">
        <v>274.48333333333329</v>
      </c>
      <c r="H277" s="279">
        <v>292.68333333333334</v>
      </c>
      <c r="I277" s="279">
        <v>297.66666666666669</v>
      </c>
      <c r="J277" s="279">
        <v>301.78333333333336</v>
      </c>
      <c r="K277" s="277">
        <v>293.55</v>
      </c>
      <c r="L277" s="277">
        <v>284.45</v>
      </c>
      <c r="M277" s="277">
        <v>99.110889999999998</v>
      </c>
    </row>
    <row r="278" spans="1:13">
      <c r="A278" s="268">
        <v>268</v>
      </c>
      <c r="B278" s="277" t="s">
        <v>264</v>
      </c>
      <c r="C278" s="278">
        <v>799.25</v>
      </c>
      <c r="D278" s="279">
        <v>798.63333333333333</v>
      </c>
      <c r="E278" s="279">
        <v>773.26666666666665</v>
      </c>
      <c r="F278" s="279">
        <v>747.2833333333333</v>
      </c>
      <c r="G278" s="279">
        <v>721.91666666666663</v>
      </c>
      <c r="H278" s="279">
        <v>824.61666666666667</v>
      </c>
      <c r="I278" s="279">
        <v>849.98333333333323</v>
      </c>
      <c r="J278" s="279">
        <v>875.9666666666667</v>
      </c>
      <c r="K278" s="277">
        <v>824</v>
      </c>
      <c r="L278" s="277">
        <v>772.65</v>
      </c>
      <c r="M278" s="277">
        <v>10.96055</v>
      </c>
    </row>
    <row r="279" spans="1:13">
      <c r="A279" s="268">
        <v>269</v>
      </c>
      <c r="B279" s="277" t="s">
        <v>131</v>
      </c>
      <c r="C279" s="278">
        <v>2360.8000000000002</v>
      </c>
      <c r="D279" s="279">
        <v>2377.2833333333333</v>
      </c>
      <c r="E279" s="279">
        <v>2330.9666666666667</v>
      </c>
      <c r="F279" s="279">
        <v>2301.1333333333332</v>
      </c>
      <c r="G279" s="279">
        <v>2254.8166666666666</v>
      </c>
      <c r="H279" s="279">
        <v>2407.1166666666668</v>
      </c>
      <c r="I279" s="279">
        <v>2453.4333333333334</v>
      </c>
      <c r="J279" s="279">
        <v>2483.2666666666669</v>
      </c>
      <c r="K279" s="277">
        <v>2423.6</v>
      </c>
      <c r="L279" s="277">
        <v>2347.4499999999998</v>
      </c>
      <c r="M279" s="277">
        <v>8.0840200000000006</v>
      </c>
    </row>
    <row r="280" spans="1:13">
      <c r="A280" s="268">
        <v>270</v>
      </c>
      <c r="B280" s="277" t="s">
        <v>132</v>
      </c>
      <c r="C280" s="278">
        <v>378.85</v>
      </c>
      <c r="D280" s="279">
        <v>381.11666666666662</v>
      </c>
      <c r="E280" s="279">
        <v>373.23333333333323</v>
      </c>
      <c r="F280" s="279">
        <v>367.61666666666662</v>
      </c>
      <c r="G280" s="279">
        <v>359.73333333333323</v>
      </c>
      <c r="H280" s="279">
        <v>386.73333333333323</v>
      </c>
      <c r="I280" s="279">
        <v>394.61666666666656</v>
      </c>
      <c r="J280" s="279">
        <v>400.23333333333323</v>
      </c>
      <c r="K280" s="277">
        <v>389</v>
      </c>
      <c r="L280" s="277">
        <v>375.5</v>
      </c>
      <c r="M280" s="277">
        <v>6.0492400000000002</v>
      </c>
    </row>
    <row r="281" spans="1:13">
      <c r="A281" s="268">
        <v>271</v>
      </c>
      <c r="B281" s="277" t="s">
        <v>437</v>
      </c>
      <c r="C281" s="278">
        <v>153.5</v>
      </c>
      <c r="D281" s="279">
        <v>152.9</v>
      </c>
      <c r="E281" s="279">
        <v>151.10000000000002</v>
      </c>
      <c r="F281" s="279">
        <v>148.70000000000002</v>
      </c>
      <c r="G281" s="279">
        <v>146.90000000000003</v>
      </c>
      <c r="H281" s="279">
        <v>155.30000000000001</v>
      </c>
      <c r="I281" s="279">
        <v>157.10000000000002</v>
      </c>
      <c r="J281" s="279">
        <v>159.5</v>
      </c>
      <c r="K281" s="277">
        <v>154.69999999999999</v>
      </c>
      <c r="L281" s="277">
        <v>150.5</v>
      </c>
      <c r="M281" s="277">
        <v>3.5874899999999998</v>
      </c>
    </row>
    <row r="282" spans="1:13">
      <c r="A282" s="268">
        <v>272</v>
      </c>
      <c r="B282" s="277" t="s">
        <v>443</v>
      </c>
      <c r="C282" s="278">
        <v>515.15</v>
      </c>
      <c r="D282" s="279">
        <v>517.58333333333337</v>
      </c>
      <c r="E282" s="279">
        <v>500.31666666666672</v>
      </c>
      <c r="F282" s="279">
        <v>485.48333333333335</v>
      </c>
      <c r="G282" s="279">
        <v>468.2166666666667</v>
      </c>
      <c r="H282" s="279">
        <v>532.41666666666674</v>
      </c>
      <c r="I282" s="279">
        <v>549.68333333333339</v>
      </c>
      <c r="J282" s="279">
        <v>564.51666666666677</v>
      </c>
      <c r="K282" s="277">
        <v>534.85</v>
      </c>
      <c r="L282" s="277">
        <v>502.75</v>
      </c>
      <c r="M282" s="277">
        <v>3.4772400000000001</v>
      </c>
    </row>
    <row r="283" spans="1:13">
      <c r="A283" s="268">
        <v>273</v>
      </c>
      <c r="B283" s="277" t="s">
        <v>444</v>
      </c>
      <c r="C283" s="278">
        <v>253.75</v>
      </c>
      <c r="D283" s="279">
        <v>257.06666666666666</v>
      </c>
      <c r="E283" s="279">
        <v>249.0333333333333</v>
      </c>
      <c r="F283" s="279">
        <v>244.31666666666663</v>
      </c>
      <c r="G283" s="279">
        <v>236.28333333333327</v>
      </c>
      <c r="H283" s="279">
        <v>261.7833333333333</v>
      </c>
      <c r="I283" s="279">
        <v>269.81666666666672</v>
      </c>
      <c r="J283" s="279">
        <v>274.53333333333336</v>
      </c>
      <c r="K283" s="277">
        <v>265.10000000000002</v>
      </c>
      <c r="L283" s="277">
        <v>252.35</v>
      </c>
      <c r="M283" s="277">
        <v>4.7779400000000001</v>
      </c>
    </row>
    <row r="284" spans="1:13">
      <c r="A284" s="268">
        <v>274</v>
      </c>
      <c r="B284" s="277" t="s">
        <v>445</v>
      </c>
      <c r="C284" s="278">
        <v>510.25</v>
      </c>
      <c r="D284" s="279">
        <v>516.94999999999993</v>
      </c>
      <c r="E284" s="279">
        <v>501.84999999999991</v>
      </c>
      <c r="F284" s="279">
        <v>493.45</v>
      </c>
      <c r="G284" s="279">
        <v>478.34999999999997</v>
      </c>
      <c r="H284" s="279">
        <v>525.34999999999991</v>
      </c>
      <c r="I284" s="279">
        <v>540.45000000000005</v>
      </c>
      <c r="J284" s="279">
        <v>548.8499999999998</v>
      </c>
      <c r="K284" s="277">
        <v>532.04999999999995</v>
      </c>
      <c r="L284" s="277">
        <v>508.55</v>
      </c>
      <c r="M284" s="277">
        <v>2.4719699999999998</v>
      </c>
    </row>
    <row r="285" spans="1:13">
      <c r="A285" s="268">
        <v>275</v>
      </c>
      <c r="B285" s="277" t="s">
        <v>447</v>
      </c>
      <c r="C285" s="278">
        <v>35.799999999999997</v>
      </c>
      <c r="D285" s="279">
        <v>35.766666666666673</v>
      </c>
      <c r="E285" s="279">
        <v>34.933333333333344</v>
      </c>
      <c r="F285" s="279">
        <v>34.06666666666667</v>
      </c>
      <c r="G285" s="279">
        <v>33.233333333333341</v>
      </c>
      <c r="H285" s="279">
        <v>36.633333333333347</v>
      </c>
      <c r="I285" s="279">
        <v>37.466666666666676</v>
      </c>
      <c r="J285" s="279">
        <v>38.33333333333335</v>
      </c>
      <c r="K285" s="277">
        <v>36.6</v>
      </c>
      <c r="L285" s="277">
        <v>34.9</v>
      </c>
      <c r="M285" s="277">
        <v>18.048349999999999</v>
      </c>
    </row>
    <row r="286" spans="1:13">
      <c r="A286" s="268">
        <v>276</v>
      </c>
      <c r="B286" s="277" t="s">
        <v>449</v>
      </c>
      <c r="C286" s="278">
        <v>337.85</v>
      </c>
      <c r="D286" s="279">
        <v>341.98333333333329</v>
      </c>
      <c r="E286" s="279">
        <v>329.26666666666659</v>
      </c>
      <c r="F286" s="279">
        <v>320.68333333333328</v>
      </c>
      <c r="G286" s="279">
        <v>307.96666666666658</v>
      </c>
      <c r="H286" s="279">
        <v>350.56666666666661</v>
      </c>
      <c r="I286" s="279">
        <v>363.2833333333333</v>
      </c>
      <c r="J286" s="279">
        <v>371.86666666666662</v>
      </c>
      <c r="K286" s="277">
        <v>354.7</v>
      </c>
      <c r="L286" s="277">
        <v>333.4</v>
      </c>
      <c r="M286" s="277">
        <v>19.658110000000001</v>
      </c>
    </row>
    <row r="287" spans="1:13">
      <c r="A287" s="268">
        <v>277</v>
      </c>
      <c r="B287" s="277" t="s">
        <v>439</v>
      </c>
      <c r="C287" s="278">
        <v>372.55</v>
      </c>
      <c r="D287" s="279">
        <v>371.26666666666665</v>
      </c>
      <c r="E287" s="279">
        <v>367.58333333333331</v>
      </c>
      <c r="F287" s="279">
        <v>362.61666666666667</v>
      </c>
      <c r="G287" s="279">
        <v>358.93333333333334</v>
      </c>
      <c r="H287" s="279">
        <v>376.23333333333329</v>
      </c>
      <c r="I287" s="279">
        <v>379.91666666666669</v>
      </c>
      <c r="J287" s="279">
        <v>384.88333333333327</v>
      </c>
      <c r="K287" s="277">
        <v>374.95</v>
      </c>
      <c r="L287" s="277">
        <v>366.3</v>
      </c>
      <c r="M287" s="277">
        <v>1.9622599999999999</v>
      </c>
    </row>
    <row r="288" spans="1:13">
      <c r="A288" s="268">
        <v>278</v>
      </c>
      <c r="B288" s="277" t="s">
        <v>440</v>
      </c>
      <c r="C288" s="278">
        <v>269.95</v>
      </c>
      <c r="D288" s="279">
        <v>268.40000000000003</v>
      </c>
      <c r="E288" s="279">
        <v>265.00000000000006</v>
      </c>
      <c r="F288" s="279">
        <v>260.05</v>
      </c>
      <c r="G288" s="279">
        <v>256.65000000000003</v>
      </c>
      <c r="H288" s="279">
        <v>273.35000000000008</v>
      </c>
      <c r="I288" s="279">
        <v>276.75000000000006</v>
      </c>
      <c r="J288" s="279">
        <v>281.7000000000001</v>
      </c>
      <c r="K288" s="277">
        <v>271.8</v>
      </c>
      <c r="L288" s="277">
        <v>263.45</v>
      </c>
      <c r="M288" s="277">
        <v>1.3119099999999999</v>
      </c>
    </row>
    <row r="289" spans="1:13">
      <c r="A289" s="268">
        <v>279</v>
      </c>
      <c r="B289" s="277" t="s">
        <v>451</v>
      </c>
      <c r="C289" s="278">
        <v>166.55</v>
      </c>
      <c r="D289" s="279">
        <v>166.35</v>
      </c>
      <c r="E289" s="279">
        <v>163.19999999999999</v>
      </c>
      <c r="F289" s="279">
        <v>159.85</v>
      </c>
      <c r="G289" s="279">
        <v>156.69999999999999</v>
      </c>
      <c r="H289" s="279">
        <v>169.7</v>
      </c>
      <c r="I289" s="279">
        <v>172.85000000000002</v>
      </c>
      <c r="J289" s="279">
        <v>176.2</v>
      </c>
      <c r="K289" s="277">
        <v>169.5</v>
      </c>
      <c r="L289" s="277">
        <v>163</v>
      </c>
      <c r="M289" s="277">
        <v>0.71855999999999998</v>
      </c>
    </row>
    <row r="290" spans="1:13">
      <c r="A290" s="268">
        <v>280</v>
      </c>
      <c r="B290" s="277" t="s">
        <v>133</v>
      </c>
      <c r="C290" s="278">
        <v>1277.0999999999999</v>
      </c>
      <c r="D290" s="279">
        <v>1284.5333333333333</v>
      </c>
      <c r="E290" s="279">
        <v>1255.0666666666666</v>
      </c>
      <c r="F290" s="279">
        <v>1233.0333333333333</v>
      </c>
      <c r="G290" s="279">
        <v>1203.5666666666666</v>
      </c>
      <c r="H290" s="279">
        <v>1306.5666666666666</v>
      </c>
      <c r="I290" s="279">
        <v>1336.0333333333333</v>
      </c>
      <c r="J290" s="279">
        <v>1358.0666666666666</v>
      </c>
      <c r="K290" s="277">
        <v>1314</v>
      </c>
      <c r="L290" s="277">
        <v>1262.5</v>
      </c>
      <c r="M290" s="277">
        <v>65.294120000000007</v>
      </c>
    </row>
    <row r="291" spans="1:13">
      <c r="A291" s="268">
        <v>281</v>
      </c>
      <c r="B291" s="277" t="s">
        <v>441</v>
      </c>
      <c r="C291" s="278">
        <v>107.7</v>
      </c>
      <c r="D291" s="279">
        <v>107.39999999999999</v>
      </c>
      <c r="E291" s="279">
        <v>100.29999999999998</v>
      </c>
      <c r="F291" s="279">
        <v>92.899999999999991</v>
      </c>
      <c r="G291" s="279">
        <v>85.799999999999983</v>
      </c>
      <c r="H291" s="279">
        <v>114.79999999999998</v>
      </c>
      <c r="I291" s="279">
        <v>121.89999999999998</v>
      </c>
      <c r="J291" s="279">
        <v>129.29999999999998</v>
      </c>
      <c r="K291" s="277">
        <v>114.5</v>
      </c>
      <c r="L291" s="277">
        <v>100</v>
      </c>
      <c r="M291" s="277">
        <v>33.36103</v>
      </c>
    </row>
    <row r="292" spans="1:13">
      <c r="A292" s="268">
        <v>282</v>
      </c>
      <c r="B292" s="277" t="s">
        <v>438</v>
      </c>
      <c r="C292" s="278">
        <v>636.9</v>
      </c>
      <c r="D292" s="279">
        <v>645.13333333333333</v>
      </c>
      <c r="E292" s="279">
        <v>623.26666666666665</v>
      </c>
      <c r="F292" s="279">
        <v>609.63333333333333</v>
      </c>
      <c r="G292" s="279">
        <v>587.76666666666665</v>
      </c>
      <c r="H292" s="279">
        <v>658.76666666666665</v>
      </c>
      <c r="I292" s="279">
        <v>680.63333333333321</v>
      </c>
      <c r="J292" s="279">
        <v>694.26666666666665</v>
      </c>
      <c r="K292" s="277">
        <v>667</v>
      </c>
      <c r="L292" s="277">
        <v>631.5</v>
      </c>
      <c r="M292" s="277">
        <v>0.43969999999999998</v>
      </c>
    </row>
    <row r="293" spans="1:13">
      <c r="A293" s="268">
        <v>283</v>
      </c>
      <c r="B293" s="277" t="s">
        <v>442</v>
      </c>
      <c r="C293" s="278">
        <v>278.75</v>
      </c>
      <c r="D293" s="279">
        <v>279.48333333333335</v>
      </c>
      <c r="E293" s="279">
        <v>274.9666666666667</v>
      </c>
      <c r="F293" s="279">
        <v>271.18333333333334</v>
      </c>
      <c r="G293" s="279">
        <v>266.66666666666669</v>
      </c>
      <c r="H293" s="279">
        <v>283.26666666666671</v>
      </c>
      <c r="I293" s="279">
        <v>287.78333333333336</v>
      </c>
      <c r="J293" s="279">
        <v>291.56666666666672</v>
      </c>
      <c r="K293" s="277">
        <v>284</v>
      </c>
      <c r="L293" s="277">
        <v>275.7</v>
      </c>
      <c r="M293" s="277">
        <v>1.5727800000000001</v>
      </c>
    </row>
    <row r="294" spans="1:13">
      <c r="A294" s="268">
        <v>284</v>
      </c>
      <c r="B294" s="277" t="s">
        <v>1830</v>
      </c>
      <c r="C294" s="278">
        <v>525.65</v>
      </c>
      <c r="D294" s="279">
        <v>527.08333333333337</v>
      </c>
      <c r="E294" s="279">
        <v>520.56666666666672</v>
      </c>
      <c r="F294" s="279">
        <v>515.48333333333335</v>
      </c>
      <c r="G294" s="279">
        <v>508.9666666666667</v>
      </c>
      <c r="H294" s="279">
        <v>532.16666666666674</v>
      </c>
      <c r="I294" s="279">
        <v>538.68333333333339</v>
      </c>
      <c r="J294" s="279">
        <v>543.76666666666677</v>
      </c>
      <c r="K294" s="277">
        <v>533.6</v>
      </c>
      <c r="L294" s="277">
        <v>522</v>
      </c>
      <c r="M294" s="277">
        <v>7.6359999999999997E-2</v>
      </c>
    </row>
    <row r="295" spans="1:13">
      <c r="A295" s="268">
        <v>285</v>
      </c>
      <c r="B295" s="277" t="s">
        <v>448</v>
      </c>
      <c r="C295" s="278">
        <v>581.9</v>
      </c>
      <c r="D295" s="279">
        <v>582.13333333333333</v>
      </c>
      <c r="E295" s="279">
        <v>574.26666666666665</v>
      </c>
      <c r="F295" s="279">
        <v>566.63333333333333</v>
      </c>
      <c r="G295" s="279">
        <v>558.76666666666665</v>
      </c>
      <c r="H295" s="279">
        <v>589.76666666666665</v>
      </c>
      <c r="I295" s="279">
        <v>597.63333333333321</v>
      </c>
      <c r="J295" s="279">
        <v>605.26666666666665</v>
      </c>
      <c r="K295" s="277">
        <v>590</v>
      </c>
      <c r="L295" s="277">
        <v>574.5</v>
      </c>
      <c r="M295" s="277">
        <v>1.03823</v>
      </c>
    </row>
    <row r="296" spans="1:13">
      <c r="A296" s="268">
        <v>286</v>
      </c>
      <c r="B296" s="277" t="s">
        <v>446</v>
      </c>
      <c r="C296" s="278">
        <v>42.75</v>
      </c>
      <c r="D296" s="279">
        <v>43.25</v>
      </c>
      <c r="E296" s="279">
        <v>41.55</v>
      </c>
      <c r="F296" s="279">
        <v>40.349999999999994</v>
      </c>
      <c r="G296" s="279">
        <v>38.649999999999991</v>
      </c>
      <c r="H296" s="279">
        <v>44.45</v>
      </c>
      <c r="I296" s="279">
        <v>46.150000000000006</v>
      </c>
      <c r="J296" s="279">
        <v>47.350000000000009</v>
      </c>
      <c r="K296" s="277">
        <v>44.95</v>
      </c>
      <c r="L296" s="277">
        <v>42.05</v>
      </c>
      <c r="M296" s="277">
        <v>15.984080000000001</v>
      </c>
    </row>
    <row r="297" spans="1:13">
      <c r="A297" s="268">
        <v>287</v>
      </c>
      <c r="B297" s="277" t="s">
        <v>134</v>
      </c>
      <c r="C297" s="278">
        <v>63.6</v>
      </c>
      <c r="D297" s="279">
        <v>64.283333333333346</v>
      </c>
      <c r="E297" s="279">
        <v>62.616666666666688</v>
      </c>
      <c r="F297" s="279">
        <v>61.63333333333334</v>
      </c>
      <c r="G297" s="279">
        <v>59.966666666666683</v>
      </c>
      <c r="H297" s="279">
        <v>65.266666666666694</v>
      </c>
      <c r="I297" s="279">
        <v>66.933333333333351</v>
      </c>
      <c r="J297" s="279">
        <v>67.9166666666667</v>
      </c>
      <c r="K297" s="277">
        <v>65.95</v>
      </c>
      <c r="L297" s="277">
        <v>63.3</v>
      </c>
      <c r="M297" s="277">
        <v>100.68666</v>
      </c>
    </row>
    <row r="298" spans="1:13">
      <c r="A298" s="268">
        <v>288</v>
      </c>
      <c r="B298" s="277" t="s">
        <v>358</v>
      </c>
      <c r="C298" s="278">
        <v>1986.15</v>
      </c>
      <c r="D298" s="279">
        <v>1979.2833333333335</v>
      </c>
      <c r="E298" s="279">
        <v>1948.5666666666671</v>
      </c>
      <c r="F298" s="279">
        <v>1910.9833333333336</v>
      </c>
      <c r="G298" s="279">
        <v>1880.2666666666671</v>
      </c>
      <c r="H298" s="279">
        <v>2016.866666666667</v>
      </c>
      <c r="I298" s="279">
        <v>2047.5833333333337</v>
      </c>
      <c r="J298" s="279">
        <v>2085.166666666667</v>
      </c>
      <c r="K298" s="277">
        <v>2010</v>
      </c>
      <c r="L298" s="277">
        <v>1941.7</v>
      </c>
      <c r="M298" s="277">
        <v>2.9868399999999999</v>
      </c>
    </row>
    <row r="299" spans="1:13">
      <c r="A299" s="268">
        <v>289</v>
      </c>
      <c r="B299" s="277" t="s">
        <v>1841</v>
      </c>
      <c r="C299" s="278">
        <v>223.75</v>
      </c>
      <c r="D299" s="279">
        <v>225.20000000000002</v>
      </c>
      <c r="E299" s="279">
        <v>218.60000000000002</v>
      </c>
      <c r="F299" s="279">
        <v>213.45000000000002</v>
      </c>
      <c r="G299" s="279">
        <v>206.85000000000002</v>
      </c>
      <c r="H299" s="279">
        <v>230.35000000000002</v>
      </c>
      <c r="I299" s="279">
        <v>236.95</v>
      </c>
      <c r="J299" s="279">
        <v>242.10000000000002</v>
      </c>
      <c r="K299" s="277">
        <v>231.8</v>
      </c>
      <c r="L299" s="277">
        <v>220.05</v>
      </c>
      <c r="M299" s="277">
        <v>1.6225400000000001</v>
      </c>
    </row>
    <row r="300" spans="1:13">
      <c r="A300" s="268">
        <v>290</v>
      </c>
      <c r="B300" s="277" t="s">
        <v>454</v>
      </c>
      <c r="C300" s="278">
        <v>1493.5</v>
      </c>
      <c r="D300" s="279">
        <v>1484.5</v>
      </c>
      <c r="E300" s="279">
        <v>1449</v>
      </c>
      <c r="F300" s="279">
        <v>1404.5</v>
      </c>
      <c r="G300" s="279">
        <v>1369</v>
      </c>
      <c r="H300" s="279">
        <v>1529</v>
      </c>
      <c r="I300" s="279">
        <v>1564.5</v>
      </c>
      <c r="J300" s="279">
        <v>1609</v>
      </c>
      <c r="K300" s="277">
        <v>1520</v>
      </c>
      <c r="L300" s="277">
        <v>1440</v>
      </c>
      <c r="M300" s="277">
        <v>33.170580000000001</v>
      </c>
    </row>
    <row r="301" spans="1:13">
      <c r="A301" s="268">
        <v>291</v>
      </c>
      <c r="B301" s="277" t="s">
        <v>452</v>
      </c>
      <c r="C301" s="278">
        <v>3687.3</v>
      </c>
      <c r="D301" s="279">
        <v>3692.4333333333329</v>
      </c>
      <c r="E301" s="279">
        <v>3644.8666666666659</v>
      </c>
      <c r="F301" s="279">
        <v>3602.4333333333329</v>
      </c>
      <c r="G301" s="279">
        <v>3554.8666666666659</v>
      </c>
      <c r="H301" s="279">
        <v>3734.8666666666659</v>
      </c>
      <c r="I301" s="279">
        <v>3782.4333333333325</v>
      </c>
      <c r="J301" s="279">
        <v>3824.8666666666659</v>
      </c>
      <c r="K301" s="277">
        <v>3740</v>
      </c>
      <c r="L301" s="277">
        <v>3650</v>
      </c>
      <c r="M301" s="277">
        <v>4.3589999999999997E-2</v>
      </c>
    </row>
    <row r="302" spans="1:13">
      <c r="A302" s="268">
        <v>292</v>
      </c>
      <c r="B302" s="277" t="s">
        <v>455</v>
      </c>
      <c r="C302" s="278">
        <v>28.3</v>
      </c>
      <c r="D302" s="279">
        <v>28.483333333333334</v>
      </c>
      <c r="E302" s="279">
        <v>27.866666666666667</v>
      </c>
      <c r="F302" s="279">
        <v>27.433333333333334</v>
      </c>
      <c r="G302" s="279">
        <v>26.816666666666666</v>
      </c>
      <c r="H302" s="279">
        <v>28.916666666666668</v>
      </c>
      <c r="I302" s="279">
        <v>29.533333333333335</v>
      </c>
      <c r="J302" s="279">
        <v>29.966666666666669</v>
      </c>
      <c r="K302" s="277">
        <v>29.1</v>
      </c>
      <c r="L302" s="277">
        <v>28.05</v>
      </c>
      <c r="M302" s="277">
        <v>5.8473300000000004</v>
      </c>
    </row>
    <row r="303" spans="1:13">
      <c r="A303" s="268">
        <v>293</v>
      </c>
      <c r="B303" s="277" t="s">
        <v>135</v>
      </c>
      <c r="C303" s="278">
        <v>303.3</v>
      </c>
      <c r="D303" s="279">
        <v>303.81666666666666</v>
      </c>
      <c r="E303" s="279">
        <v>296.98333333333335</v>
      </c>
      <c r="F303" s="279">
        <v>290.66666666666669</v>
      </c>
      <c r="G303" s="279">
        <v>283.83333333333337</v>
      </c>
      <c r="H303" s="279">
        <v>310.13333333333333</v>
      </c>
      <c r="I303" s="279">
        <v>316.9666666666667</v>
      </c>
      <c r="J303" s="279">
        <v>323.2833333333333</v>
      </c>
      <c r="K303" s="277">
        <v>310.64999999999998</v>
      </c>
      <c r="L303" s="277">
        <v>297.5</v>
      </c>
      <c r="M303" s="277">
        <v>40.197330000000001</v>
      </c>
    </row>
    <row r="304" spans="1:13">
      <c r="A304" s="268">
        <v>294</v>
      </c>
      <c r="B304" s="277" t="s">
        <v>456</v>
      </c>
      <c r="C304" s="278">
        <v>818.7</v>
      </c>
      <c r="D304" s="279">
        <v>817.61666666666667</v>
      </c>
      <c r="E304" s="279">
        <v>786.73333333333335</v>
      </c>
      <c r="F304" s="279">
        <v>754.76666666666665</v>
      </c>
      <c r="G304" s="279">
        <v>723.88333333333333</v>
      </c>
      <c r="H304" s="279">
        <v>849.58333333333337</v>
      </c>
      <c r="I304" s="279">
        <v>880.46666666666681</v>
      </c>
      <c r="J304" s="279">
        <v>912.43333333333339</v>
      </c>
      <c r="K304" s="277">
        <v>848.5</v>
      </c>
      <c r="L304" s="277">
        <v>785.65</v>
      </c>
      <c r="M304" s="277">
        <v>4.4367299999999998</v>
      </c>
    </row>
    <row r="305" spans="1:13">
      <c r="A305" s="268">
        <v>295</v>
      </c>
      <c r="B305" s="277" t="s">
        <v>136</v>
      </c>
      <c r="C305" s="278">
        <v>900.7</v>
      </c>
      <c r="D305" s="279">
        <v>903.93333333333339</v>
      </c>
      <c r="E305" s="279">
        <v>893.76666666666677</v>
      </c>
      <c r="F305" s="279">
        <v>886.83333333333337</v>
      </c>
      <c r="G305" s="279">
        <v>876.66666666666674</v>
      </c>
      <c r="H305" s="279">
        <v>910.86666666666679</v>
      </c>
      <c r="I305" s="279">
        <v>921.0333333333333</v>
      </c>
      <c r="J305" s="279">
        <v>927.96666666666681</v>
      </c>
      <c r="K305" s="277">
        <v>914.1</v>
      </c>
      <c r="L305" s="277">
        <v>897</v>
      </c>
      <c r="M305" s="277">
        <v>74.967449999999999</v>
      </c>
    </row>
    <row r="306" spans="1:13">
      <c r="A306" s="268">
        <v>296</v>
      </c>
      <c r="B306" s="277" t="s">
        <v>266</v>
      </c>
      <c r="C306" s="278">
        <v>2706.9</v>
      </c>
      <c r="D306" s="279">
        <v>2725.4166666666665</v>
      </c>
      <c r="E306" s="279">
        <v>2656.4833333333331</v>
      </c>
      <c r="F306" s="279">
        <v>2606.0666666666666</v>
      </c>
      <c r="G306" s="279">
        <v>2537.1333333333332</v>
      </c>
      <c r="H306" s="279">
        <v>2775.833333333333</v>
      </c>
      <c r="I306" s="279">
        <v>2844.7666666666664</v>
      </c>
      <c r="J306" s="279">
        <v>2895.1833333333329</v>
      </c>
      <c r="K306" s="277">
        <v>2794.35</v>
      </c>
      <c r="L306" s="277">
        <v>2675</v>
      </c>
      <c r="M306" s="277">
        <v>4.0529299999999999</v>
      </c>
    </row>
    <row r="307" spans="1:13">
      <c r="A307" s="268">
        <v>297</v>
      </c>
      <c r="B307" s="277" t="s">
        <v>265</v>
      </c>
      <c r="C307" s="278">
        <v>1673.05</v>
      </c>
      <c r="D307" s="279">
        <v>1666.0166666666667</v>
      </c>
      <c r="E307" s="279">
        <v>1645.0333333333333</v>
      </c>
      <c r="F307" s="279">
        <v>1617.0166666666667</v>
      </c>
      <c r="G307" s="279">
        <v>1596.0333333333333</v>
      </c>
      <c r="H307" s="279">
        <v>1694.0333333333333</v>
      </c>
      <c r="I307" s="279">
        <v>1715.0166666666664</v>
      </c>
      <c r="J307" s="279">
        <v>1743.0333333333333</v>
      </c>
      <c r="K307" s="277">
        <v>1687</v>
      </c>
      <c r="L307" s="277">
        <v>1638</v>
      </c>
      <c r="M307" s="277">
        <v>0.58677000000000001</v>
      </c>
    </row>
    <row r="308" spans="1:13">
      <c r="A308" s="268">
        <v>298</v>
      </c>
      <c r="B308" s="277" t="s">
        <v>137</v>
      </c>
      <c r="C308" s="278">
        <v>1085.9000000000001</v>
      </c>
      <c r="D308" s="279">
        <v>1092.8666666666666</v>
      </c>
      <c r="E308" s="279">
        <v>1063.4333333333332</v>
      </c>
      <c r="F308" s="279">
        <v>1040.9666666666667</v>
      </c>
      <c r="G308" s="279">
        <v>1011.5333333333333</v>
      </c>
      <c r="H308" s="279">
        <v>1115.333333333333</v>
      </c>
      <c r="I308" s="279">
        <v>1144.7666666666664</v>
      </c>
      <c r="J308" s="279">
        <v>1167.2333333333329</v>
      </c>
      <c r="K308" s="277">
        <v>1122.3</v>
      </c>
      <c r="L308" s="277">
        <v>1070.4000000000001</v>
      </c>
      <c r="M308" s="277">
        <v>152.74627000000001</v>
      </c>
    </row>
    <row r="309" spans="1:13">
      <c r="A309" s="268">
        <v>299</v>
      </c>
      <c r="B309" s="277" t="s">
        <v>457</v>
      </c>
      <c r="C309" s="278">
        <v>1408.8</v>
      </c>
      <c r="D309" s="279">
        <v>1412.5666666666666</v>
      </c>
      <c r="E309" s="279">
        <v>1391.2333333333331</v>
      </c>
      <c r="F309" s="279">
        <v>1373.6666666666665</v>
      </c>
      <c r="G309" s="279">
        <v>1352.333333333333</v>
      </c>
      <c r="H309" s="279">
        <v>1430.1333333333332</v>
      </c>
      <c r="I309" s="279">
        <v>1451.4666666666667</v>
      </c>
      <c r="J309" s="279">
        <v>1469.0333333333333</v>
      </c>
      <c r="K309" s="277">
        <v>1433.9</v>
      </c>
      <c r="L309" s="277">
        <v>1395</v>
      </c>
      <c r="M309" s="277">
        <v>0.68906000000000001</v>
      </c>
    </row>
    <row r="310" spans="1:13">
      <c r="A310" s="268">
        <v>300</v>
      </c>
      <c r="B310" s="277" t="s">
        <v>138</v>
      </c>
      <c r="C310" s="278">
        <v>654.15</v>
      </c>
      <c r="D310" s="279">
        <v>649.36666666666667</v>
      </c>
      <c r="E310" s="279">
        <v>639.33333333333337</v>
      </c>
      <c r="F310" s="279">
        <v>624.51666666666665</v>
      </c>
      <c r="G310" s="279">
        <v>614.48333333333335</v>
      </c>
      <c r="H310" s="279">
        <v>664.18333333333339</v>
      </c>
      <c r="I310" s="279">
        <v>674.2166666666667</v>
      </c>
      <c r="J310" s="279">
        <v>689.03333333333342</v>
      </c>
      <c r="K310" s="277">
        <v>659.4</v>
      </c>
      <c r="L310" s="277">
        <v>634.54999999999995</v>
      </c>
      <c r="M310" s="277">
        <v>135.18215000000001</v>
      </c>
    </row>
    <row r="311" spans="1:13">
      <c r="A311" s="268">
        <v>301</v>
      </c>
      <c r="B311" s="277" t="s">
        <v>139</v>
      </c>
      <c r="C311" s="278">
        <v>133.25</v>
      </c>
      <c r="D311" s="279">
        <v>134.75</v>
      </c>
      <c r="E311" s="279">
        <v>131.19999999999999</v>
      </c>
      <c r="F311" s="279">
        <v>129.14999999999998</v>
      </c>
      <c r="G311" s="279">
        <v>125.59999999999997</v>
      </c>
      <c r="H311" s="279">
        <v>136.80000000000001</v>
      </c>
      <c r="I311" s="279">
        <v>140.35000000000002</v>
      </c>
      <c r="J311" s="279">
        <v>142.40000000000003</v>
      </c>
      <c r="K311" s="277">
        <v>138.30000000000001</v>
      </c>
      <c r="L311" s="277">
        <v>132.69999999999999</v>
      </c>
      <c r="M311" s="277">
        <v>56.778799999999997</v>
      </c>
    </row>
    <row r="312" spans="1:13">
      <c r="A312" s="268">
        <v>302</v>
      </c>
      <c r="B312" s="277" t="s">
        <v>319</v>
      </c>
      <c r="C312" s="278">
        <v>12.25</v>
      </c>
      <c r="D312" s="279">
        <v>12.35</v>
      </c>
      <c r="E312" s="279">
        <v>12.1</v>
      </c>
      <c r="F312" s="279">
        <v>11.95</v>
      </c>
      <c r="G312" s="279">
        <v>11.7</v>
      </c>
      <c r="H312" s="279">
        <v>12.5</v>
      </c>
      <c r="I312" s="279">
        <v>12.75</v>
      </c>
      <c r="J312" s="279">
        <v>12.9</v>
      </c>
      <c r="K312" s="277">
        <v>12.6</v>
      </c>
      <c r="L312" s="277">
        <v>12.2</v>
      </c>
      <c r="M312" s="277">
        <v>12.439159999999999</v>
      </c>
    </row>
    <row r="313" spans="1:13">
      <c r="A313" s="268">
        <v>303</v>
      </c>
      <c r="B313" s="277" t="s">
        <v>464</v>
      </c>
      <c r="C313" s="278">
        <v>122.3</v>
      </c>
      <c r="D313" s="279">
        <v>124.06666666666666</v>
      </c>
      <c r="E313" s="279">
        <v>119.23333333333332</v>
      </c>
      <c r="F313" s="279">
        <v>116.16666666666666</v>
      </c>
      <c r="G313" s="279">
        <v>111.33333333333331</v>
      </c>
      <c r="H313" s="279">
        <v>127.13333333333333</v>
      </c>
      <c r="I313" s="279">
        <v>131.96666666666667</v>
      </c>
      <c r="J313" s="279">
        <v>135.03333333333333</v>
      </c>
      <c r="K313" s="277">
        <v>128.9</v>
      </c>
      <c r="L313" s="277">
        <v>121</v>
      </c>
      <c r="M313" s="277">
        <v>2.8563399999999999</v>
      </c>
    </row>
    <row r="314" spans="1:13">
      <c r="A314" s="268">
        <v>304</v>
      </c>
      <c r="B314" s="277" t="s">
        <v>466</v>
      </c>
      <c r="C314" s="278">
        <v>343.55</v>
      </c>
      <c r="D314" s="279">
        <v>342.7833333333333</v>
      </c>
      <c r="E314" s="279">
        <v>336.91666666666663</v>
      </c>
      <c r="F314" s="279">
        <v>330.2833333333333</v>
      </c>
      <c r="G314" s="279">
        <v>324.41666666666663</v>
      </c>
      <c r="H314" s="279">
        <v>349.41666666666663</v>
      </c>
      <c r="I314" s="279">
        <v>355.2833333333333</v>
      </c>
      <c r="J314" s="279">
        <v>361.91666666666663</v>
      </c>
      <c r="K314" s="277">
        <v>348.65</v>
      </c>
      <c r="L314" s="277">
        <v>336.15</v>
      </c>
      <c r="M314" s="277">
        <v>0.27518999999999999</v>
      </c>
    </row>
    <row r="315" spans="1:13">
      <c r="A315" s="268">
        <v>305</v>
      </c>
      <c r="B315" s="277" t="s">
        <v>462</v>
      </c>
      <c r="C315" s="278">
        <v>3056.95</v>
      </c>
      <c r="D315" s="279">
        <v>3051.1166666666668</v>
      </c>
      <c r="E315" s="279">
        <v>3027.2333333333336</v>
      </c>
      <c r="F315" s="279">
        <v>2997.5166666666669</v>
      </c>
      <c r="G315" s="279">
        <v>2973.6333333333337</v>
      </c>
      <c r="H315" s="279">
        <v>3080.8333333333335</v>
      </c>
      <c r="I315" s="279">
        <v>3104.7166666666667</v>
      </c>
      <c r="J315" s="279">
        <v>3134.4333333333334</v>
      </c>
      <c r="K315" s="277">
        <v>3075</v>
      </c>
      <c r="L315" s="277">
        <v>3021.4</v>
      </c>
      <c r="M315" s="277">
        <v>6.6379999999999995E-2</v>
      </c>
    </row>
    <row r="316" spans="1:13">
      <c r="A316" s="268">
        <v>306</v>
      </c>
      <c r="B316" s="277" t="s">
        <v>463</v>
      </c>
      <c r="C316" s="278">
        <v>235.6</v>
      </c>
      <c r="D316" s="279">
        <v>237.53333333333333</v>
      </c>
      <c r="E316" s="279">
        <v>232.06666666666666</v>
      </c>
      <c r="F316" s="279">
        <v>228.53333333333333</v>
      </c>
      <c r="G316" s="279">
        <v>223.06666666666666</v>
      </c>
      <c r="H316" s="279">
        <v>241.06666666666666</v>
      </c>
      <c r="I316" s="279">
        <v>246.5333333333333</v>
      </c>
      <c r="J316" s="279">
        <v>250.06666666666666</v>
      </c>
      <c r="K316" s="277">
        <v>243</v>
      </c>
      <c r="L316" s="277">
        <v>234</v>
      </c>
      <c r="M316" s="277">
        <v>0.73236000000000001</v>
      </c>
    </row>
    <row r="317" spans="1:13">
      <c r="A317" s="268">
        <v>307</v>
      </c>
      <c r="B317" s="277" t="s">
        <v>140</v>
      </c>
      <c r="C317" s="278">
        <v>161.19999999999999</v>
      </c>
      <c r="D317" s="279">
        <v>161.28333333333333</v>
      </c>
      <c r="E317" s="279">
        <v>159.26666666666665</v>
      </c>
      <c r="F317" s="279">
        <v>157.33333333333331</v>
      </c>
      <c r="G317" s="279">
        <v>155.31666666666663</v>
      </c>
      <c r="H317" s="279">
        <v>163.21666666666667</v>
      </c>
      <c r="I317" s="279">
        <v>165.23333333333338</v>
      </c>
      <c r="J317" s="279">
        <v>167.16666666666669</v>
      </c>
      <c r="K317" s="277">
        <v>163.30000000000001</v>
      </c>
      <c r="L317" s="277">
        <v>159.35</v>
      </c>
      <c r="M317" s="277">
        <v>130.30028999999999</v>
      </c>
    </row>
    <row r="318" spans="1:13">
      <c r="A318" s="268">
        <v>308</v>
      </c>
      <c r="B318" s="277" t="s">
        <v>141</v>
      </c>
      <c r="C318" s="278">
        <v>362.5</v>
      </c>
      <c r="D318" s="279">
        <v>360.98333333333335</v>
      </c>
      <c r="E318" s="279">
        <v>357.9666666666667</v>
      </c>
      <c r="F318" s="279">
        <v>353.43333333333334</v>
      </c>
      <c r="G318" s="279">
        <v>350.41666666666669</v>
      </c>
      <c r="H318" s="279">
        <v>365.51666666666671</v>
      </c>
      <c r="I318" s="279">
        <v>368.53333333333336</v>
      </c>
      <c r="J318" s="279">
        <v>373.06666666666672</v>
      </c>
      <c r="K318" s="277">
        <v>364</v>
      </c>
      <c r="L318" s="277">
        <v>356.45</v>
      </c>
      <c r="M318" s="277">
        <v>24.458390000000001</v>
      </c>
    </row>
    <row r="319" spans="1:13">
      <c r="A319" s="268">
        <v>309</v>
      </c>
      <c r="B319" s="277" t="s">
        <v>142</v>
      </c>
      <c r="C319" s="278">
        <v>6964.75</v>
      </c>
      <c r="D319" s="279">
        <v>7015.1166666666659</v>
      </c>
      <c r="E319" s="279">
        <v>6881.2333333333318</v>
      </c>
      <c r="F319" s="279">
        <v>6797.7166666666662</v>
      </c>
      <c r="G319" s="279">
        <v>6663.8333333333321</v>
      </c>
      <c r="H319" s="279">
        <v>7098.6333333333314</v>
      </c>
      <c r="I319" s="279">
        <v>7232.5166666666646</v>
      </c>
      <c r="J319" s="279">
        <v>7316.033333333331</v>
      </c>
      <c r="K319" s="277">
        <v>7149</v>
      </c>
      <c r="L319" s="277">
        <v>6931.6</v>
      </c>
      <c r="M319" s="277">
        <v>11.435600000000001</v>
      </c>
    </row>
    <row r="320" spans="1:13">
      <c r="A320" s="268">
        <v>310</v>
      </c>
      <c r="B320" s="277" t="s">
        <v>458</v>
      </c>
      <c r="C320" s="278">
        <v>860.6</v>
      </c>
      <c r="D320" s="279">
        <v>863.29999999999984</v>
      </c>
      <c r="E320" s="279">
        <v>847.59999999999968</v>
      </c>
      <c r="F320" s="279">
        <v>834.5999999999998</v>
      </c>
      <c r="G320" s="279">
        <v>818.89999999999964</v>
      </c>
      <c r="H320" s="279">
        <v>876.29999999999973</v>
      </c>
      <c r="I320" s="279">
        <v>891.99999999999977</v>
      </c>
      <c r="J320" s="279">
        <v>904.99999999999977</v>
      </c>
      <c r="K320" s="277">
        <v>879</v>
      </c>
      <c r="L320" s="277">
        <v>850.3</v>
      </c>
      <c r="M320" s="277">
        <v>0.26121</v>
      </c>
    </row>
    <row r="321" spans="1:13">
      <c r="A321" s="268">
        <v>311</v>
      </c>
      <c r="B321" s="277" t="s">
        <v>143</v>
      </c>
      <c r="C321" s="278">
        <v>543.70000000000005</v>
      </c>
      <c r="D321" s="279">
        <v>546.56666666666672</v>
      </c>
      <c r="E321" s="279">
        <v>536.83333333333348</v>
      </c>
      <c r="F321" s="279">
        <v>529.96666666666681</v>
      </c>
      <c r="G321" s="279">
        <v>520.23333333333358</v>
      </c>
      <c r="H321" s="279">
        <v>553.43333333333339</v>
      </c>
      <c r="I321" s="279">
        <v>563.16666666666674</v>
      </c>
      <c r="J321" s="279">
        <v>570.0333333333333</v>
      </c>
      <c r="K321" s="277">
        <v>556.29999999999995</v>
      </c>
      <c r="L321" s="277">
        <v>539.70000000000005</v>
      </c>
      <c r="M321" s="277">
        <v>23.135649999999998</v>
      </c>
    </row>
    <row r="322" spans="1:13">
      <c r="A322" s="268">
        <v>312</v>
      </c>
      <c r="B322" s="277" t="s">
        <v>472</v>
      </c>
      <c r="C322" s="278">
        <v>1743.55</v>
      </c>
      <c r="D322" s="279">
        <v>1750</v>
      </c>
      <c r="E322" s="279">
        <v>1716.55</v>
      </c>
      <c r="F322" s="279">
        <v>1689.55</v>
      </c>
      <c r="G322" s="279">
        <v>1656.1</v>
      </c>
      <c r="H322" s="279">
        <v>1777</v>
      </c>
      <c r="I322" s="279">
        <v>1810.4499999999998</v>
      </c>
      <c r="J322" s="279">
        <v>1837.45</v>
      </c>
      <c r="K322" s="277">
        <v>1783.45</v>
      </c>
      <c r="L322" s="277">
        <v>1723</v>
      </c>
      <c r="M322" s="277">
        <v>2.6152299999999999</v>
      </c>
    </row>
    <row r="323" spans="1:13">
      <c r="A323" s="268">
        <v>313</v>
      </c>
      <c r="B323" s="277" t="s">
        <v>468</v>
      </c>
      <c r="C323" s="278">
        <v>1868</v>
      </c>
      <c r="D323" s="279">
        <v>1895.5166666666667</v>
      </c>
      <c r="E323" s="279">
        <v>1821.6833333333334</v>
      </c>
      <c r="F323" s="279">
        <v>1775.3666666666668</v>
      </c>
      <c r="G323" s="279">
        <v>1701.5333333333335</v>
      </c>
      <c r="H323" s="279">
        <v>1941.8333333333333</v>
      </c>
      <c r="I323" s="279">
        <v>2015.6666666666667</v>
      </c>
      <c r="J323" s="279">
        <v>2061.9833333333331</v>
      </c>
      <c r="K323" s="277">
        <v>1969.35</v>
      </c>
      <c r="L323" s="277">
        <v>1849.2</v>
      </c>
      <c r="M323" s="277">
        <v>3.77136</v>
      </c>
    </row>
    <row r="324" spans="1:13">
      <c r="A324" s="268">
        <v>314</v>
      </c>
      <c r="B324" s="277" t="s">
        <v>144</v>
      </c>
      <c r="C324" s="278">
        <v>610.5</v>
      </c>
      <c r="D324" s="279">
        <v>614.88333333333333</v>
      </c>
      <c r="E324" s="279">
        <v>601.76666666666665</v>
      </c>
      <c r="F324" s="279">
        <v>593.0333333333333</v>
      </c>
      <c r="G324" s="279">
        <v>579.91666666666663</v>
      </c>
      <c r="H324" s="279">
        <v>623.61666666666667</v>
      </c>
      <c r="I324" s="279">
        <v>636.73333333333323</v>
      </c>
      <c r="J324" s="279">
        <v>645.4666666666667</v>
      </c>
      <c r="K324" s="277">
        <v>628</v>
      </c>
      <c r="L324" s="277">
        <v>606.15</v>
      </c>
      <c r="M324" s="277">
        <v>8.5838400000000004</v>
      </c>
    </row>
    <row r="325" spans="1:13">
      <c r="A325" s="268">
        <v>315</v>
      </c>
      <c r="B325" s="277" t="s">
        <v>145</v>
      </c>
      <c r="C325" s="278">
        <v>919.15</v>
      </c>
      <c r="D325" s="279">
        <v>919.93333333333339</v>
      </c>
      <c r="E325" s="279">
        <v>911.11666666666679</v>
      </c>
      <c r="F325" s="279">
        <v>903.08333333333337</v>
      </c>
      <c r="G325" s="279">
        <v>894.26666666666677</v>
      </c>
      <c r="H325" s="279">
        <v>927.96666666666681</v>
      </c>
      <c r="I325" s="279">
        <v>936.78333333333342</v>
      </c>
      <c r="J325" s="279">
        <v>944.81666666666683</v>
      </c>
      <c r="K325" s="277">
        <v>928.75</v>
      </c>
      <c r="L325" s="277">
        <v>911.9</v>
      </c>
      <c r="M325" s="277">
        <v>10.722899999999999</v>
      </c>
    </row>
    <row r="326" spans="1:13">
      <c r="A326" s="268">
        <v>316</v>
      </c>
      <c r="B326" s="277" t="s">
        <v>465</v>
      </c>
      <c r="C326" s="278">
        <v>179.85</v>
      </c>
      <c r="D326" s="279">
        <v>181.28333333333333</v>
      </c>
      <c r="E326" s="279">
        <v>177.56666666666666</v>
      </c>
      <c r="F326" s="279">
        <v>175.28333333333333</v>
      </c>
      <c r="G326" s="279">
        <v>171.56666666666666</v>
      </c>
      <c r="H326" s="279">
        <v>183.56666666666666</v>
      </c>
      <c r="I326" s="279">
        <v>187.2833333333333</v>
      </c>
      <c r="J326" s="279">
        <v>189.56666666666666</v>
      </c>
      <c r="K326" s="277">
        <v>185</v>
      </c>
      <c r="L326" s="277">
        <v>179</v>
      </c>
      <c r="M326" s="277">
        <v>1.7130700000000001</v>
      </c>
    </row>
    <row r="327" spans="1:13">
      <c r="A327" s="268">
        <v>317</v>
      </c>
      <c r="B327" s="277" t="s">
        <v>1975</v>
      </c>
      <c r="C327" s="278">
        <v>205.4</v>
      </c>
      <c r="D327" s="279">
        <v>206.28333333333333</v>
      </c>
      <c r="E327" s="279">
        <v>203.11666666666667</v>
      </c>
      <c r="F327" s="279">
        <v>200.83333333333334</v>
      </c>
      <c r="G327" s="279">
        <v>197.66666666666669</v>
      </c>
      <c r="H327" s="279">
        <v>208.56666666666666</v>
      </c>
      <c r="I327" s="279">
        <v>211.73333333333335</v>
      </c>
      <c r="J327" s="279">
        <v>214.01666666666665</v>
      </c>
      <c r="K327" s="277">
        <v>209.45</v>
      </c>
      <c r="L327" s="277">
        <v>204</v>
      </c>
      <c r="M327" s="277">
        <v>3.7160299999999999</v>
      </c>
    </row>
    <row r="328" spans="1:13">
      <c r="A328" s="268">
        <v>318</v>
      </c>
      <c r="B328" s="277" t="s">
        <v>469</v>
      </c>
      <c r="C328" s="278">
        <v>72.45</v>
      </c>
      <c r="D328" s="279">
        <v>72.533333333333346</v>
      </c>
      <c r="E328" s="279">
        <v>71.716666666666697</v>
      </c>
      <c r="F328" s="279">
        <v>70.983333333333348</v>
      </c>
      <c r="G328" s="279">
        <v>70.1666666666667</v>
      </c>
      <c r="H328" s="279">
        <v>73.266666666666694</v>
      </c>
      <c r="I328" s="279">
        <v>74.083333333333329</v>
      </c>
      <c r="J328" s="279">
        <v>74.816666666666691</v>
      </c>
      <c r="K328" s="277">
        <v>73.349999999999994</v>
      </c>
      <c r="L328" s="277">
        <v>71.8</v>
      </c>
      <c r="M328" s="277">
        <v>2.7329500000000002</v>
      </c>
    </row>
    <row r="329" spans="1:13">
      <c r="A329" s="268">
        <v>319</v>
      </c>
      <c r="B329" s="277" t="s">
        <v>470</v>
      </c>
      <c r="C329" s="278">
        <v>352.15</v>
      </c>
      <c r="D329" s="279">
        <v>353.7</v>
      </c>
      <c r="E329" s="279">
        <v>347.5</v>
      </c>
      <c r="F329" s="279">
        <v>342.85</v>
      </c>
      <c r="G329" s="279">
        <v>336.65000000000003</v>
      </c>
      <c r="H329" s="279">
        <v>358.34999999999997</v>
      </c>
      <c r="I329" s="279">
        <v>364.5499999999999</v>
      </c>
      <c r="J329" s="279">
        <v>369.19999999999993</v>
      </c>
      <c r="K329" s="277">
        <v>359.9</v>
      </c>
      <c r="L329" s="277">
        <v>349.05</v>
      </c>
      <c r="M329" s="277">
        <v>1.82687</v>
      </c>
    </row>
    <row r="330" spans="1:13">
      <c r="A330" s="268">
        <v>320</v>
      </c>
      <c r="B330" s="277" t="s">
        <v>146</v>
      </c>
      <c r="C330" s="278">
        <v>1272.5</v>
      </c>
      <c r="D330" s="279">
        <v>1276.95</v>
      </c>
      <c r="E330" s="279">
        <v>1261.45</v>
      </c>
      <c r="F330" s="279">
        <v>1250.4000000000001</v>
      </c>
      <c r="G330" s="279">
        <v>1234.9000000000001</v>
      </c>
      <c r="H330" s="279">
        <v>1288</v>
      </c>
      <c r="I330" s="279">
        <v>1303.5</v>
      </c>
      <c r="J330" s="279">
        <v>1314.55</v>
      </c>
      <c r="K330" s="277">
        <v>1292.45</v>
      </c>
      <c r="L330" s="277">
        <v>1265.9000000000001</v>
      </c>
      <c r="M330" s="277">
        <v>11.48673</v>
      </c>
    </row>
    <row r="331" spans="1:13">
      <c r="A331" s="268">
        <v>321</v>
      </c>
      <c r="B331" s="277" t="s">
        <v>459</v>
      </c>
      <c r="C331" s="278">
        <v>18.100000000000001</v>
      </c>
      <c r="D331" s="279">
        <v>18.133333333333336</v>
      </c>
      <c r="E331" s="279">
        <v>17.916666666666671</v>
      </c>
      <c r="F331" s="279">
        <v>17.733333333333334</v>
      </c>
      <c r="G331" s="279">
        <v>17.516666666666669</v>
      </c>
      <c r="H331" s="279">
        <v>18.316666666666674</v>
      </c>
      <c r="I331" s="279">
        <v>18.533333333333335</v>
      </c>
      <c r="J331" s="279">
        <v>18.716666666666676</v>
      </c>
      <c r="K331" s="277">
        <v>18.350000000000001</v>
      </c>
      <c r="L331" s="277">
        <v>17.95</v>
      </c>
      <c r="M331" s="277">
        <v>4.6303700000000001</v>
      </c>
    </row>
    <row r="332" spans="1:13">
      <c r="A332" s="268">
        <v>322</v>
      </c>
      <c r="B332" s="277" t="s">
        <v>460</v>
      </c>
      <c r="C332" s="278">
        <v>148.35</v>
      </c>
      <c r="D332" s="279">
        <v>148.03333333333333</v>
      </c>
      <c r="E332" s="279">
        <v>146.36666666666667</v>
      </c>
      <c r="F332" s="279">
        <v>144.38333333333335</v>
      </c>
      <c r="G332" s="279">
        <v>142.7166666666667</v>
      </c>
      <c r="H332" s="279">
        <v>150.01666666666665</v>
      </c>
      <c r="I332" s="279">
        <v>151.68333333333334</v>
      </c>
      <c r="J332" s="279">
        <v>153.66666666666663</v>
      </c>
      <c r="K332" s="277">
        <v>149.69999999999999</v>
      </c>
      <c r="L332" s="277">
        <v>146.05000000000001</v>
      </c>
      <c r="M332" s="277">
        <v>3.9833599999999998</v>
      </c>
    </row>
    <row r="333" spans="1:13">
      <c r="A333" s="268">
        <v>323</v>
      </c>
      <c r="B333" s="277" t="s">
        <v>147</v>
      </c>
      <c r="C333" s="278">
        <v>122.65</v>
      </c>
      <c r="D333" s="279">
        <v>123.36666666666667</v>
      </c>
      <c r="E333" s="279">
        <v>120.98333333333335</v>
      </c>
      <c r="F333" s="279">
        <v>119.31666666666668</v>
      </c>
      <c r="G333" s="279">
        <v>116.93333333333335</v>
      </c>
      <c r="H333" s="279">
        <v>125.03333333333335</v>
      </c>
      <c r="I333" s="279">
        <v>127.41666666666667</v>
      </c>
      <c r="J333" s="279">
        <v>129.08333333333334</v>
      </c>
      <c r="K333" s="277">
        <v>125.75</v>
      </c>
      <c r="L333" s="277">
        <v>121.7</v>
      </c>
      <c r="M333" s="277">
        <v>157.51107999999999</v>
      </c>
    </row>
    <row r="334" spans="1:13">
      <c r="A334" s="268">
        <v>324</v>
      </c>
      <c r="B334" s="277" t="s">
        <v>471</v>
      </c>
      <c r="C334" s="278">
        <v>649.29999999999995</v>
      </c>
      <c r="D334" s="279">
        <v>653.2833333333333</v>
      </c>
      <c r="E334" s="279">
        <v>642.06666666666661</v>
      </c>
      <c r="F334" s="279">
        <v>634.83333333333326</v>
      </c>
      <c r="G334" s="279">
        <v>623.61666666666656</v>
      </c>
      <c r="H334" s="279">
        <v>660.51666666666665</v>
      </c>
      <c r="I334" s="279">
        <v>671.73333333333335</v>
      </c>
      <c r="J334" s="279">
        <v>678.9666666666667</v>
      </c>
      <c r="K334" s="277">
        <v>664.5</v>
      </c>
      <c r="L334" s="277">
        <v>646.04999999999995</v>
      </c>
      <c r="M334" s="277">
        <v>0.72045999999999999</v>
      </c>
    </row>
    <row r="335" spans="1:13">
      <c r="A335" s="268">
        <v>325</v>
      </c>
      <c r="B335" s="277" t="s">
        <v>268</v>
      </c>
      <c r="C335" s="278">
        <v>1397.45</v>
      </c>
      <c r="D335" s="279">
        <v>1379.8333333333333</v>
      </c>
      <c r="E335" s="279">
        <v>1345.6666666666665</v>
      </c>
      <c r="F335" s="279">
        <v>1293.8833333333332</v>
      </c>
      <c r="G335" s="279">
        <v>1259.7166666666665</v>
      </c>
      <c r="H335" s="279">
        <v>1431.6166666666666</v>
      </c>
      <c r="I335" s="279">
        <v>1465.7833333333331</v>
      </c>
      <c r="J335" s="279">
        <v>1517.5666666666666</v>
      </c>
      <c r="K335" s="277">
        <v>1414</v>
      </c>
      <c r="L335" s="277">
        <v>1328.05</v>
      </c>
      <c r="M335" s="277">
        <v>5.2143300000000004</v>
      </c>
    </row>
    <row r="336" spans="1:13">
      <c r="A336" s="268">
        <v>326</v>
      </c>
      <c r="B336" s="277" t="s">
        <v>148</v>
      </c>
      <c r="C336" s="278">
        <v>58950.6</v>
      </c>
      <c r="D336" s="279">
        <v>59150.450000000004</v>
      </c>
      <c r="E336" s="279">
        <v>58330.900000000009</v>
      </c>
      <c r="F336" s="279">
        <v>57711.200000000004</v>
      </c>
      <c r="G336" s="279">
        <v>56891.650000000009</v>
      </c>
      <c r="H336" s="279">
        <v>59770.150000000009</v>
      </c>
      <c r="I336" s="279">
        <v>60589.700000000012</v>
      </c>
      <c r="J336" s="279">
        <v>61209.400000000009</v>
      </c>
      <c r="K336" s="277">
        <v>59970</v>
      </c>
      <c r="L336" s="277">
        <v>58530.75</v>
      </c>
      <c r="M336" s="277">
        <v>0.1721</v>
      </c>
    </row>
    <row r="337" spans="1:13">
      <c r="A337" s="268">
        <v>327</v>
      </c>
      <c r="B337" s="277" t="s">
        <v>267</v>
      </c>
      <c r="C337" s="278">
        <v>28.85</v>
      </c>
      <c r="D337" s="279">
        <v>29.066666666666666</v>
      </c>
      <c r="E337" s="279">
        <v>28.483333333333334</v>
      </c>
      <c r="F337" s="279">
        <v>28.116666666666667</v>
      </c>
      <c r="G337" s="279">
        <v>27.533333333333335</v>
      </c>
      <c r="H337" s="279">
        <v>29.433333333333334</v>
      </c>
      <c r="I337" s="279">
        <v>30.016666666666669</v>
      </c>
      <c r="J337" s="279">
        <v>30.383333333333333</v>
      </c>
      <c r="K337" s="277">
        <v>29.65</v>
      </c>
      <c r="L337" s="277">
        <v>28.7</v>
      </c>
      <c r="M337" s="277">
        <v>9.4983900000000006</v>
      </c>
    </row>
    <row r="338" spans="1:13">
      <c r="A338" s="268">
        <v>328</v>
      </c>
      <c r="B338" s="277" t="s">
        <v>149</v>
      </c>
      <c r="C338" s="278">
        <v>1105</v>
      </c>
      <c r="D338" s="279">
        <v>1113.2333333333333</v>
      </c>
      <c r="E338" s="279">
        <v>1091.7666666666667</v>
      </c>
      <c r="F338" s="279">
        <v>1078.5333333333333</v>
      </c>
      <c r="G338" s="279">
        <v>1057.0666666666666</v>
      </c>
      <c r="H338" s="279">
        <v>1126.4666666666667</v>
      </c>
      <c r="I338" s="279">
        <v>1147.9333333333334</v>
      </c>
      <c r="J338" s="279">
        <v>1161.1666666666667</v>
      </c>
      <c r="K338" s="277">
        <v>1134.7</v>
      </c>
      <c r="L338" s="277">
        <v>1100</v>
      </c>
      <c r="M338" s="277">
        <v>15.552989999999999</v>
      </c>
    </row>
    <row r="339" spans="1:13">
      <c r="A339" s="268">
        <v>329</v>
      </c>
      <c r="B339" s="277" t="s">
        <v>3161</v>
      </c>
      <c r="C339" s="278">
        <v>279.64999999999998</v>
      </c>
      <c r="D339" s="279">
        <v>279.45</v>
      </c>
      <c r="E339" s="279">
        <v>275.89999999999998</v>
      </c>
      <c r="F339" s="279">
        <v>272.14999999999998</v>
      </c>
      <c r="G339" s="279">
        <v>268.59999999999997</v>
      </c>
      <c r="H339" s="279">
        <v>283.2</v>
      </c>
      <c r="I339" s="279">
        <v>286.75000000000006</v>
      </c>
      <c r="J339" s="279">
        <v>290.5</v>
      </c>
      <c r="K339" s="277">
        <v>283</v>
      </c>
      <c r="L339" s="277">
        <v>275.7</v>
      </c>
      <c r="M339" s="277">
        <v>7.2637400000000003</v>
      </c>
    </row>
    <row r="340" spans="1:13">
      <c r="A340" s="268">
        <v>330</v>
      </c>
      <c r="B340" s="277" t="s">
        <v>269</v>
      </c>
      <c r="C340" s="278">
        <v>890.8</v>
      </c>
      <c r="D340" s="279">
        <v>869.96666666666658</v>
      </c>
      <c r="E340" s="279">
        <v>812.03333333333319</v>
      </c>
      <c r="F340" s="279">
        <v>733.26666666666665</v>
      </c>
      <c r="G340" s="279">
        <v>675.33333333333326</v>
      </c>
      <c r="H340" s="279">
        <v>948.73333333333312</v>
      </c>
      <c r="I340" s="279">
        <v>1006.6666666666665</v>
      </c>
      <c r="J340" s="279">
        <v>1085.4333333333329</v>
      </c>
      <c r="K340" s="277">
        <v>927.9</v>
      </c>
      <c r="L340" s="277">
        <v>791.2</v>
      </c>
      <c r="M340" s="277">
        <v>73.950839999999999</v>
      </c>
    </row>
    <row r="341" spans="1:13">
      <c r="A341" s="268">
        <v>331</v>
      </c>
      <c r="B341" s="277" t="s">
        <v>150</v>
      </c>
      <c r="C341" s="278">
        <v>34.9</v>
      </c>
      <c r="D341" s="279">
        <v>34.799999999999997</v>
      </c>
      <c r="E341" s="279">
        <v>34.149999999999991</v>
      </c>
      <c r="F341" s="279">
        <v>33.399999999999991</v>
      </c>
      <c r="G341" s="279">
        <v>32.749999999999986</v>
      </c>
      <c r="H341" s="279">
        <v>35.549999999999997</v>
      </c>
      <c r="I341" s="279">
        <v>36.200000000000003</v>
      </c>
      <c r="J341" s="279">
        <v>36.950000000000003</v>
      </c>
      <c r="K341" s="277">
        <v>35.450000000000003</v>
      </c>
      <c r="L341" s="277">
        <v>34.049999999999997</v>
      </c>
      <c r="M341" s="277">
        <v>191.42019999999999</v>
      </c>
    </row>
    <row r="342" spans="1:13">
      <c r="A342" s="268">
        <v>332</v>
      </c>
      <c r="B342" s="277" t="s">
        <v>261</v>
      </c>
      <c r="C342" s="278">
        <v>3487.3</v>
      </c>
      <c r="D342" s="279">
        <v>3501.65</v>
      </c>
      <c r="E342" s="279">
        <v>3424.5</v>
      </c>
      <c r="F342" s="279">
        <v>3361.7</v>
      </c>
      <c r="G342" s="279">
        <v>3284.5499999999997</v>
      </c>
      <c r="H342" s="279">
        <v>3564.4500000000003</v>
      </c>
      <c r="I342" s="279">
        <v>3641.6000000000008</v>
      </c>
      <c r="J342" s="279">
        <v>3704.4000000000005</v>
      </c>
      <c r="K342" s="277">
        <v>3578.8</v>
      </c>
      <c r="L342" s="277">
        <v>3438.85</v>
      </c>
      <c r="M342" s="277">
        <v>6.4318099999999996</v>
      </c>
    </row>
    <row r="343" spans="1:13">
      <c r="A343" s="268">
        <v>333</v>
      </c>
      <c r="B343" s="277" t="s">
        <v>478</v>
      </c>
      <c r="C343" s="278">
        <v>2048</v>
      </c>
      <c r="D343" s="279">
        <v>2075.0333333333333</v>
      </c>
      <c r="E343" s="279">
        <v>2004.6166666666668</v>
      </c>
      <c r="F343" s="279">
        <v>1961.2333333333336</v>
      </c>
      <c r="G343" s="279">
        <v>1890.8166666666671</v>
      </c>
      <c r="H343" s="279">
        <v>2118.4166666666665</v>
      </c>
      <c r="I343" s="279">
        <v>2188.8333333333335</v>
      </c>
      <c r="J343" s="279">
        <v>2232.2166666666662</v>
      </c>
      <c r="K343" s="277">
        <v>2145.4499999999998</v>
      </c>
      <c r="L343" s="277">
        <v>2031.65</v>
      </c>
      <c r="M343" s="277">
        <v>6.5636000000000001</v>
      </c>
    </row>
    <row r="344" spans="1:13">
      <c r="A344" s="268">
        <v>334</v>
      </c>
      <c r="B344" s="277" t="s">
        <v>151</v>
      </c>
      <c r="C344" s="278">
        <v>25.75</v>
      </c>
      <c r="D344" s="279">
        <v>25.916666666666668</v>
      </c>
      <c r="E344" s="279">
        <v>25.483333333333334</v>
      </c>
      <c r="F344" s="279">
        <v>25.216666666666665</v>
      </c>
      <c r="G344" s="279">
        <v>24.783333333333331</v>
      </c>
      <c r="H344" s="279">
        <v>26.183333333333337</v>
      </c>
      <c r="I344" s="279">
        <v>26.616666666666667</v>
      </c>
      <c r="J344" s="279">
        <v>26.88333333333334</v>
      </c>
      <c r="K344" s="277">
        <v>26.35</v>
      </c>
      <c r="L344" s="277">
        <v>25.65</v>
      </c>
      <c r="M344" s="277">
        <v>42.757730000000002</v>
      </c>
    </row>
    <row r="345" spans="1:13">
      <c r="A345" s="268">
        <v>335</v>
      </c>
      <c r="B345" s="277" t="s">
        <v>477</v>
      </c>
      <c r="C345" s="278">
        <v>60</v>
      </c>
      <c r="D345" s="279">
        <v>60.483333333333327</v>
      </c>
      <c r="E345" s="279">
        <v>59.016666666666652</v>
      </c>
      <c r="F345" s="279">
        <v>58.033333333333324</v>
      </c>
      <c r="G345" s="279">
        <v>56.566666666666649</v>
      </c>
      <c r="H345" s="279">
        <v>61.466666666666654</v>
      </c>
      <c r="I345" s="279">
        <v>62.933333333333337</v>
      </c>
      <c r="J345" s="279">
        <v>63.916666666666657</v>
      </c>
      <c r="K345" s="277">
        <v>61.95</v>
      </c>
      <c r="L345" s="277">
        <v>59.5</v>
      </c>
      <c r="M345" s="277">
        <v>2.1187999999999998</v>
      </c>
    </row>
    <row r="346" spans="1:13">
      <c r="A346" s="268">
        <v>336</v>
      </c>
      <c r="B346" s="277" t="s">
        <v>152</v>
      </c>
      <c r="C346" s="278">
        <v>32.75</v>
      </c>
      <c r="D346" s="279">
        <v>32.966666666666669</v>
      </c>
      <c r="E346" s="279">
        <v>32.183333333333337</v>
      </c>
      <c r="F346" s="279">
        <v>31.616666666666667</v>
      </c>
      <c r="G346" s="279">
        <v>30.833333333333336</v>
      </c>
      <c r="H346" s="279">
        <v>33.533333333333339</v>
      </c>
      <c r="I346" s="279">
        <v>34.31666666666667</v>
      </c>
      <c r="J346" s="279">
        <v>34.88333333333334</v>
      </c>
      <c r="K346" s="277">
        <v>33.75</v>
      </c>
      <c r="L346" s="277">
        <v>32.4</v>
      </c>
      <c r="M346" s="277">
        <v>56.473799999999997</v>
      </c>
    </row>
    <row r="347" spans="1:13">
      <c r="A347" s="268">
        <v>337</v>
      </c>
      <c r="B347" s="277" t="s">
        <v>473</v>
      </c>
      <c r="C347" s="278">
        <v>592.35</v>
      </c>
      <c r="D347" s="279">
        <v>587.31666666666661</v>
      </c>
      <c r="E347" s="279">
        <v>574.63333333333321</v>
      </c>
      <c r="F347" s="279">
        <v>556.91666666666663</v>
      </c>
      <c r="G347" s="279">
        <v>544.23333333333323</v>
      </c>
      <c r="H347" s="279">
        <v>605.03333333333319</v>
      </c>
      <c r="I347" s="279">
        <v>617.71666666666658</v>
      </c>
      <c r="J347" s="279">
        <v>635.43333333333317</v>
      </c>
      <c r="K347" s="277">
        <v>600</v>
      </c>
      <c r="L347" s="277">
        <v>569.6</v>
      </c>
      <c r="M347" s="277">
        <v>1.38768</v>
      </c>
    </row>
    <row r="348" spans="1:13">
      <c r="A348" s="268">
        <v>338</v>
      </c>
      <c r="B348" s="277" t="s">
        <v>153</v>
      </c>
      <c r="C348" s="278">
        <v>16087.05</v>
      </c>
      <c r="D348" s="279">
        <v>16087.35</v>
      </c>
      <c r="E348" s="279">
        <v>15924.7</v>
      </c>
      <c r="F348" s="279">
        <v>15762.35</v>
      </c>
      <c r="G348" s="279">
        <v>15599.7</v>
      </c>
      <c r="H348" s="279">
        <v>16249.7</v>
      </c>
      <c r="I348" s="279">
        <v>16412.349999999999</v>
      </c>
      <c r="J348" s="279">
        <v>16574.7</v>
      </c>
      <c r="K348" s="277">
        <v>16250</v>
      </c>
      <c r="L348" s="277">
        <v>15925</v>
      </c>
      <c r="M348" s="277">
        <v>1.9735100000000001</v>
      </c>
    </row>
    <row r="349" spans="1:13">
      <c r="A349" s="268">
        <v>339</v>
      </c>
      <c r="B349" s="277" t="s">
        <v>476</v>
      </c>
      <c r="C349" s="278">
        <v>35.35</v>
      </c>
      <c r="D349" s="279">
        <v>35.783333333333331</v>
      </c>
      <c r="E349" s="279">
        <v>34.666666666666664</v>
      </c>
      <c r="F349" s="279">
        <v>33.983333333333334</v>
      </c>
      <c r="G349" s="279">
        <v>32.866666666666667</v>
      </c>
      <c r="H349" s="279">
        <v>36.466666666666661</v>
      </c>
      <c r="I349" s="279">
        <v>37.583333333333336</v>
      </c>
      <c r="J349" s="279">
        <v>38.266666666666659</v>
      </c>
      <c r="K349" s="277">
        <v>36.9</v>
      </c>
      <c r="L349" s="277">
        <v>35.1</v>
      </c>
      <c r="M349" s="277">
        <v>8.3950899999999997</v>
      </c>
    </row>
    <row r="350" spans="1:13">
      <c r="A350" s="268">
        <v>340</v>
      </c>
      <c r="B350" s="277" t="s">
        <v>475</v>
      </c>
      <c r="C350" s="278">
        <v>336.35</v>
      </c>
      <c r="D350" s="279">
        <v>340.23333333333335</v>
      </c>
      <c r="E350" s="279">
        <v>331.11666666666667</v>
      </c>
      <c r="F350" s="279">
        <v>325.88333333333333</v>
      </c>
      <c r="G350" s="279">
        <v>316.76666666666665</v>
      </c>
      <c r="H350" s="279">
        <v>345.4666666666667</v>
      </c>
      <c r="I350" s="279">
        <v>354.58333333333337</v>
      </c>
      <c r="J350" s="279">
        <v>359.81666666666672</v>
      </c>
      <c r="K350" s="277">
        <v>349.35</v>
      </c>
      <c r="L350" s="277">
        <v>335</v>
      </c>
      <c r="M350" s="277">
        <v>2.9004699999999999</v>
      </c>
    </row>
    <row r="351" spans="1:13">
      <c r="A351" s="268">
        <v>341</v>
      </c>
      <c r="B351" s="277" t="s">
        <v>270</v>
      </c>
      <c r="C351" s="278">
        <v>21.2</v>
      </c>
      <c r="D351" s="279">
        <v>21.116666666666664</v>
      </c>
      <c r="E351" s="279">
        <v>20.633333333333326</v>
      </c>
      <c r="F351" s="279">
        <v>20.066666666666663</v>
      </c>
      <c r="G351" s="279">
        <v>19.583333333333325</v>
      </c>
      <c r="H351" s="279">
        <v>21.683333333333326</v>
      </c>
      <c r="I351" s="279">
        <v>22.166666666666668</v>
      </c>
      <c r="J351" s="279">
        <v>22.733333333333327</v>
      </c>
      <c r="K351" s="277">
        <v>21.6</v>
      </c>
      <c r="L351" s="277">
        <v>20.55</v>
      </c>
      <c r="M351" s="277">
        <v>63.906550000000003</v>
      </c>
    </row>
    <row r="352" spans="1:13">
      <c r="A352" s="268">
        <v>342</v>
      </c>
      <c r="B352" s="277" t="s">
        <v>283</v>
      </c>
      <c r="C352" s="278">
        <v>113.4</v>
      </c>
      <c r="D352" s="279">
        <v>112.3</v>
      </c>
      <c r="E352" s="279">
        <v>109.6</v>
      </c>
      <c r="F352" s="279">
        <v>105.8</v>
      </c>
      <c r="G352" s="279">
        <v>103.1</v>
      </c>
      <c r="H352" s="279">
        <v>116.1</v>
      </c>
      <c r="I352" s="279">
        <v>118.80000000000001</v>
      </c>
      <c r="J352" s="279">
        <v>122.6</v>
      </c>
      <c r="K352" s="277">
        <v>115</v>
      </c>
      <c r="L352" s="277">
        <v>108.5</v>
      </c>
      <c r="M352" s="277">
        <v>6.1274300000000004</v>
      </c>
    </row>
    <row r="353" spans="1:13">
      <c r="A353" s="268">
        <v>343</v>
      </c>
      <c r="B353" s="277" t="s">
        <v>479</v>
      </c>
      <c r="C353" s="278">
        <v>1309.8</v>
      </c>
      <c r="D353" s="279">
        <v>1324.5333333333335</v>
      </c>
      <c r="E353" s="279">
        <v>1289.0666666666671</v>
      </c>
      <c r="F353" s="279">
        <v>1268.3333333333335</v>
      </c>
      <c r="G353" s="279">
        <v>1232.866666666667</v>
      </c>
      <c r="H353" s="279">
        <v>1345.2666666666671</v>
      </c>
      <c r="I353" s="279">
        <v>1380.7333333333338</v>
      </c>
      <c r="J353" s="279">
        <v>1401.4666666666672</v>
      </c>
      <c r="K353" s="277">
        <v>1360</v>
      </c>
      <c r="L353" s="277">
        <v>1303.8</v>
      </c>
      <c r="M353" s="277">
        <v>0.22700000000000001</v>
      </c>
    </row>
    <row r="354" spans="1:13">
      <c r="A354" s="268">
        <v>344</v>
      </c>
      <c r="B354" s="277" t="s">
        <v>474</v>
      </c>
      <c r="C354" s="278">
        <v>51.55</v>
      </c>
      <c r="D354" s="279">
        <v>51.949999999999996</v>
      </c>
      <c r="E354" s="279">
        <v>50.749999999999993</v>
      </c>
      <c r="F354" s="279">
        <v>49.949999999999996</v>
      </c>
      <c r="G354" s="279">
        <v>48.749999999999993</v>
      </c>
      <c r="H354" s="279">
        <v>52.749999999999993</v>
      </c>
      <c r="I354" s="279">
        <v>53.949999999999996</v>
      </c>
      <c r="J354" s="279">
        <v>54.749999999999993</v>
      </c>
      <c r="K354" s="277">
        <v>53.15</v>
      </c>
      <c r="L354" s="277">
        <v>51.15</v>
      </c>
      <c r="M354" s="277">
        <v>3.5606300000000002</v>
      </c>
    </row>
    <row r="355" spans="1:13">
      <c r="A355" s="268">
        <v>345</v>
      </c>
      <c r="B355" s="277" t="s">
        <v>155</v>
      </c>
      <c r="C355" s="278">
        <v>86.9</v>
      </c>
      <c r="D355" s="279">
        <v>87.433333333333337</v>
      </c>
      <c r="E355" s="279">
        <v>85.866666666666674</v>
      </c>
      <c r="F355" s="279">
        <v>84.833333333333343</v>
      </c>
      <c r="G355" s="279">
        <v>83.26666666666668</v>
      </c>
      <c r="H355" s="279">
        <v>88.466666666666669</v>
      </c>
      <c r="I355" s="279">
        <v>90.033333333333331</v>
      </c>
      <c r="J355" s="279">
        <v>91.066666666666663</v>
      </c>
      <c r="K355" s="277">
        <v>89</v>
      </c>
      <c r="L355" s="277">
        <v>86.4</v>
      </c>
      <c r="M355" s="277">
        <v>75.591329999999999</v>
      </c>
    </row>
    <row r="356" spans="1:13">
      <c r="A356" s="268">
        <v>346</v>
      </c>
      <c r="B356" s="277" t="s">
        <v>156</v>
      </c>
      <c r="C356" s="278">
        <v>90.55</v>
      </c>
      <c r="D356" s="279">
        <v>90.11666666666666</v>
      </c>
      <c r="E356" s="279">
        <v>89.133333333333326</v>
      </c>
      <c r="F356" s="279">
        <v>87.716666666666669</v>
      </c>
      <c r="G356" s="279">
        <v>86.733333333333334</v>
      </c>
      <c r="H356" s="279">
        <v>91.533333333333317</v>
      </c>
      <c r="I356" s="279">
        <v>92.516666666666637</v>
      </c>
      <c r="J356" s="279">
        <v>93.933333333333309</v>
      </c>
      <c r="K356" s="277">
        <v>91.1</v>
      </c>
      <c r="L356" s="277">
        <v>88.7</v>
      </c>
      <c r="M356" s="277">
        <v>447.57936000000001</v>
      </c>
    </row>
    <row r="357" spans="1:13">
      <c r="A357" s="268">
        <v>347</v>
      </c>
      <c r="B357" s="277" t="s">
        <v>271</v>
      </c>
      <c r="C357" s="278">
        <v>429.35</v>
      </c>
      <c r="D357" s="279">
        <v>427.48333333333335</v>
      </c>
      <c r="E357" s="279">
        <v>411.9666666666667</v>
      </c>
      <c r="F357" s="279">
        <v>394.58333333333337</v>
      </c>
      <c r="G357" s="279">
        <v>379.06666666666672</v>
      </c>
      <c r="H357" s="279">
        <v>444.86666666666667</v>
      </c>
      <c r="I357" s="279">
        <v>460.38333333333333</v>
      </c>
      <c r="J357" s="279">
        <v>477.76666666666665</v>
      </c>
      <c r="K357" s="277">
        <v>443</v>
      </c>
      <c r="L357" s="277">
        <v>410.1</v>
      </c>
      <c r="M357" s="277">
        <v>9.1062700000000003</v>
      </c>
    </row>
    <row r="358" spans="1:13">
      <c r="A358" s="268">
        <v>348</v>
      </c>
      <c r="B358" s="277" t="s">
        <v>272</v>
      </c>
      <c r="C358" s="278">
        <v>2990.7</v>
      </c>
      <c r="D358" s="279">
        <v>3001.2000000000003</v>
      </c>
      <c r="E358" s="279">
        <v>2959.5000000000005</v>
      </c>
      <c r="F358" s="279">
        <v>2928.3</v>
      </c>
      <c r="G358" s="279">
        <v>2886.6000000000004</v>
      </c>
      <c r="H358" s="279">
        <v>3032.4000000000005</v>
      </c>
      <c r="I358" s="279">
        <v>3074.1000000000004</v>
      </c>
      <c r="J358" s="279">
        <v>3105.3000000000006</v>
      </c>
      <c r="K358" s="277">
        <v>3042.9</v>
      </c>
      <c r="L358" s="277">
        <v>2970</v>
      </c>
      <c r="M358" s="277">
        <v>2.3270900000000001</v>
      </c>
    </row>
    <row r="359" spans="1:13">
      <c r="A359" s="268">
        <v>349</v>
      </c>
      <c r="B359" s="277" t="s">
        <v>157</v>
      </c>
      <c r="C359" s="278">
        <v>96.65</v>
      </c>
      <c r="D359" s="279">
        <v>96.716666666666683</v>
      </c>
      <c r="E359" s="279">
        <v>95.483333333333363</v>
      </c>
      <c r="F359" s="279">
        <v>94.316666666666677</v>
      </c>
      <c r="G359" s="279">
        <v>93.083333333333357</v>
      </c>
      <c r="H359" s="279">
        <v>97.883333333333368</v>
      </c>
      <c r="I359" s="279">
        <v>99.116666666666688</v>
      </c>
      <c r="J359" s="279">
        <v>100.28333333333337</v>
      </c>
      <c r="K359" s="277">
        <v>97.95</v>
      </c>
      <c r="L359" s="277">
        <v>95.55</v>
      </c>
      <c r="M359" s="277">
        <v>24.2193</v>
      </c>
    </row>
    <row r="360" spans="1:13">
      <c r="A360" s="268">
        <v>350</v>
      </c>
      <c r="B360" s="277" t="s">
        <v>480</v>
      </c>
      <c r="C360" s="278">
        <v>66.3</v>
      </c>
      <c r="D360" s="279">
        <v>67.066666666666663</v>
      </c>
      <c r="E360" s="279">
        <v>64.23333333333332</v>
      </c>
      <c r="F360" s="279">
        <v>62.166666666666657</v>
      </c>
      <c r="G360" s="279">
        <v>59.333333333333314</v>
      </c>
      <c r="H360" s="279">
        <v>69.133333333333326</v>
      </c>
      <c r="I360" s="279">
        <v>71.966666666666669</v>
      </c>
      <c r="J360" s="279">
        <v>74.033333333333331</v>
      </c>
      <c r="K360" s="277">
        <v>69.900000000000006</v>
      </c>
      <c r="L360" s="277">
        <v>65</v>
      </c>
      <c r="M360" s="277">
        <v>1.49349</v>
      </c>
    </row>
    <row r="361" spans="1:13">
      <c r="A361" s="268">
        <v>351</v>
      </c>
      <c r="B361" s="277" t="s">
        <v>158</v>
      </c>
      <c r="C361" s="278">
        <v>74.3</v>
      </c>
      <c r="D361" s="279">
        <v>74.016666666666666</v>
      </c>
      <c r="E361" s="279">
        <v>73.233333333333334</v>
      </c>
      <c r="F361" s="279">
        <v>72.166666666666671</v>
      </c>
      <c r="G361" s="279">
        <v>71.38333333333334</v>
      </c>
      <c r="H361" s="279">
        <v>75.083333333333329</v>
      </c>
      <c r="I361" s="279">
        <v>75.86666666666666</v>
      </c>
      <c r="J361" s="279">
        <v>76.933333333333323</v>
      </c>
      <c r="K361" s="277">
        <v>74.8</v>
      </c>
      <c r="L361" s="277">
        <v>72.95</v>
      </c>
      <c r="M361" s="277">
        <v>256.92290000000003</v>
      </c>
    </row>
    <row r="362" spans="1:13">
      <c r="A362" s="268">
        <v>352</v>
      </c>
      <c r="B362" s="277" t="s">
        <v>481</v>
      </c>
      <c r="C362" s="278">
        <v>62.45</v>
      </c>
      <c r="D362" s="279">
        <v>62.633333333333333</v>
      </c>
      <c r="E362" s="279">
        <v>61.816666666666663</v>
      </c>
      <c r="F362" s="279">
        <v>61.18333333333333</v>
      </c>
      <c r="G362" s="279">
        <v>60.36666666666666</v>
      </c>
      <c r="H362" s="279">
        <v>63.266666666666666</v>
      </c>
      <c r="I362" s="279">
        <v>64.083333333333343</v>
      </c>
      <c r="J362" s="279">
        <v>64.716666666666669</v>
      </c>
      <c r="K362" s="277">
        <v>63.45</v>
      </c>
      <c r="L362" s="277">
        <v>62</v>
      </c>
      <c r="M362" s="277">
        <v>1.7248399999999999</v>
      </c>
    </row>
    <row r="363" spans="1:13">
      <c r="A363" s="268">
        <v>353</v>
      </c>
      <c r="B363" s="277" t="s">
        <v>482</v>
      </c>
      <c r="C363" s="278">
        <v>204.75</v>
      </c>
      <c r="D363" s="279">
        <v>205.94999999999996</v>
      </c>
      <c r="E363" s="279">
        <v>194.99999999999991</v>
      </c>
      <c r="F363" s="279">
        <v>185.24999999999994</v>
      </c>
      <c r="G363" s="279">
        <v>174.2999999999999</v>
      </c>
      <c r="H363" s="279">
        <v>215.69999999999993</v>
      </c>
      <c r="I363" s="279">
        <v>226.64999999999998</v>
      </c>
      <c r="J363" s="279">
        <v>236.39999999999995</v>
      </c>
      <c r="K363" s="277">
        <v>216.9</v>
      </c>
      <c r="L363" s="277">
        <v>196.2</v>
      </c>
      <c r="M363" s="277">
        <v>15.51042</v>
      </c>
    </row>
    <row r="364" spans="1:13">
      <c r="A364" s="268">
        <v>354</v>
      </c>
      <c r="B364" s="277" t="s">
        <v>483</v>
      </c>
      <c r="C364" s="278">
        <v>194.35</v>
      </c>
      <c r="D364" s="279">
        <v>196.08333333333334</v>
      </c>
      <c r="E364" s="279">
        <v>190.56666666666669</v>
      </c>
      <c r="F364" s="279">
        <v>186.78333333333336</v>
      </c>
      <c r="G364" s="279">
        <v>181.26666666666671</v>
      </c>
      <c r="H364" s="279">
        <v>199.86666666666667</v>
      </c>
      <c r="I364" s="279">
        <v>205.38333333333333</v>
      </c>
      <c r="J364" s="279">
        <v>209.16666666666666</v>
      </c>
      <c r="K364" s="277">
        <v>201.6</v>
      </c>
      <c r="L364" s="277">
        <v>192.3</v>
      </c>
      <c r="M364" s="277">
        <v>0.49399999999999999</v>
      </c>
    </row>
    <row r="365" spans="1:13">
      <c r="A365" s="268">
        <v>355</v>
      </c>
      <c r="B365" s="277" t="s">
        <v>159</v>
      </c>
      <c r="C365" s="278">
        <v>18664.25</v>
      </c>
      <c r="D365" s="279">
        <v>18800.399999999998</v>
      </c>
      <c r="E365" s="279">
        <v>18403.849999999995</v>
      </c>
      <c r="F365" s="279">
        <v>18143.449999999997</v>
      </c>
      <c r="G365" s="279">
        <v>17746.899999999994</v>
      </c>
      <c r="H365" s="279">
        <v>19060.799999999996</v>
      </c>
      <c r="I365" s="279">
        <v>19457.349999999999</v>
      </c>
      <c r="J365" s="279">
        <v>19717.749999999996</v>
      </c>
      <c r="K365" s="277">
        <v>19196.95</v>
      </c>
      <c r="L365" s="277">
        <v>18540</v>
      </c>
      <c r="M365" s="277">
        <v>0.30003999999999997</v>
      </c>
    </row>
    <row r="366" spans="1:13">
      <c r="A366" s="268">
        <v>356</v>
      </c>
      <c r="B366" s="277" t="s">
        <v>160</v>
      </c>
      <c r="C366" s="278">
        <v>1351.9</v>
      </c>
      <c r="D366" s="279">
        <v>1364.5</v>
      </c>
      <c r="E366" s="279">
        <v>1326</v>
      </c>
      <c r="F366" s="279">
        <v>1300.0999999999999</v>
      </c>
      <c r="G366" s="279">
        <v>1261.5999999999999</v>
      </c>
      <c r="H366" s="279">
        <v>1390.4</v>
      </c>
      <c r="I366" s="279">
        <v>1428.9</v>
      </c>
      <c r="J366" s="279">
        <v>1454.8000000000002</v>
      </c>
      <c r="K366" s="277">
        <v>1403</v>
      </c>
      <c r="L366" s="277">
        <v>1338.6</v>
      </c>
      <c r="M366" s="277">
        <v>23.746870000000001</v>
      </c>
    </row>
    <row r="367" spans="1:13">
      <c r="A367" s="268">
        <v>357</v>
      </c>
      <c r="B367" s="277" t="s">
        <v>488</v>
      </c>
      <c r="C367" s="278">
        <v>1191.1500000000001</v>
      </c>
      <c r="D367" s="279">
        <v>1182.8</v>
      </c>
      <c r="E367" s="279">
        <v>1165.5999999999999</v>
      </c>
      <c r="F367" s="279">
        <v>1140.05</v>
      </c>
      <c r="G367" s="279">
        <v>1122.8499999999999</v>
      </c>
      <c r="H367" s="279">
        <v>1208.3499999999999</v>
      </c>
      <c r="I367" s="279">
        <v>1225.5500000000002</v>
      </c>
      <c r="J367" s="279">
        <v>1251.0999999999999</v>
      </c>
      <c r="K367" s="277">
        <v>1200</v>
      </c>
      <c r="L367" s="277">
        <v>1157.25</v>
      </c>
      <c r="M367" s="277">
        <v>1.8865000000000001</v>
      </c>
    </row>
    <row r="368" spans="1:13">
      <c r="A368" s="268">
        <v>358</v>
      </c>
      <c r="B368" s="277" t="s">
        <v>161</v>
      </c>
      <c r="C368" s="278">
        <v>228.2</v>
      </c>
      <c r="D368" s="279">
        <v>230.31666666666669</v>
      </c>
      <c r="E368" s="279">
        <v>224.38333333333338</v>
      </c>
      <c r="F368" s="279">
        <v>220.56666666666669</v>
      </c>
      <c r="G368" s="279">
        <v>214.63333333333338</v>
      </c>
      <c r="H368" s="279">
        <v>234.13333333333338</v>
      </c>
      <c r="I368" s="279">
        <v>240.06666666666672</v>
      </c>
      <c r="J368" s="279">
        <v>243.88333333333338</v>
      </c>
      <c r="K368" s="277">
        <v>236.25</v>
      </c>
      <c r="L368" s="277">
        <v>226.5</v>
      </c>
      <c r="M368" s="277">
        <v>36.579059999999998</v>
      </c>
    </row>
    <row r="369" spans="1:13">
      <c r="A369" s="268">
        <v>359</v>
      </c>
      <c r="B369" s="277" t="s">
        <v>162</v>
      </c>
      <c r="C369" s="278">
        <v>93.4</v>
      </c>
      <c r="D369" s="279">
        <v>93.683333333333337</v>
      </c>
      <c r="E369" s="279">
        <v>91.916666666666671</v>
      </c>
      <c r="F369" s="279">
        <v>90.433333333333337</v>
      </c>
      <c r="G369" s="279">
        <v>88.666666666666671</v>
      </c>
      <c r="H369" s="279">
        <v>95.166666666666671</v>
      </c>
      <c r="I369" s="279">
        <v>96.933333333333323</v>
      </c>
      <c r="J369" s="279">
        <v>98.416666666666671</v>
      </c>
      <c r="K369" s="277">
        <v>95.45</v>
      </c>
      <c r="L369" s="277">
        <v>92.2</v>
      </c>
      <c r="M369" s="277">
        <v>83.548609999999996</v>
      </c>
    </row>
    <row r="370" spans="1:13">
      <c r="A370" s="268">
        <v>360</v>
      </c>
      <c r="B370" s="277" t="s">
        <v>275</v>
      </c>
      <c r="C370" s="278">
        <v>4988.1000000000004</v>
      </c>
      <c r="D370" s="279">
        <v>4991.7166666666672</v>
      </c>
      <c r="E370" s="279">
        <v>4936.3833333333341</v>
      </c>
      <c r="F370" s="279">
        <v>4884.666666666667</v>
      </c>
      <c r="G370" s="279">
        <v>4829.3333333333339</v>
      </c>
      <c r="H370" s="279">
        <v>5043.4333333333343</v>
      </c>
      <c r="I370" s="279">
        <v>5098.7666666666664</v>
      </c>
      <c r="J370" s="279">
        <v>5150.4833333333345</v>
      </c>
      <c r="K370" s="277">
        <v>5047.05</v>
      </c>
      <c r="L370" s="277">
        <v>4940</v>
      </c>
      <c r="M370" s="277">
        <v>1.08876</v>
      </c>
    </row>
    <row r="371" spans="1:13">
      <c r="A371" s="268">
        <v>361</v>
      </c>
      <c r="B371" s="277" t="s">
        <v>277</v>
      </c>
      <c r="C371" s="278">
        <v>9902.5499999999993</v>
      </c>
      <c r="D371" s="279">
        <v>9934.0666666666657</v>
      </c>
      <c r="E371" s="279">
        <v>9829.7333333333318</v>
      </c>
      <c r="F371" s="279">
        <v>9756.9166666666661</v>
      </c>
      <c r="G371" s="279">
        <v>9652.5833333333321</v>
      </c>
      <c r="H371" s="279">
        <v>10006.883333333331</v>
      </c>
      <c r="I371" s="279">
        <v>10111.216666666667</v>
      </c>
      <c r="J371" s="279">
        <v>10184.033333333331</v>
      </c>
      <c r="K371" s="277">
        <v>10038.4</v>
      </c>
      <c r="L371" s="277">
        <v>9861.25</v>
      </c>
      <c r="M371" s="277">
        <v>4.1180000000000001E-2</v>
      </c>
    </row>
    <row r="372" spans="1:13">
      <c r="A372" s="268">
        <v>362</v>
      </c>
      <c r="B372" s="277" t="s">
        <v>494</v>
      </c>
      <c r="C372" s="278">
        <v>5273.1</v>
      </c>
      <c r="D372" s="279">
        <v>5333.3166666666666</v>
      </c>
      <c r="E372" s="279">
        <v>5189.6333333333332</v>
      </c>
      <c r="F372" s="279">
        <v>5106.166666666667</v>
      </c>
      <c r="G372" s="279">
        <v>4962.4833333333336</v>
      </c>
      <c r="H372" s="279">
        <v>5416.7833333333328</v>
      </c>
      <c r="I372" s="279">
        <v>5560.4666666666653</v>
      </c>
      <c r="J372" s="279">
        <v>5643.9333333333325</v>
      </c>
      <c r="K372" s="277">
        <v>5477</v>
      </c>
      <c r="L372" s="277">
        <v>5249.85</v>
      </c>
      <c r="M372" s="277">
        <v>1.4347399999999999</v>
      </c>
    </row>
    <row r="373" spans="1:13">
      <c r="A373" s="268">
        <v>363</v>
      </c>
      <c r="B373" s="277" t="s">
        <v>489</v>
      </c>
      <c r="C373" s="278">
        <v>126.6</v>
      </c>
      <c r="D373" s="279">
        <v>127.03333333333335</v>
      </c>
      <c r="E373" s="279">
        <v>123.06666666666669</v>
      </c>
      <c r="F373" s="279">
        <v>119.53333333333335</v>
      </c>
      <c r="G373" s="279">
        <v>115.56666666666669</v>
      </c>
      <c r="H373" s="279">
        <v>130.56666666666669</v>
      </c>
      <c r="I373" s="279">
        <v>134.53333333333336</v>
      </c>
      <c r="J373" s="279">
        <v>138.06666666666669</v>
      </c>
      <c r="K373" s="277">
        <v>131</v>
      </c>
      <c r="L373" s="277">
        <v>123.5</v>
      </c>
      <c r="M373" s="277">
        <v>23.992370000000001</v>
      </c>
    </row>
    <row r="374" spans="1:13">
      <c r="A374" s="268">
        <v>364</v>
      </c>
      <c r="B374" s="277" t="s">
        <v>490</v>
      </c>
      <c r="C374" s="278">
        <v>637.20000000000005</v>
      </c>
      <c r="D374" s="279">
        <v>636.68333333333339</v>
      </c>
      <c r="E374" s="279">
        <v>629.51666666666677</v>
      </c>
      <c r="F374" s="279">
        <v>621.83333333333337</v>
      </c>
      <c r="G374" s="279">
        <v>614.66666666666674</v>
      </c>
      <c r="H374" s="279">
        <v>644.36666666666679</v>
      </c>
      <c r="I374" s="279">
        <v>651.5333333333333</v>
      </c>
      <c r="J374" s="279">
        <v>659.21666666666681</v>
      </c>
      <c r="K374" s="277">
        <v>643.85</v>
      </c>
      <c r="L374" s="277">
        <v>629</v>
      </c>
      <c r="M374" s="277">
        <v>2.7433399999999999</v>
      </c>
    </row>
    <row r="375" spans="1:13">
      <c r="A375" s="268">
        <v>365</v>
      </c>
      <c r="B375" s="277" t="s">
        <v>163</v>
      </c>
      <c r="C375" s="278">
        <v>1455.1</v>
      </c>
      <c r="D375" s="279">
        <v>1462.2666666666667</v>
      </c>
      <c r="E375" s="279">
        <v>1439.3833333333332</v>
      </c>
      <c r="F375" s="279">
        <v>1423.6666666666665</v>
      </c>
      <c r="G375" s="279">
        <v>1400.7833333333331</v>
      </c>
      <c r="H375" s="279">
        <v>1477.9833333333333</v>
      </c>
      <c r="I375" s="279">
        <v>1500.866666666667</v>
      </c>
      <c r="J375" s="279">
        <v>1516.5833333333335</v>
      </c>
      <c r="K375" s="277">
        <v>1485.15</v>
      </c>
      <c r="L375" s="277">
        <v>1446.55</v>
      </c>
      <c r="M375" s="277">
        <v>8.0804799999999997</v>
      </c>
    </row>
    <row r="376" spans="1:13">
      <c r="A376" s="268">
        <v>366</v>
      </c>
      <c r="B376" s="277" t="s">
        <v>273</v>
      </c>
      <c r="C376" s="278">
        <v>2036.5</v>
      </c>
      <c r="D376" s="279">
        <v>2029.5166666666664</v>
      </c>
      <c r="E376" s="279">
        <v>1999.1333333333328</v>
      </c>
      <c r="F376" s="279">
        <v>1961.7666666666664</v>
      </c>
      <c r="G376" s="279">
        <v>1931.3833333333328</v>
      </c>
      <c r="H376" s="279">
        <v>2066.8833333333328</v>
      </c>
      <c r="I376" s="279">
        <v>2097.2666666666664</v>
      </c>
      <c r="J376" s="279">
        <v>2134.6333333333328</v>
      </c>
      <c r="K376" s="277">
        <v>2059.9</v>
      </c>
      <c r="L376" s="277">
        <v>1992.15</v>
      </c>
      <c r="M376" s="277">
        <v>10.84043</v>
      </c>
    </row>
    <row r="377" spans="1:13">
      <c r="A377" s="268">
        <v>367</v>
      </c>
      <c r="B377" s="277" t="s">
        <v>164</v>
      </c>
      <c r="C377" s="278">
        <v>32.6</v>
      </c>
      <c r="D377" s="279">
        <v>32.800000000000004</v>
      </c>
      <c r="E377" s="279">
        <v>32.150000000000006</v>
      </c>
      <c r="F377" s="279">
        <v>31.700000000000003</v>
      </c>
      <c r="G377" s="279">
        <v>31.050000000000004</v>
      </c>
      <c r="H377" s="279">
        <v>33.250000000000007</v>
      </c>
      <c r="I377" s="279">
        <v>33.9</v>
      </c>
      <c r="J377" s="279">
        <v>34.350000000000009</v>
      </c>
      <c r="K377" s="277">
        <v>33.450000000000003</v>
      </c>
      <c r="L377" s="277">
        <v>32.35</v>
      </c>
      <c r="M377" s="277">
        <v>264.75657999999999</v>
      </c>
    </row>
    <row r="378" spans="1:13">
      <c r="A378" s="268">
        <v>368</v>
      </c>
      <c r="B378" s="277" t="s">
        <v>274</v>
      </c>
      <c r="C378" s="278">
        <v>335.55</v>
      </c>
      <c r="D378" s="279">
        <v>335.2</v>
      </c>
      <c r="E378" s="279">
        <v>332.4</v>
      </c>
      <c r="F378" s="279">
        <v>329.25</v>
      </c>
      <c r="G378" s="279">
        <v>326.45</v>
      </c>
      <c r="H378" s="279">
        <v>338.34999999999997</v>
      </c>
      <c r="I378" s="279">
        <v>341.15000000000003</v>
      </c>
      <c r="J378" s="279">
        <v>344.29999999999995</v>
      </c>
      <c r="K378" s="277">
        <v>338</v>
      </c>
      <c r="L378" s="277">
        <v>332.05</v>
      </c>
      <c r="M378" s="277">
        <v>4.7656700000000001</v>
      </c>
    </row>
    <row r="379" spans="1:13">
      <c r="A379" s="268">
        <v>369</v>
      </c>
      <c r="B379" s="277" t="s">
        <v>485</v>
      </c>
      <c r="C379" s="278">
        <v>169.4</v>
      </c>
      <c r="D379" s="279">
        <v>169.98333333333335</v>
      </c>
      <c r="E379" s="279">
        <v>167.81666666666669</v>
      </c>
      <c r="F379" s="279">
        <v>166.23333333333335</v>
      </c>
      <c r="G379" s="279">
        <v>164.06666666666669</v>
      </c>
      <c r="H379" s="279">
        <v>171.56666666666669</v>
      </c>
      <c r="I379" s="279">
        <v>173.73333333333332</v>
      </c>
      <c r="J379" s="279">
        <v>175.31666666666669</v>
      </c>
      <c r="K379" s="277">
        <v>172.15</v>
      </c>
      <c r="L379" s="277">
        <v>168.4</v>
      </c>
      <c r="M379" s="277">
        <v>0.94455999999999996</v>
      </c>
    </row>
    <row r="380" spans="1:13">
      <c r="A380" s="268">
        <v>370</v>
      </c>
      <c r="B380" s="277" t="s">
        <v>491</v>
      </c>
      <c r="C380" s="278">
        <v>879.7</v>
      </c>
      <c r="D380" s="279">
        <v>879.0333333333333</v>
      </c>
      <c r="E380" s="279">
        <v>868.06666666666661</v>
      </c>
      <c r="F380" s="279">
        <v>856.43333333333328</v>
      </c>
      <c r="G380" s="279">
        <v>845.46666666666658</v>
      </c>
      <c r="H380" s="279">
        <v>890.66666666666663</v>
      </c>
      <c r="I380" s="279">
        <v>901.63333333333333</v>
      </c>
      <c r="J380" s="279">
        <v>913.26666666666665</v>
      </c>
      <c r="K380" s="277">
        <v>890</v>
      </c>
      <c r="L380" s="277">
        <v>867.4</v>
      </c>
      <c r="M380" s="277">
        <v>1.3871899999999999</v>
      </c>
    </row>
    <row r="381" spans="1:13">
      <c r="A381" s="268">
        <v>371</v>
      </c>
      <c r="B381" s="277" t="s">
        <v>2223</v>
      </c>
      <c r="C381" s="278">
        <v>495.4</v>
      </c>
      <c r="D381" s="279">
        <v>497.8</v>
      </c>
      <c r="E381" s="279">
        <v>485.6</v>
      </c>
      <c r="F381" s="279">
        <v>475.8</v>
      </c>
      <c r="G381" s="279">
        <v>463.6</v>
      </c>
      <c r="H381" s="279">
        <v>507.6</v>
      </c>
      <c r="I381" s="279">
        <v>519.79999999999995</v>
      </c>
      <c r="J381" s="279">
        <v>529.6</v>
      </c>
      <c r="K381" s="277">
        <v>510</v>
      </c>
      <c r="L381" s="277">
        <v>488</v>
      </c>
      <c r="M381" s="277">
        <v>2.46421</v>
      </c>
    </row>
    <row r="382" spans="1:13">
      <c r="A382" s="268">
        <v>372</v>
      </c>
      <c r="B382" s="277" t="s">
        <v>165</v>
      </c>
      <c r="C382" s="278">
        <v>171.9</v>
      </c>
      <c r="D382" s="279">
        <v>170.73333333333335</v>
      </c>
      <c r="E382" s="279">
        <v>168.4666666666667</v>
      </c>
      <c r="F382" s="279">
        <v>165.03333333333336</v>
      </c>
      <c r="G382" s="279">
        <v>162.76666666666671</v>
      </c>
      <c r="H382" s="279">
        <v>174.16666666666669</v>
      </c>
      <c r="I382" s="279">
        <v>176.43333333333334</v>
      </c>
      <c r="J382" s="279">
        <v>179.86666666666667</v>
      </c>
      <c r="K382" s="277">
        <v>173</v>
      </c>
      <c r="L382" s="277">
        <v>167.3</v>
      </c>
      <c r="M382" s="277">
        <v>133.81031999999999</v>
      </c>
    </row>
    <row r="383" spans="1:13">
      <c r="A383" s="268">
        <v>373</v>
      </c>
      <c r="B383" s="277" t="s">
        <v>492</v>
      </c>
      <c r="C383" s="278">
        <v>73.8</v>
      </c>
      <c r="D383" s="279">
        <v>74.850000000000009</v>
      </c>
      <c r="E383" s="279">
        <v>72.000000000000014</v>
      </c>
      <c r="F383" s="279">
        <v>70.2</v>
      </c>
      <c r="G383" s="279">
        <v>67.350000000000009</v>
      </c>
      <c r="H383" s="279">
        <v>76.65000000000002</v>
      </c>
      <c r="I383" s="279">
        <v>79.500000000000014</v>
      </c>
      <c r="J383" s="279">
        <v>81.300000000000026</v>
      </c>
      <c r="K383" s="277">
        <v>77.7</v>
      </c>
      <c r="L383" s="277">
        <v>73.05</v>
      </c>
      <c r="M383" s="277">
        <v>11.00775</v>
      </c>
    </row>
    <row r="384" spans="1:13">
      <c r="A384" s="268">
        <v>374</v>
      </c>
      <c r="B384" s="277" t="s">
        <v>276</v>
      </c>
      <c r="C384" s="278">
        <v>255.25</v>
      </c>
      <c r="D384" s="279">
        <v>257.95</v>
      </c>
      <c r="E384" s="279">
        <v>248.89999999999998</v>
      </c>
      <c r="F384" s="279">
        <v>242.54999999999998</v>
      </c>
      <c r="G384" s="279">
        <v>233.49999999999997</v>
      </c>
      <c r="H384" s="279">
        <v>264.29999999999995</v>
      </c>
      <c r="I384" s="279">
        <v>273.35000000000002</v>
      </c>
      <c r="J384" s="279">
        <v>279.7</v>
      </c>
      <c r="K384" s="277">
        <v>267</v>
      </c>
      <c r="L384" s="277">
        <v>251.6</v>
      </c>
      <c r="M384" s="277">
        <v>4.9536100000000003</v>
      </c>
    </row>
    <row r="385" spans="1:13">
      <c r="A385" s="268">
        <v>375</v>
      </c>
      <c r="B385" s="277" t="s">
        <v>493</v>
      </c>
      <c r="C385" s="278">
        <v>59.1</v>
      </c>
      <c r="D385" s="279">
        <v>59.199999999999996</v>
      </c>
      <c r="E385" s="279">
        <v>57.899999999999991</v>
      </c>
      <c r="F385" s="279">
        <v>56.699999999999996</v>
      </c>
      <c r="G385" s="279">
        <v>55.399999999999991</v>
      </c>
      <c r="H385" s="279">
        <v>60.399999999999991</v>
      </c>
      <c r="I385" s="279">
        <v>61.699999999999989</v>
      </c>
      <c r="J385" s="279">
        <v>62.899999999999991</v>
      </c>
      <c r="K385" s="277">
        <v>60.5</v>
      </c>
      <c r="L385" s="277">
        <v>58</v>
      </c>
      <c r="M385" s="277">
        <v>6.3131199999999996</v>
      </c>
    </row>
    <row r="386" spans="1:13">
      <c r="A386" s="268">
        <v>376</v>
      </c>
      <c r="B386" s="277" t="s">
        <v>486</v>
      </c>
      <c r="C386" s="278">
        <v>50.5</v>
      </c>
      <c r="D386" s="279">
        <v>50.466666666666669</v>
      </c>
      <c r="E386" s="279">
        <v>49.683333333333337</v>
      </c>
      <c r="F386" s="279">
        <v>48.866666666666667</v>
      </c>
      <c r="G386" s="279">
        <v>48.083333333333336</v>
      </c>
      <c r="H386" s="279">
        <v>51.283333333333339</v>
      </c>
      <c r="I386" s="279">
        <v>52.06666666666667</v>
      </c>
      <c r="J386" s="279">
        <v>52.88333333333334</v>
      </c>
      <c r="K386" s="277">
        <v>51.25</v>
      </c>
      <c r="L386" s="277">
        <v>49.65</v>
      </c>
      <c r="M386" s="277">
        <v>24.89536</v>
      </c>
    </row>
    <row r="387" spans="1:13">
      <c r="A387" s="268">
        <v>377</v>
      </c>
      <c r="B387" s="277" t="s">
        <v>166</v>
      </c>
      <c r="C387" s="278">
        <v>1203.9000000000001</v>
      </c>
      <c r="D387" s="279">
        <v>1215.3</v>
      </c>
      <c r="E387" s="279">
        <v>1188.5999999999999</v>
      </c>
      <c r="F387" s="279">
        <v>1173.3</v>
      </c>
      <c r="G387" s="279">
        <v>1146.5999999999999</v>
      </c>
      <c r="H387" s="279">
        <v>1230.5999999999999</v>
      </c>
      <c r="I387" s="279">
        <v>1257.3000000000002</v>
      </c>
      <c r="J387" s="279">
        <v>1272.5999999999999</v>
      </c>
      <c r="K387" s="277">
        <v>1242</v>
      </c>
      <c r="L387" s="277">
        <v>1200</v>
      </c>
      <c r="M387" s="277">
        <v>22.245360000000002</v>
      </c>
    </row>
    <row r="388" spans="1:13">
      <c r="A388" s="268">
        <v>378</v>
      </c>
      <c r="B388" s="277" t="s">
        <v>278</v>
      </c>
      <c r="C388" s="278">
        <v>426.55</v>
      </c>
      <c r="D388" s="279">
        <v>434.40000000000003</v>
      </c>
      <c r="E388" s="279">
        <v>409.15000000000009</v>
      </c>
      <c r="F388" s="279">
        <v>391.75000000000006</v>
      </c>
      <c r="G388" s="279">
        <v>366.50000000000011</v>
      </c>
      <c r="H388" s="279">
        <v>451.80000000000007</v>
      </c>
      <c r="I388" s="279">
        <v>477.04999999999995</v>
      </c>
      <c r="J388" s="279">
        <v>494.45000000000005</v>
      </c>
      <c r="K388" s="277">
        <v>459.65</v>
      </c>
      <c r="L388" s="277">
        <v>417</v>
      </c>
      <c r="M388" s="277">
        <v>3.1950799999999999</v>
      </c>
    </row>
    <row r="389" spans="1:13">
      <c r="A389" s="268">
        <v>379</v>
      </c>
      <c r="B389" s="277" t="s">
        <v>496</v>
      </c>
      <c r="C389" s="278">
        <v>452.15</v>
      </c>
      <c r="D389" s="279">
        <v>455.38333333333338</v>
      </c>
      <c r="E389" s="279">
        <v>447.76666666666677</v>
      </c>
      <c r="F389" s="279">
        <v>443.38333333333338</v>
      </c>
      <c r="G389" s="279">
        <v>435.76666666666677</v>
      </c>
      <c r="H389" s="279">
        <v>459.76666666666677</v>
      </c>
      <c r="I389" s="279">
        <v>467.38333333333344</v>
      </c>
      <c r="J389" s="279">
        <v>471.76666666666677</v>
      </c>
      <c r="K389" s="277">
        <v>463</v>
      </c>
      <c r="L389" s="277">
        <v>451</v>
      </c>
      <c r="M389" s="277">
        <v>6.4632399999999999</v>
      </c>
    </row>
    <row r="390" spans="1:13">
      <c r="A390" s="268">
        <v>380</v>
      </c>
      <c r="B390" s="277" t="s">
        <v>498</v>
      </c>
      <c r="C390" s="278">
        <v>104.4</v>
      </c>
      <c r="D390" s="279">
        <v>105.25</v>
      </c>
      <c r="E390" s="279">
        <v>101.15</v>
      </c>
      <c r="F390" s="279">
        <v>97.9</v>
      </c>
      <c r="G390" s="279">
        <v>93.800000000000011</v>
      </c>
      <c r="H390" s="279">
        <v>108.5</v>
      </c>
      <c r="I390" s="279">
        <v>112.6</v>
      </c>
      <c r="J390" s="279">
        <v>115.85</v>
      </c>
      <c r="K390" s="277">
        <v>109.35</v>
      </c>
      <c r="L390" s="277">
        <v>102</v>
      </c>
      <c r="M390" s="277">
        <v>19.28415</v>
      </c>
    </row>
    <row r="391" spans="1:13">
      <c r="A391" s="268">
        <v>381</v>
      </c>
      <c r="B391" s="277" t="s">
        <v>279</v>
      </c>
      <c r="C391" s="278">
        <v>509.35</v>
      </c>
      <c r="D391" s="279">
        <v>495.75</v>
      </c>
      <c r="E391" s="279">
        <v>474.6</v>
      </c>
      <c r="F391" s="279">
        <v>439.85</v>
      </c>
      <c r="G391" s="279">
        <v>418.70000000000005</v>
      </c>
      <c r="H391" s="279">
        <v>530.5</v>
      </c>
      <c r="I391" s="279">
        <v>551.65</v>
      </c>
      <c r="J391" s="279">
        <v>586.4</v>
      </c>
      <c r="K391" s="277">
        <v>516.9</v>
      </c>
      <c r="L391" s="277">
        <v>461</v>
      </c>
      <c r="M391" s="277">
        <v>9.9751899999999996</v>
      </c>
    </row>
    <row r="392" spans="1:13">
      <c r="A392" s="268">
        <v>382</v>
      </c>
      <c r="B392" s="277" t="s">
        <v>499</v>
      </c>
      <c r="C392" s="278">
        <v>300.14999999999998</v>
      </c>
      <c r="D392" s="279">
        <v>304.84999999999997</v>
      </c>
      <c r="E392" s="279">
        <v>293.79999999999995</v>
      </c>
      <c r="F392" s="279">
        <v>287.45</v>
      </c>
      <c r="G392" s="279">
        <v>276.39999999999998</v>
      </c>
      <c r="H392" s="279">
        <v>311.19999999999993</v>
      </c>
      <c r="I392" s="279">
        <v>322.25</v>
      </c>
      <c r="J392" s="279">
        <v>328.59999999999991</v>
      </c>
      <c r="K392" s="277">
        <v>315.89999999999998</v>
      </c>
      <c r="L392" s="277">
        <v>298.5</v>
      </c>
      <c r="M392" s="277">
        <v>13.913360000000001</v>
      </c>
    </row>
    <row r="393" spans="1:13">
      <c r="A393" s="268">
        <v>383</v>
      </c>
      <c r="B393" s="277" t="s">
        <v>167</v>
      </c>
      <c r="C393" s="278">
        <v>745.5</v>
      </c>
      <c r="D393" s="279">
        <v>749.68333333333339</v>
      </c>
      <c r="E393" s="279">
        <v>734.36666666666679</v>
      </c>
      <c r="F393" s="279">
        <v>723.23333333333335</v>
      </c>
      <c r="G393" s="279">
        <v>707.91666666666674</v>
      </c>
      <c r="H393" s="279">
        <v>760.81666666666683</v>
      </c>
      <c r="I393" s="279">
        <v>776.13333333333344</v>
      </c>
      <c r="J393" s="279">
        <v>787.26666666666688</v>
      </c>
      <c r="K393" s="277">
        <v>765</v>
      </c>
      <c r="L393" s="277">
        <v>738.55</v>
      </c>
      <c r="M393" s="277">
        <v>8.4399700000000006</v>
      </c>
    </row>
    <row r="394" spans="1:13">
      <c r="A394" s="268">
        <v>384</v>
      </c>
      <c r="B394" s="277" t="s">
        <v>501</v>
      </c>
      <c r="C394" s="278">
        <v>1258.75</v>
      </c>
      <c r="D394" s="279">
        <v>1265.75</v>
      </c>
      <c r="E394" s="279">
        <v>1237.5</v>
      </c>
      <c r="F394" s="279">
        <v>1216.25</v>
      </c>
      <c r="G394" s="279">
        <v>1188</v>
      </c>
      <c r="H394" s="279">
        <v>1287</v>
      </c>
      <c r="I394" s="279">
        <v>1315.25</v>
      </c>
      <c r="J394" s="279">
        <v>1336.5</v>
      </c>
      <c r="K394" s="277">
        <v>1294</v>
      </c>
      <c r="L394" s="277">
        <v>1244.5</v>
      </c>
      <c r="M394" s="277">
        <v>0.29702000000000001</v>
      </c>
    </row>
    <row r="395" spans="1:13">
      <c r="A395" s="268">
        <v>385</v>
      </c>
      <c r="B395" s="277" t="s">
        <v>502</v>
      </c>
      <c r="C395" s="278">
        <v>282.75</v>
      </c>
      <c r="D395" s="279">
        <v>283.28333333333336</v>
      </c>
      <c r="E395" s="279">
        <v>278.56666666666672</v>
      </c>
      <c r="F395" s="279">
        <v>274.38333333333338</v>
      </c>
      <c r="G395" s="279">
        <v>269.66666666666674</v>
      </c>
      <c r="H395" s="279">
        <v>287.4666666666667</v>
      </c>
      <c r="I395" s="279">
        <v>292.18333333333328</v>
      </c>
      <c r="J395" s="279">
        <v>296.36666666666667</v>
      </c>
      <c r="K395" s="277">
        <v>288</v>
      </c>
      <c r="L395" s="277">
        <v>279.10000000000002</v>
      </c>
      <c r="M395" s="277">
        <v>5.9306400000000004</v>
      </c>
    </row>
    <row r="396" spans="1:13">
      <c r="A396" s="268">
        <v>386</v>
      </c>
      <c r="B396" s="277" t="s">
        <v>168</v>
      </c>
      <c r="C396" s="278">
        <v>180.65</v>
      </c>
      <c r="D396" s="279">
        <v>181.13333333333333</v>
      </c>
      <c r="E396" s="279">
        <v>176.86666666666665</v>
      </c>
      <c r="F396" s="279">
        <v>173.08333333333331</v>
      </c>
      <c r="G396" s="279">
        <v>168.81666666666663</v>
      </c>
      <c r="H396" s="279">
        <v>184.91666666666666</v>
      </c>
      <c r="I396" s="279">
        <v>189.18333333333331</v>
      </c>
      <c r="J396" s="279">
        <v>192.96666666666667</v>
      </c>
      <c r="K396" s="277">
        <v>185.4</v>
      </c>
      <c r="L396" s="277">
        <v>177.35</v>
      </c>
      <c r="M396" s="277">
        <v>111.12774</v>
      </c>
    </row>
    <row r="397" spans="1:13">
      <c r="A397" s="268">
        <v>387</v>
      </c>
      <c r="B397" s="277" t="s">
        <v>500</v>
      </c>
      <c r="C397" s="278">
        <v>46.9</v>
      </c>
      <c r="D397" s="279">
        <v>47.1</v>
      </c>
      <c r="E397" s="279">
        <v>46.5</v>
      </c>
      <c r="F397" s="279">
        <v>46.1</v>
      </c>
      <c r="G397" s="279">
        <v>45.5</v>
      </c>
      <c r="H397" s="279">
        <v>47.5</v>
      </c>
      <c r="I397" s="279">
        <v>48.100000000000009</v>
      </c>
      <c r="J397" s="279">
        <v>48.5</v>
      </c>
      <c r="K397" s="277">
        <v>47.7</v>
      </c>
      <c r="L397" s="277">
        <v>46.7</v>
      </c>
      <c r="M397" s="277">
        <v>5.4739500000000003</v>
      </c>
    </row>
    <row r="398" spans="1:13">
      <c r="A398" s="268">
        <v>388</v>
      </c>
      <c r="B398" s="277" t="s">
        <v>169</v>
      </c>
      <c r="C398" s="278">
        <v>108</v>
      </c>
      <c r="D398" s="279">
        <v>108.06666666666666</v>
      </c>
      <c r="E398" s="279">
        <v>106.88333333333333</v>
      </c>
      <c r="F398" s="279">
        <v>105.76666666666667</v>
      </c>
      <c r="G398" s="279">
        <v>104.58333333333333</v>
      </c>
      <c r="H398" s="279">
        <v>109.18333333333332</v>
      </c>
      <c r="I398" s="279">
        <v>110.36666666666666</v>
      </c>
      <c r="J398" s="279">
        <v>111.48333333333332</v>
      </c>
      <c r="K398" s="277">
        <v>109.25</v>
      </c>
      <c r="L398" s="277">
        <v>106.95</v>
      </c>
      <c r="M398" s="277">
        <v>65.015829999999994</v>
      </c>
    </row>
    <row r="399" spans="1:13">
      <c r="A399" s="268">
        <v>389</v>
      </c>
      <c r="B399" s="277" t="s">
        <v>503</v>
      </c>
      <c r="C399" s="278">
        <v>119.05</v>
      </c>
      <c r="D399" s="279">
        <v>119.03333333333335</v>
      </c>
      <c r="E399" s="279">
        <v>117.01666666666669</v>
      </c>
      <c r="F399" s="279">
        <v>114.98333333333335</v>
      </c>
      <c r="G399" s="279">
        <v>112.9666666666667</v>
      </c>
      <c r="H399" s="279">
        <v>121.06666666666669</v>
      </c>
      <c r="I399" s="279">
        <v>123.08333333333334</v>
      </c>
      <c r="J399" s="279">
        <v>125.11666666666669</v>
      </c>
      <c r="K399" s="277">
        <v>121.05</v>
      </c>
      <c r="L399" s="277">
        <v>117</v>
      </c>
      <c r="M399" s="277">
        <v>6.0195600000000002</v>
      </c>
    </row>
    <row r="400" spans="1:13">
      <c r="A400" s="268">
        <v>390</v>
      </c>
      <c r="B400" s="277" t="s">
        <v>504</v>
      </c>
      <c r="C400" s="278">
        <v>673.8</v>
      </c>
      <c r="D400" s="279">
        <v>670.15</v>
      </c>
      <c r="E400" s="279">
        <v>659.05</v>
      </c>
      <c r="F400" s="279">
        <v>644.29999999999995</v>
      </c>
      <c r="G400" s="279">
        <v>633.19999999999993</v>
      </c>
      <c r="H400" s="279">
        <v>684.9</v>
      </c>
      <c r="I400" s="279">
        <v>696.00000000000011</v>
      </c>
      <c r="J400" s="279">
        <v>710.75</v>
      </c>
      <c r="K400" s="277">
        <v>681.25</v>
      </c>
      <c r="L400" s="277">
        <v>655.4</v>
      </c>
      <c r="M400" s="277">
        <v>3.0765500000000001</v>
      </c>
    </row>
    <row r="401" spans="1:13">
      <c r="A401" s="268">
        <v>391</v>
      </c>
      <c r="B401" s="277" t="s">
        <v>170</v>
      </c>
      <c r="C401" s="278">
        <v>2305.6999999999998</v>
      </c>
      <c r="D401" s="279">
        <v>2300.5666666666666</v>
      </c>
      <c r="E401" s="279">
        <v>2281.6833333333334</v>
      </c>
      <c r="F401" s="279">
        <v>2257.666666666667</v>
      </c>
      <c r="G401" s="279">
        <v>2238.7833333333338</v>
      </c>
      <c r="H401" s="279">
        <v>2324.583333333333</v>
      </c>
      <c r="I401" s="279">
        <v>2343.4666666666662</v>
      </c>
      <c r="J401" s="279">
        <v>2367.4833333333327</v>
      </c>
      <c r="K401" s="277">
        <v>2319.4499999999998</v>
      </c>
      <c r="L401" s="277">
        <v>2276.5500000000002</v>
      </c>
      <c r="M401" s="277">
        <v>152.64100999999999</v>
      </c>
    </row>
    <row r="402" spans="1:13">
      <c r="A402" s="268">
        <v>392</v>
      </c>
      <c r="B402" s="277" t="s">
        <v>519</v>
      </c>
      <c r="C402" s="278">
        <v>9.3000000000000007</v>
      </c>
      <c r="D402" s="279">
        <v>9.4</v>
      </c>
      <c r="E402" s="279">
        <v>9.1000000000000014</v>
      </c>
      <c r="F402" s="279">
        <v>8.9</v>
      </c>
      <c r="G402" s="279">
        <v>8.6000000000000014</v>
      </c>
      <c r="H402" s="279">
        <v>9.6000000000000014</v>
      </c>
      <c r="I402" s="279">
        <v>9.9000000000000021</v>
      </c>
      <c r="J402" s="279">
        <v>10.100000000000001</v>
      </c>
      <c r="K402" s="277">
        <v>9.6999999999999993</v>
      </c>
      <c r="L402" s="277">
        <v>9.1999999999999993</v>
      </c>
      <c r="M402" s="277">
        <v>8.3043499999999995</v>
      </c>
    </row>
    <row r="403" spans="1:13">
      <c r="A403" s="268">
        <v>393</v>
      </c>
      <c r="B403" s="277" t="s">
        <v>508</v>
      </c>
      <c r="C403" s="278">
        <v>166.8</v>
      </c>
      <c r="D403" s="279">
        <v>170.66666666666666</v>
      </c>
      <c r="E403" s="279">
        <v>162.2833333333333</v>
      </c>
      <c r="F403" s="279">
        <v>157.76666666666665</v>
      </c>
      <c r="G403" s="279">
        <v>149.3833333333333</v>
      </c>
      <c r="H403" s="279">
        <v>175.18333333333331</v>
      </c>
      <c r="I403" s="279">
        <v>183.56666666666669</v>
      </c>
      <c r="J403" s="279">
        <v>188.08333333333331</v>
      </c>
      <c r="K403" s="277">
        <v>179.05</v>
      </c>
      <c r="L403" s="277">
        <v>166.15</v>
      </c>
      <c r="M403" s="277">
        <v>6.5305299999999997</v>
      </c>
    </row>
    <row r="404" spans="1:13">
      <c r="A404" s="268">
        <v>394</v>
      </c>
      <c r="B404" s="277" t="s">
        <v>495</v>
      </c>
      <c r="C404" s="278">
        <v>255.4</v>
      </c>
      <c r="D404" s="279">
        <v>255.25</v>
      </c>
      <c r="E404" s="279">
        <v>251.7</v>
      </c>
      <c r="F404" s="279">
        <v>248</v>
      </c>
      <c r="G404" s="279">
        <v>244.45</v>
      </c>
      <c r="H404" s="279">
        <v>258.95</v>
      </c>
      <c r="I404" s="279">
        <v>262.49999999999994</v>
      </c>
      <c r="J404" s="279">
        <v>266.2</v>
      </c>
      <c r="K404" s="277">
        <v>258.8</v>
      </c>
      <c r="L404" s="277">
        <v>251.55</v>
      </c>
      <c r="M404" s="277">
        <v>6.7965600000000004</v>
      </c>
    </row>
    <row r="405" spans="1:13">
      <c r="A405" s="268">
        <v>395</v>
      </c>
      <c r="B405" s="277" t="s">
        <v>497</v>
      </c>
      <c r="C405" s="278">
        <v>21.35</v>
      </c>
      <c r="D405" s="279">
        <v>21.25</v>
      </c>
      <c r="E405" s="279">
        <v>20.9</v>
      </c>
      <c r="F405" s="279">
        <v>20.45</v>
      </c>
      <c r="G405" s="279">
        <v>20.099999999999998</v>
      </c>
      <c r="H405" s="279">
        <v>21.7</v>
      </c>
      <c r="I405" s="279">
        <v>22.05</v>
      </c>
      <c r="J405" s="279">
        <v>22.5</v>
      </c>
      <c r="K405" s="277">
        <v>21.6</v>
      </c>
      <c r="L405" s="277">
        <v>20.8</v>
      </c>
      <c r="M405" s="277">
        <v>29.611239999999999</v>
      </c>
    </row>
    <row r="406" spans="1:13">
      <c r="A406" s="268">
        <v>396</v>
      </c>
      <c r="B406" s="277" t="s">
        <v>512</v>
      </c>
      <c r="C406" s="278">
        <v>55.35</v>
      </c>
      <c r="D406" s="279">
        <v>56.033333333333331</v>
      </c>
      <c r="E406" s="279">
        <v>54.066666666666663</v>
      </c>
      <c r="F406" s="279">
        <v>52.783333333333331</v>
      </c>
      <c r="G406" s="279">
        <v>50.816666666666663</v>
      </c>
      <c r="H406" s="279">
        <v>57.316666666666663</v>
      </c>
      <c r="I406" s="279">
        <v>59.283333333333331</v>
      </c>
      <c r="J406" s="279">
        <v>60.566666666666663</v>
      </c>
      <c r="K406" s="277">
        <v>58</v>
      </c>
      <c r="L406" s="277">
        <v>54.75</v>
      </c>
      <c r="M406" s="277">
        <v>8.83047</v>
      </c>
    </row>
    <row r="407" spans="1:13">
      <c r="A407" s="268">
        <v>397</v>
      </c>
      <c r="B407" s="277" t="s">
        <v>171</v>
      </c>
      <c r="C407" s="278">
        <v>37.85</v>
      </c>
      <c r="D407" s="279">
        <v>38.06666666666667</v>
      </c>
      <c r="E407" s="279">
        <v>37.483333333333341</v>
      </c>
      <c r="F407" s="279">
        <v>37.116666666666674</v>
      </c>
      <c r="G407" s="279">
        <v>36.533333333333346</v>
      </c>
      <c r="H407" s="279">
        <v>38.433333333333337</v>
      </c>
      <c r="I407" s="279">
        <v>39.016666666666666</v>
      </c>
      <c r="J407" s="279">
        <v>39.383333333333333</v>
      </c>
      <c r="K407" s="277">
        <v>38.65</v>
      </c>
      <c r="L407" s="277">
        <v>37.700000000000003</v>
      </c>
      <c r="M407" s="277">
        <v>125.10062000000001</v>
      </c>
    </row>
    <row r="408" spans="1:13">
      <c r="A408" s="268">
        <v>398</v>
      </c>
      <c r="B408" s="277" t="s">
        <v>513</v>
      </c>
      <c r="C408" s="278">
        <v>8478.9500000000007</v>
      </c>
      <c r="D408" s="279">
        <v>8592.6333333333332</v>
      </c>
      <c r="E408" s="279">
        <v>8266.3166666666657</v>
      </c>
      <c r="F408" s="279">
        <v>8053.6833333333325</v>
      </c>
      <c r="G408" s="279">
        <v>7727.366666666665</v>
      </c>
      <c r="H408" s="279">
        <v>8805.2666666666664</v>
      </c>
      <c r="I408" s="279">
        <v>9131.5833333333358</v>
      </c>
      <c r="J408" s="279">
        <v>9344.2166666666672</v>
      </c>
      <c r="K408" s="277">
        <v>8918.9500000000007</v>
      </c>
      <c r="L408" s="277">
        <v>8380</v>
      </c>
      <c r="M408" s="277">
        <v>0.42014000000000001</v>
      </c>
    </row>
    <row r="409" spans="1:13">
      <c r="A409" s="268">
        <v>399</v>
      </c>
      <c r="B409" s="277" t="s">
        <v>3523</v>
      </c>
      <c r="C409" s="278">
        <v>849.4</v>
      </c>
      <c r="D409" s="279">
        <v>846.58333333333337</v>
      </c>
      <c r="E409" s="279">
        <v>829.36666666666679</v>
      </c>
      <c r="F409" s="279">
        <v>809.33333333333337</v>
      </c>
      <c r="G409" s="279">
        <v>792.11666666666679</v>
      </c>
      <c r="H409" s="279">
        <v>866.61666666666679</v>
      </c>
      <c r="I409" s="279">
        <v>883.83333333333326</v>
      </c>
      <c r="J409" s="279">
        <v>903.86666666666679</v>
      </c>
      <c r="K409" s="277">
        <v>863.8</v>
      </c>
      <c r="L409" s="277">
        <v>826.55</v>
      </c>
      <c r="M409" s="277">
        <v>81.263279999999995</v>
      </c>
    </row>
    <row r="410" spans="1:13">
      <c r="A410" s="268">
        <v>400</v>
      </c>
      <c r="B410" s="277" t="s">
        <v>280</v>
      </c>
      <c r="C410" s="278">
        <v>848.1</v>
      </c>
      <c r="D410" s="279">
        <v>851.65</v>
      </c>
      <c r="E410" s="279">
        <v>841.5</v>
      </c>
      <c r="F410" s="279">
        <v>834.9</v>
      </c>
      <c r="G410" s="279">
        <v>824.75</v>
      </c>
      <c r="H410" s="279">
        <v>858.25</v>
      </c>
      <c r="I410" s="279">
        <v>868.39999999999986</v>
      </c>
      <c r="J410" s="279">
        <v>875</v>
      </c>
      <c r="K410" s="277">
        <v>861.8</v>
      </c>
      <c r="L410" s="277">
        <v>845.05</v>
      </c>
      <c r="M410" s="277">
        <v>12.45818</v>
      </c>
    </row>
    <row r="411" spans="1:13">
      <c r="A411" s="268">
        <v>401</v>
      </c>
      <c r="B411" s="277" t="s">
        <v>172</v>
      </c>
      <c r="C411" s="278">
        <v>192.6</v>
      </c>
      <c r="D411" s="279">
        <v>193.16666666666666</v>
      </c>
      <c r="E411" s="279">
        <v>189.13333333333333</v>
      </c>
      <c r="F411" s="279">
        <v>185.66666666666666</v>
      </c>
      <c r="G411" s="279">
        <v>181.63333333333333</v>
      </c>
      <c r="H411" s="279">
        <v>196.63333333333333</v>
      </c>
      <c r="I411" s="279">
        <v>200.66666666666669</v>
      </c>
      <c r="J411" s="279">
        <v>204.13333333333333</v>
      </c>
      <c r="K411" s="277">
        <v>197.2</v>
      </c>
      <c r="L411" s="277">
        <v>189.7</v>
      </c>
      <c r="M411" s="277">
        <v>552.86449000000005</v>
      </c>
    </row>
    <row r="412" spans="1:13">
      <c r="A412" s="268">
        <v>402</v>
      </c>
      <c r="B412" s="277" t="s">
        <v>514</v>
      </c>
      <c r="C412" s="278">
        <v>3867.75</v>
      </c>
      <c r="D412" s="279">
        <v>3922.25</v>
      </c>
      <c r="E412" s="279">
        <v>3770.5</v>
      </c>
      <c r="F412" s="279">
        <v>3673.25</v>
      </c>
      <c r="G412" s="279">
        <v>3521.5</v>
      </c>
      <c r="H412" s="279">
        <v>4019.5</v>
      </c>
      <c r="I412" s="279">
        <v>4171.25</v>
      </c>
      <c r="J412" s="279">
        <v>4268.5</v>
      </c>
      <c r="K412" s="277">
        <v>4074</v>
      </c>
      <c r="L412" s="277">
        <v>3825</v>
      </c>
      <c r="M412" s="277">
        <v>1.25722</v>
      </c>
    </row>
    <row r="413" spans="1:13">
      <c r="A413" s="268">
        <v>403</v>
      </c>
      <c r="B413" s="277" t="s">
        <v>2402</v>
      </c>
      <c r="C413" s="278">
        <v>79.5</v>
      </c>
      <c r="D413" s="279">
        <v>80.083333333333329</v>
      </c>
      <c r="E413" s="279">
        <v>78.816666666666663</v>
      </c>
      <c r="F413" s="279">
        <v>78.13333333333334</v>
      </c>
      <c r="G413" s="279">
        <v>76.866666666666674</v>
      </c>
      <c r="H413" s="279">
        <v>80.766666666666652</v>
      </c>
      <c r="I413" s="279">
        <v>82.033333333333331</v>
      </c>
      <c r="J413" s="279">
        <v>82.71666666666664</v>
      </c>
      <c r="K413" s="277">
        <v>81.349999999999994</v>
      </c>
      <c r="L413" s="277">
        <v>79.400000000000006</v>
      </c>
      <c r="M413" s="277">
        <v>1.3558600000000001</v>
      </c>
    </row>
    <row r="414" spans="1:13">
      <c r="A414" s="268">
        <v>404</v>
      </c>
      <c r="B414" s="277" t="s">
        <v>2404</v>
      </c>
      <c r="C414" s="278">
        <v>57.55</v>
      </c>
      <c r="D414" s="279">
        <v>57.116666666666667</v>
      </c>
      <c r="E414" s="279">
        <v>55.933333333333337</v>
      </c>
      <c r="F414" s="279">
        <v>54.31666666666667</v>
      </c>
      <c r="G414" s="279">
        <v>53.13333333333334</v>
      </c>
      <c r="H414" s="279">
        <v>58.733333333333334</v>
      </c>
      <c r="I414" s="279">
        <v>59.916666666666657</v>
      </c>
      <c r="J414" s="279">
        <v>61.533333333333331</v>
      </c>
      <c r="K414" s="277">
        <v>58.3</v>
      </c>
      <c r="L414" s="277">
        <v>55.5</v>
      </c>
      <c r="M414" s="277">
        <v>10.285909999999999</v>
      </c>
    </row>
    <row r="415" spans="1:13">
      <c r="A415" s="268">
        <v>405</v>
      </c>
      <c r="B415" s="277" t="s">
        <v>2412</v>
      </c>
      <c r="C415" s="278">
        <v>151.25</v>
      </c>
      <c r="D415" s="279">
        <v>151.13333333333333</v>
      </c>
      <c r="E415" s="279">
        <v>148.11666666666665</v>
      </c>
      <c r="F415" s="279">
        <v>144.98333333333332</v>
      </c>
      <c r="G415" s="279">
        <v>141.96666666666664</v>
      </c>
      <c r="H415" s="279">
        <v>154.26666666666665</v>
      </c>
      <c r="I415" s="279">
        <v>157.2833333333333</v>
      </c>
      <c r="J415" s="279">
        <v>160.41666666666666</v>
      </c>
      <c r="K415" s="277">
        <v>154.15</v>
      </c>
      <c r="L415" s="277">
        <v>148</v>
      </c>
      <c r="M415" s="277">
        <v>20.121870000000001</v>
      </c>
    </row>
    <row r="416" spans="1:13">
      <c r="A416" s="268">
        <v>406</v>
      </c>
      <c r="B416" s="277" t="s">
        <v>516</v>
      </c>
      <c r="C416" s="278">
        <v>1525.75</v>
      </c>
      <c r="D416" s="279">
        <v>1545.25</v>
      </c>
      <c r="E416" s="279">
        <v>1490.5</v>
      </c>
      <c r="F416" s="279">
        <v>1455.25</v>
      </c>
      <c r="G416" s="279">
        <v>1400.5</v>
      </c>
      <c r="H416" s="279">
        <v>1580.5</v>
      </c>
      <c r="I416" s="279">
        <v>1635.25</v>
      </c>
      <c r="J416" s="279">
        <v>1670.5</v>
      </c>
      <c r="K416" s="277">
        <v>1600</v>
      </c>
      <c r="L416" s="277">
        <v>1510</v>
      </c>
      <c r="M416" s="277">
        <v>0.47433999999999998</v>
      </c>
    </row>
    <row r="417" spans="1:13">
      <c r="A417" s="268">
        <v>407</v>
      </c>
      <c r="B417" s="277" t="s">
        <v>518</v>
      </c>
      <c r="C417" s="278">
        <v>169.55</v>
      </c>
      <c r="D417" s="279">
        <v>170.26666666666668</v>
      </c>
      <c r="E417" s="279">
        <v>168.28333333333336</v>
      </c>
      <c r="F417" s="279">
        <v>167.01666666666668</v>
      </c>
      <c r="G417" s="279">
        <v>165.03333333333336</v>
      </c>
      <c r="H417" s="279">
        <v>171.53333333333336</v>
      </c>
      <c r="I417" s="279">
        <v>173.51666666666665</v>
      </c>
      <c r="J417" s="279">
        <v>174.78333333333336</v>
      </c>
      <c r="K417" s="277">
        <v>172.25</v>
      </c>
      <c r="L417" s="277">
        <v>169</v>
      </c>
      <c r="M417" s="277">
        <v>0.72697000000000001</v>
      </c>
    </row>
    <row r="418" spans="1:13">
      <c r="A418" s="268">
        <v>408</v>
      </c>
      <c r="B418" s="277" t="s">
        <v>173</v>
      </c>
      <c r="C418" s="278">
        <v>19520.95</v>
      </c>
      <c r="D418" s="279">
        <v>19676.333333333332</v>
      </c>
      <c r="E418" s="279">
        <v>19244.116666666665</v>
      </c>
      <c r="F418" s="279">
        <v>18967.283333333333</v>
      </c>
      <c r="G418" s="279">
        <v>18535.066666666666</v>
      </c>
      <c r="H418" s="279">
        <v>19953.166666666664</v>
      </c>
      <c r="I418" s="279">
        <v>20385.383333333331</v>
      </c>
      <c r="J418" s="279">
        <v>20662.216666666664</v>
      </c>
      <c r="K418" s="277">
        <v>20108.55</v>
      </c>
      <c r="L418" s="277">
        <v>19399.5</v>
      </c>
      <c r="M418" s="277">
        <v>0.82189000000000001</v>
      </c>
    </row>
    <row r="419" spans="1:13">
      <c r="A419" s="268">
        <v>409</v>
      </c>
      <c r="B419" s="277" t="s">
        <v>520</v>
      </c>
      <c r="C419" s="278">
        <v>973.4</v>
      </c>
      <c r="D419" s="279">
        <v>978.4666666666667</v>
      </c>
      <c r="E419" s="279">
        <v>957.93333333333339</v>
      </c>
      <c r="F419" s="279">
        <v>942.4666666666667</v>
      </c>
      <c r="G419" s="279">
        <v>921.93333333333339</v>
      </c>
      <c r="H419" s="279">
        <v>993.93333333333339</v>
      </c>
      <c r="I419" s="279">
        <v>1014.4666666666667</v>
      </c>
      <c r="J419" s="279">
        <v>1029.9333333333334</v>
      </c>
      <c r="K419" s="277">
        <v>999</v>
      </c>
      <c r="L419" s="277">
        <v>963</v>
      </c>
      <c r="M419" s="277">
        <v>7.4709999999999999E-2</v>
      </c>
    </row>
    <row r="420" spans="1:13">
      <c r="A420" s="268">
        <v>410</v>
      </c>
      <c r="B420" s="277" t="s">
        <v>174</v>
      </c>
      <c r="C420" s="278">
        <v>1256.8499999999999</v>
      </c>
      <c r="D420" s="279">
        <v>1254.0833333333333</v>
      </c>
      <c r="E420" s="279">
        <v>1241.1666666666665</v>
      </c>
      <c r="F420" s="279">
        <v>1225.4833333333333</v>
      </c>
      <c r="G420" s="279">
        <v>1212.5666666666666</v>
      </c>
      <c r="H420" s="279">
        <v>1269.7666666666664</v>
      </c>
      <c r="I420" s="279">
        <v>1282.6833333333329</v>
      </c>
      <c r="J420" s="279">
        <v>1298.3666666666663</v>
      </c>
      <c r="K420" s="277">
        <v>1267</v>
      </c>
      <c r="L420" s="277">
        <v>1238.4000000000001</v>
      </c>
      <c r="M420" s="277">
        <v>5.54209</v>
      </c>
    </row>
    <row r="421" spans="1:13">
      <c r="A421" s="268">
        <v>411</v>
      </c>
      <c r="B421" s="277" t="s">
        <v>515</v>
      </c>
      <c r="C421" s="278">
        <v>380.55</v>
      </c>
      <c r="D421" s="279">
        <v>376.68333333333334</v>
      </c>
      <c r="E421" s="279">
        <v>369.31666666666666</v>
      </c>
      <c r="F421" s="279">
        <v>358.08333333333331</v>
      </c>
      <c r="G421" s="279">
        <v>350.71666666666664</v>
      </c>
      <c r="H421" s="279">
        <v>387.91666666666669</v>
      </c>
      <c r="I421" s="279">
        <v>395.28333333333336</v>
      </c>
      <c r="J421" s="279">
        <v>406.51666666666671</v>
      </c>
      <c r="K421" s="277">
        <v>384.05</v>
      </c>
      <c r="L421" s="277">
        <v>365.45</v>
      </c>
      <c r="M421" s="277">
        <v>0.90958000000000006</v>
      </c>
    </row>
    <row r="422" spans="1:13">
      <c r="A422" s="268">
        <v>412</v>
      </c>
      <c r="B422" s="277" t="s">
        <v>510</v>
      </c>
      <c r="C422" s="278">
        <v>23.45</v>
      </c>
      <c r="D422" s="279">
        <v>23.583333333333332</v>
      </c>
      <c r="E422" s="279">
        <v>23.166666666666664</v>
      </c>
      <c r="F422" s="279">
        <v>22.883333333333333</v>
      </c>
      <c r="G422" s="279">
        <v>22.466666666666665</v>
      </c>
      <c r="H422" s="279">
        <v>23.866666666666664</v>
      </c>
      <c r="I422" s="279">
        <v>24.283333333333328</v>
      </c>
      <c r="J422" s="279">
        <v>24.566666666666663</v>
      </c>
      <c r="K422" s="277">
        <v>24</v>
      </c>
      <c r="L422" s="277">
        <v>23.3</v>
      </c>
      <c r="M422" s="277">
        <v>11.98485</v>
      </c>
    </row>
    <row r="423" spans="1:13">
      <c r="A423" s="268">
        <v>413</v>
      </c>
      <c r="B423" s="277" t="s">
        <v>511</v>
      </c>
      <c r="C423" s="278">
        <v>1552.7</v>
      </c>
      <c r="D423" s="279">
        <v>1532.4166666666667</v>
      </c>
      <c r="E423" s="279">
        <v>1490.8333333333335</v>
      </c>
      <c r="F423" s="279">
        <v>1428.9666666666667</v>
      </c>
      <c r="G423" s="279">
        <v>1387.3833333333334</v>
      </c>
      <c r="H423" s="279">
        <v>1594.2833333333335</v>
      </c>
      <c r="I423" s="279">
        <v>1635.866666666667</v>
      </c>
      <c r="J423" s="279">
        <v>1697.7333333333336</v>
      </c>
      <c r="K423" s="277">
        <v>1574</v>
      </c>
      <c r="L423" s="277">
        <v>1470.55</v>
      </c>
      <c r="M423" s="277">
        <v>0.43896000000000002</v>
      </c>
    </row>
    <row r="424" spans="1:13">
      <c r="A424" s="268">
        <v>414</v>
      </c>
      <c r="B424" s="277" t="s">
        <v>521</v>
      </c>
      <c r="C424" s="278">
        <v>255</v>
      </c>
      <c r="D424" s="279">
        <v>256.83333333333331</v>
      </c>
      <c r="E424" s="279">
        <v>248.66666666666663</v>
      </c>
      <c r="F424" s="279">
        <v>242.33333333333331</v>
      </c>
      <c r="G424" s="279">
        <v>234.16666666666663</v>
      </c>
      <c r="H424" s="279">
        <v>263.16666666666663</v>
      </c>
      <c r="I424" s="279">
        <v>271.33333333333326</v>
      </c>
      <c r="J424" s="279">
        <v>277.66666666666663</v>
      </c>
      <c r="K424" s="277">
        <v>265</v>
      </c>
      <c r="L424" s="277">
        <v>250.5</v>
      </c>
      <c r="M424" s="277">
        <v>6.7090899999999998</v>
      </c>
    </row>
    <row r="425" spans="1:13">
      <c r="A425" s="268">
        <v>415</v>
      </c>
      <c r="B425" s="277" t="s">
        <v>522</v>
      </c>
      <c r="C425" s="278">
        <v>1088.5999999999999</v>
      </c>
      <c r="D425" s="279">
        <v>1081.3500000000001</v>
      </c>
      <c r="E425" s="279">
        <v>1057.2500000000002</v>
      </c>
      <c r="F425" s="279">
        <v>1025.9000000000001</v>
      </c>
      <c r="G425" s="279">
        <v>1001.8000000000002</v>
      </c>
      <c r="H425" s="279">
        <v>1112.7000000000003</v>
      </c>
      <c r="I425" s="279">
        <v>1136.8000000000002</v>
      </c>
      <c r="J425" s="279">
        <v>1168.1500000000003</v>
      </c>
      <c r="K425" s="277">
        <v>1105.45</v>
      </c>
      <c r="L425" s="277">
        <v>1050</v>
      </c>
      <c r="M425" s="277">
        <v>0.51468999999999998</v>
      </c>
    </row>
    <row r="426" spans="1:13">
      <c r="A426" s="268">
        <v>416</v>
      </c>
      <c r="B426" s="277" t="s">
        <v>523</v>
      </c>
      <c r="C426" s="278">
        <v>335.7</v>
      </c>
      <c r="D426" s="279">
        <v>334.53333333333336</v>
      </c>
      <c r="E426" s="279">
        <v>327.06666666666672</v>
      </c>
      <c r="F426" s="279">
        <v>318.43333333333334</v>
      </c>
      <c r="G426" s="279">
        <v>310.9666666666667</v>
      </c>
      <c r="H426" s="279">
        <v>343.16666666666674</v>
      </c>
      <c r="I426" s="279">
        <v>350.63333333333333</v>
      </c>
      <c r="J426" s="279">
        <v>359.26666666666677</v>
      </c>
      <c r="K426" s="277">
        <v>342</v>
      </c>
      <c r="L426" s="277">
        <v>325.89999999999998</v>
      </c>
      <c r="M426" s="277">
        <v>8.3139000000000003</v>
      </c>
    </row>
    <row r="427" spans="1:13">
      <c r="A427" s="268">
        <v>417</v>
      </c>
      <c r="B427" s="277" t="s">
        <v>524</v>
      </c>
      <c r="C427" s="278">
        <v>6.95</v>
      </c>
      <c r="D427" s="279">
        <v>7</v>
      </c>
      <c r="E427" s="279">
        <v>6.85</v>
      </c>
      <c r="F427" s="279">
        <v>6.75</v>
      </c>
      <c r="G427" s="279">
        <v>6.6</v>
      </c>
      <c r="H427" s="279">
        <v>7.1</v>
      </c>
      <c r="I427" s="279">
        <v>7.25</v>
      </c>
      <c r="J427" s="279">
        <v>7.35</v>
      </c>
      <c r="K427" s="277">
        <v>7.15</v>
      </c>
      <c r="L427" s="277">
        <v>6.9</v>
      </c>
      <c r="M427" s="277">
        <v>102.26607</v>
      </c>
    </row>
    <row r="428" spans="1:13">
      <c r="A428" s="268">
        <v>418</v>
      </c>
      <c r="B428" s="277" t="s">
        <v>2516</v>
      </c>
      <c r="C428" s="278">
        <v>568.45000000000005</v>
      </c>
      <c r="D428" s="279">
        <v>570.51666666666665</v>
      </c>
      <c r="E428" s="279">
        <v>562.23333333333335</v>
      </c>
      <c r="F428" s="279">
        <v>556.01666666666665</v>
      </c>
      <c r="G428" s="279">
        <v>547.73333333333335</v>
      </c>
      <c r="H428" s="279">
        <v>576.73333333333335</v>
      </c>
      <c r="I428" s="279">
        <v>585.01666666666665</v>
      </c>
      <c r="J428" s="279">
        <v>591.23333333333335</v>
      </c>
      <c r="K428" s="277">
        <v>578.79999999999995</v>
      </c>
      <c r="L428" s="277">
        <v>564.29999999999995</v>
      </c>
      <c r="M428" s="277">
        <v>0.79056000000000004</v>
      </c>
    </row>
    <row r="429" spans="1:13">
      <c r="A429" s="268">
        <v>419</v>
      </c>
      <c r="B429" s="277" t="s">
        <v>527</v>
      </c>
      <c r="C429" s="278">
        <v>179.3</v>
      </c>
      <c r="D429" s="279">
        <v>181.36666666666667</v>
      </c>
      <c r="E429" s="279">
        <v>175.93333333333334</v>
      </c>
      <c r="F429" s="279">
        <v>172.56666666666666</v>
      </c>
      <c r="G429" s="279">
        <v>167.13333333333333</v>
      </c>
      <c r="H429" s="279">
        <v>184.73333333333335</v>
      </c>
      <c r="I429" s="279">
        <v>190.16666666666669</v>
      </c>
      <c r="J429" s="279">
        <v>193.53333333333336</v>
      </c>
      <c r="K429" s="277">
        <v>186.8</v>
      </c>
      <c r="L429" s="277">
        <v>178</v>
      </c>
      <c r="M429" s="277">
        <v>22.796669999999999</v>
      </c>
    </row>
    <row r="430" spans="1:13">
      <c r="A430" s="268">
        <v>420</v>
      </c>
      <c r="B430" s="277" t="s">
        <v>2525</v>
      </c>
      <c r="C430" s="278">
        <v>51.5</v>
      </c>
      <c r="D430" s="279">
        <v>51.85</v>
      </c>
      <c r="E430" s="279">
        <v>50.95</v>
      </c>
      <c r="F430" s="279">
        <v>50.4</v>
      </c>
      <c r="G430" s="279">
        <v>49.5</v>
      </c>
      <c r="H430" s="279">
        <v>52.400000000000006</v>
      </c>
      <c r="I430" s="279">
        <v>53.3</v>
      </c>
      <c r="J430" s="279">
        <v>53.850000000000009</v>
      </c>
      <c r="K430" s="277">
        <v>52.75</v>
      </c>
      <c r="L430" s="277">
        <v>51.3</v>
      </c>
      <c r="M430" s="277">
        <v>14.41957</v>
      </c>
    </row>
    <row r="431" spans="1:13">
      <c r="A431" s="268">
        <v>421</v>
      </c>
      <c r="B431" s="277" t="s">
        <v>175</v>
      </c>
      <c r="C431" s="286">
        <v>4317.95</v>
      </c>
      <c r="D431" s="287">
        <v>4349.6166666666659</v>
      </c>
      <c r="E431" s="287">
        <v>4255.8333333333321</v>
      </c>
      <c r="F431" s="287">
        <v>4193.7166666666662</v>
      </c>
      <c r="G431" s="287">
        <v>4099.9333333333325</v>
      </c>
      <c r="H431" s="287">
        <v>4411.7333333333318</v>
      </c>
      <c r="I431" s="287">
        <v>4505.5166666666664</v>
      </c>
      <c r="J431" s="287">
        <v>4567.6333333333314</v>
      </c>
      <c r="K431" s="288">
        <v>4443.3999999999996</v>
      </c>
      <c r="L431" s="288">
        <v>4287.5</v>
      </c>
      <c r="M431" s="288">
        <v>4.8782500000000004</v>
      </c>
    </row>
    <row r="432" spans="1:13">
      <c r="A432" s="268">
        <v>422</v>
      </c>
      <c r="B432" s="277" t="s">
        <v>176</v>
      </c>
      <c r="C432" s="277">
        <v>646.6</v>
      </c>
      <c r="D432" s="279">
        <v>647.41666666666663</v>
      </c>
      <c r="E432" s="279">
        <v>633.18333333333328</v>
      </c>
      <c r="F432" s="279">
        <v>619.76666666666665</v>
      </c>
      <c r="G432" s="279">
        <v>605.5333333333333</v>
      </c>
      <c r="H432" s="279">
        <v>660.83333333333326</v>
      </c>
      <c r="I432" s="279">
        <v>675.06666666666661</v>
      </c>
      <c r="J432" s="279">
        <v>688.48333333333323</v>
      </c>
      <c r="K432" s="277">
        <v>661.65</v>
      </c>
      <c r="L432" s="277">
        <v>634</v>
      </c>
      <c r="M432" s="277">
        <v>28.617470000000001</v>
      </c>
    </row>
    <row r="433" spans="1:13">
      <c r="A433" s="268">
        <v>423</v>
      </c>
      <c r="B433" s="277" t="s">
        <v>177</v>
      </c>
      <c r="C433" s="277">
        <v>712.65</v>
      </c>
      <c r="D433" s="279">
        <v>719.91666666666663</v>
      </c>
      <c r="E433" s="279">
        <v>694.83333333333326</v>
      </c>
      <c r="F433" s="279">
        <v>677.01666666666665</v>
      </c>
      <c r="G433" s="279">
        <v>651.93333333333328</v>
      </c>
      <c r="H433" s="279">
        <v>737.73333333333323</v>
      </c>
      <c r="I433" s="279">
        <v>762.81666666666649</v>
      </c>
      <c r="J433" s="279">
        <v>780.63333333333321</v>
      </c>
      <c r="K433" s="277">
        <v>745</v>
      </c>
      <c r="L433" s="277">
        <v>702.1</v>
      </c>
      <c r="M433" s="277">
        <v>17.732610000000001</v>
      </c>
    </row>
    <row r="434" spans="1:13">
      <c r="A434" s="268">
        <v>424</v>
      </c>
      <c r="B434" s="277" t="s">
        <v>525</v>
      </c>
      <c r="C434" s="277">
        <v>88.65</v>
      </c>
      <c r="D434" s="279">
        <v>89.083333333333329</v>
      </c>
      <c r="E434" s="279">
        <v>86.666666666666657</v>
      </c>
      <c r="F434" s="279">
        <v>84.683333333333323</v>
      </c>
      <c r="G434" s="279">
        <v>82.266666666666652</v>
      </c>
      <c r="H434" s="279">
        <v>91.066666666666663</v>
      </c>
      <c r="I434" s="279">
        <v>93.48333333333332</v>
      </c>
      <c r="J434" s="279">
        <v>95.466666666666669</v>
      </c>
      <c r="K434" s="277">
        <v>91.5</v>
      </c>
      <c r="L434" s="277">
        <v>87.1</v>
      </c>
      <c r="M434" s="277">
        <v>1.1229</v>
      </c>
    </row>
    <row r="435" spans="1:13">
      <c r="A435" s="268">
        <v>425</v>
      </c>
      <c r="B435" s="277" t="s">
        <v>281</v>
      </c>
      <c r="C435" s="277">
        <v>156.15</v>
      </c>
      <c r="D435" s="279">
        <v>158.44999999999999</v>
      </c>
      <c r="E435" s="279">
        <v>152.89999999999998</v>
      </c>
      <c r="F435" s="279">
        <v>149.64999999999998</v>
      </c>
      <c r="G435" s="279">
        <v>144.09999999999997</v>
      </c>
      <c r="H435" s="279">
        <v>161.69999999999999</v>
      </c>
      <c r="I435" s="279">
        <v>167.25</v>
      </c>
      <c r="J435" s="279">
        <v>170.5</v>
      </c>
      <c r="K435" s="277">
        <v>164</v>
      </c>
      <c r="L435" s="277">
        <v>155.19999999999999</v>
      </c>
      <c r="M435" s="277">
        <v>10.693949999999999</v>
      </c>
    </row>
    <row r="436" spans="1:13">
      <c r="A436" s="268">
        <v>426</v>
      </c>
      <c r="B436" s="277" t="s">
        <v>526</v>
      </c>
      <c r="C436" s="277">
        <v>523.15</v>
      </c>
      <c r="D436" s="279">
        <v>517.08333333333337</v>
      </c>
      <c r="E436" s="279">
        <v>496.16666666666674</v>
      </c>
      <c r="F436" s="279">
        <v>469.18333333333339</v>
      </c>
      <c r="G436" s="279">
        <v>448.26666666666677</v>
      </c>
      <c r="H436" s="279">
        <v>544.06666666666672</v>
      </c>
      <c r="I436" s="279">
        <v>564.98333333333346</v>
      </c>
      <c r="J436" s="279">
        <v>591.9666666666667</v>
      </c>
      <c r="K436" s="277">
        <v>538</v>
      </c>
      <c r="L436" s="277">
        <v>490.1</v>
      </c>
      <c r="M436" s="277">
        <v>21.879480000000001</v>
      </c>
    </row>
    <row r="437" spans="1:13">
      <c r="A437" s="268">
        <v>427</v>
      </c>
      <c r="B437" s="277" t="s">
        <v>3387</v>
      </c>
      <c r="C437" s="277">
        <v>300</v>
      </c>
      <c r="D437" s="279">
        <v>298.84999999999997</v>
      </c>
      <c r="E437" s="279">
        <v>288.69999999999993</v>
      </c>
      <c r="F437" s="279">
        <v>277.39999999999998</v>
      </c>
      <c r="G437" s="279">
        <v>267.24999999999994</v>
      </c>
      <c r="H437" s="279">
        <v>310.14999999999992</v>
      </c>
      <c r="I437" s="279">
        <v>320.2999999999999</v>
      </c>
      <c r="J437" s="279">
        <v>331.59999999999991</v>
      </c>
      <c r="K437" s="277">
        <v>309</v>
      </c>
      <c r="L437" s="277">
        <v>287.55</v>
      </c>
      <c r="M437" s="277">
        <v>30.262440000000002</v>
      </c>
    </row>
    <row r="438" spans="1:13">
      <c r="A438" s="268">
        <v>428</v>
      </c>
      <c r="B438" s="277" t="s">
        <v>529</v>
      </c>
      <c r="C438" s="277">
        <v>1306.2</v>
      </c>
      <c r="D438" s="279">
        <v>1324.5333333333335</v>
      </c>
      <c r="E438" s="279">
        <v>1281.666666666667</v>
      </c>
      <c r="F438" s="279">
        <v>1257.1333333333334</v>
      </c>
      <c r="G438" s="279">
        <v>1214.2666666666669</v>
      </c>
      <c r="H438" s="279">
        <v>1349.0666666666671</v>
      </c>
      <c r="I438" s="279">
        <v>1391.9333333333334</v>
      </c>
      <c r="J438" s="279">
        <v>1416.4666666666672</v>
      </c>
      <c r="K438" s="277">
        <v>1367.4</v>
      </c>
      <c r="L438" s="277">
        <v>1300</v>
      </c>
      <c r="M438" s="277">
        <v>1.88246</v>
      </c>
    </row>
    <row r="439" spans="1:13">
      <c r="A439" s="268">
        <v>429</v>
      </c>
      <c r="B439" s="277" t="s">
        <v>530</v>
      </c>
      <c r="C439" s="277">
        <v>416.7</v>
      </c>
      <c r="D439" s="279">
        <v>422.10000000000008</v>
      </c>
      <c r="E439" s="279">
        <v>401.20000000000016</v>
      </c>
      <c r="F439" s="279">
        <v>385.7000000000001</v>
      </c>
      <c r="G439" s="279">
        <v>364.80000000000018</v>
      </c>
      <c r="H439" s="279">
        <v>437.60000000000014</v>
      </c>
      <c r="I439" s="279">
        <v>458.50000000000011</v>
      </c>
      <c r="J439" s="279">
        <v>474.00000000000011</v>
      </c>
      <c r="K439" s="277">
        <v>443</v>
      </c>
      <c r="L439" s="277">
        <v>406.6</v>
      </c>
      <c r="M439" s="277">
        <v>2.8982199999999998</v>
      </c>
    </row>
    <row r="440" spans="1:13">
      <c r="A440" s="268">
        <v>430</v>
      </c>
      <c r="B440" s="277" t="s">
        <v>178</v>
      </c>
      <c r="C440" s="277">
        <v>523.35</v>
      </c>
      <c r="D440" s="279">
        <v>524.44999999999993</v>
      </c>
      <c r="E440" s="279">
        <v>513.89999999999986</v>
      </c>
      <c r="F440" s="279">
        <v>504.44999999999993</v>
      </c>
      <c r="G440" s="279">
        <v>493.89999999999986</v>
      </c>
      <c r="H440" s="279">
        <v>533.89999999999986</v>
      </c>
      <c r="I440" s="279">
        <v>544.44999999999982</v>
      </c>
      <c r="J440" s="279">
        <v>553.89999999999986</v>
      </c>
      <c r="K440" s="277">
        <v>535</v>
      </c>
      <c r="L440" s="277">
        <v>515</v>
      </c>
      <c r="M440" s="277">
        <v>256.85408000000001</v>
      </c>
    </row>
    <row r="441" spans="1:13">
      <c r="A441" s="268">
        <v>431</v>
      </c>
      <c r="B441" s="277" t="s">
        <v>531</v>
      </c>
      <c r="C441" s="277">
        <v>285.05</v>
      </c>
      <c r="D441" s="279">
        <v>287.34999999999997</v>
      </c>
      <c r="E441" s="279">
        <v>277.69999999999993</v>
      </c>
      <c r="F441" s="279">
        <v>270.34999999999997</v>
      </c>
      <c r="G441" s="279">
        <v>260.69999999999993</v>
      </c>
      <c r="H441" s="279">
        <v>294.69999999999993</v>
      </c>
      <c r="I441" s="279">
        <v>304.34999999999991</v>
      </c>
      <c r="J441" s="279">
        <v>311.69999999999993</v>
      </c>
      <c r="K441" s="277">
        <v>297</v>
      </c>
      <c r="L441" s="277">
        <v>280</v>
      </c>
      <c r="M441" s="277">
        <v>6.3301499999999997</v>
      </c>
    </row>
    <row r="442" spans="1:13">
      <c r="A442" s="268">
        <v>432</v>
      </c>
      <c r="B442" s="277" t="s">
        <v>179</v>
      </c>
      <c r="C442" s="277">
        <v>484.5</v>
      </c>
      <c r="D442" s="279">
        <v>482.73333333333329</v>
      </c>
      <c r="E442" s="279">
        <v>477.16666666666657</v>
      </c>
      <c r="F442" s="279">
        <v>469.83333333333326</v>
      </c>
      <c r="G442" s="279">
        <v>464.26666666666654</v>
      </c>
      <c r="H442" s="279">
        <v>490.06666666666661</v>
      </c>
      <c r="I442" s="279">
        <v>495.63333333333333</v>
      </c>
      <c r="J442" s="279">
        <v>502.96666666666664</v>
      </c>
      <c r="K442" s="277">
        <v>488.3</v>
      </c>
      <c r="L442" s="277">
        <v>475.4</v>
      </c>
      <c r="M442" s="277">
        <v>21.00723</v>
      </c>
    </row>
    <row r="443" spans="1:13">
      <c r="A443" s="268">
        <v>433</v>
      </c>
      <c r="B443" s="277" t="s">
        <v>532</v>
      </c>
      <c r="C443" s="277">
        <v>180.25</v>
      </c>
      <c r="D443" s="279">
        <v>180.91666666666666</v>
      </c>
      <c r="E443" s="279">
        <v>178.98333333333332</v>
      </c>
      <c r="F443" s="279">
        <v>177.71666666666667</v>
      </c>
      <c r="G443" s="279">
        <v>175.78333333333333</v>
      </c>
      <c r="H443" s="279">
        <v>182.18333333333331</v>
      </c>
      <c r="I443" s="279">
        <v>184.11666666666665</v>
      </c>
      <c r="J443" s="279">
        <v>185.3833333333333</v>
      </c>
      <c r="K443" s="277">
        <v>182.85</v>
      </c>
      <c r="L443" s="277">
        <v>179.65</v>
      </c>
      <c r="M443" s="277">
        <v>0.96894000000000002</v>
      </c>
    </row>
    <row r="444" spans="1:13">
      <c r="A444" s="268">
        <v>434</v>
      </c>
      <c r="B444" s="277" t="s">
        <v>533</v>
      </c>
      <c r="C444" s="277">
        <v>1421.2</v>
      </c>
      <c r="D444" s="279">
        <v>1414.3999999999999</v>
      </c>
      <c r="E444" s="279">
        <v>1369.7999999999997</v>
      </c>
      <c r="F444" s="279">
        <v>1318.3999999999999</v>
      </c>
      <c r="G444" s="279">
        <v>1273.7999999999997</v>
      </c>
      <c r="H444" s="279">
        <v>1465.7999999999997</v>
      </c>
      <c r="I444" s="279">
        <v>1510.3999999999996</v>
      </c>
      <c r="J444" s="279">
        <v>1561.7999999999997</v>
      </c>
      <c r="K444" s="277">
        <v>1459</v>
      </c>
      <c r="L444" s="277">
        <v>1363</v>
      </c>
      <c r="M444" s="277">
        <v>2.06501</v>
      </c>
    </row>
    <row r="445" spans="1:13">
      <c r="A445" s="268">
        <v>435</v>
      </c>
      <c r="B445" s="277" t="s">
        <v>534</v>
      </c>
      <c r="C445" s="277">
        <v>3.1</v>
      </c>
      <c r="D445" s="279">
        <v>3.15</v>
      </c>
      <c r="E445" s="279">
        <v>3.05</v>
      </c>
      <c r="F445" s="279">
        <v>3</v>
      </c>
      <c r="G445" s="279">
        <v>2.9</v>
      </c>
      <c r="H445" s="279">
        <v>3.1999999999999997</v>
      </c>
      <c r="I445" s="279">
        <v>3.3000000000000003</v>
      </c>
      <c r="J445" s="279">
        <v>3.3499999999999996</v>
      </c>
      <c r="K445" s="277">
        <v>3.25</v>
      </c>
      <c r="L445" s="277">
        <v>3.1</v>
      </c>
      <c r="M445" s="277">
        <v>337.37069000000002</v>
      </c>
    </row>
    <row r="446" spans="1:13">
      <c r="A446" s="268">
        <v>436</v>
      </c>
      <c r="B446" s="277" t="s">
        <v>535</v>
      </c>
      <c r="C446" s="277">
        <v>115.6</v>
      </c>
      <c r="D446" s="279">
        <v>116.75</v>
      </c>
      <c r="E446" s="279">
        <v>113.5</v>
      </c>
      <c r="F446" s="279">
        <v>111.4</v>
      </c>
      <c r="G446" s="279">
        <v>108.15</v>
      </c>
      <c r="H446" s="279">
        <v>118.85</v>
      </c>
      <c r="I446" s="279">
        <v>122.1</v>
      </c>
      <c r="J446" s="279">
        <v>124.19999999999999</v>
      </c>
      <c r="K446" s="277">
        <v>120</v>
      </c>
      <c r="L446" s="277">
        <v>114.65</v>
      </c>
      <c r="M446" s="277">
        <v>1.51614</v>
      </c>
    </row>
    <row r="447" spans="1:13">
      <c r="A447" s="268">
        <v>437</v>
      </c>
      <c r="B447" s="277" t="s">
        <v>2593</v>
      </c>
      <c r="C447" s="277">
        <v>219.9</v>
      </c>
      <c r="D447" s="279">
        <v>225.2833333333333</v>
      </c>
      <c r="E447" s="279">
        <v>211.56666666666661</v>
      </c>
      <c r="F447" s="279">
        <v>203.23333333333329</v>
      </c>
      <c r="G447" s="279">
        <v>189.51666666666659</v>
      </c>
      <c r="H447" s="279">
        <v>233.61666666666662</v>
      </c>
      <c r="I447" s="279">
        <v>247.33333333333331</v>
      </c>
      <c r="J447" s="279">
        <v>255.66666666666663</v>
      </c>
      <c r="K447" s="277">
        <v>239</v>
      </c>
      <c r="L447" s="277">
        <v>216.95</v>
      </c>
      <c r="M447" s="277">
        <v>11.95102</v>
      </c>
    </row>
    <row r="448" spans="1:13">
      <c r="A448" s="268">
        <v>438</v>
      </c>
      <c r="B448" s="277" t="s">
        <v>536</v>
      </c>
      <c r="C448" s="277">
        <v>911.55</v>
      </c>
      <c r="D448" s="279">
        <v>904.85</v>
      </c>
      <c r="E448" s="279">
        <v>874.7</v>
      </c>
      <c r="F448" s="279">
        <v>837.85</v>
      </c>
      <c r="G448" s="279">
        <v>807.7</v>
      </c>
      <c r="H448" s="279">
        <v>941.7</v>
      </c>
      <c r="I448" s="279">
        <v>971.84999999999991</v>
      </c>
      <c r="J448" s="279">
        <v>1008.7</v>
      </c>
      <c r="K448" s="277">
        <v>935</v>
      </c>
      <c r="L448" s="277">
        <v>868</v>
      </c>
      <c r="M448" s="277">
        <v>1.27033</v>
      </c>
    </row>
    <row r="449" spans="1:13">
      <c r="A449" s="268">
        <v>439</v>
      </c>
      <c r="B449" s="277" t="s">
        <v>282</v>
      </c>
      <c r="C449" s="277">
        <v>567.85</v>
      </c>
      <c r="D449" s="279">
        <v>569.41666666666663</v>
      </c>
      <c r="E449" s="279">
        <v>558.83333333333326</v>
      </c>
      <c r="F449" s="279">
        <v>549.81666666666661</v>
      </c>
      <c r="G449" s="279">
        <v>539.23333333333323</v>
      </c>
      <c r="H449" s="279">
        <v>578.43333333333328</v>
      </c>
      <c r="I449" s="279">
        <v>589.01666666666654</v>
      </c>
      <c r="J449" s="279">
        <v>598.0333333333333</v>
      </c>
      <c r="K449" s="277">
        <v>580</v>
      </c>
      <c r="L449" s="277">
        <v>560.4</v>
      </c>
      <c r="M449" s="277">
        <v>15.97518</v>
      </c>
    </row>
    <row r="450" spans="1:13">
      <c r="A450" s="268">
        <v>440</v>
      </c>
      <c r="B450" s="277" t="s">
        <v>542</v>
      </c>
      <c r="C450" s="277">
        <v>46.85</v>
      </c>
      <c r="D450" s="279">
        <v>47.4</v>
      </c>
      <c r="E450" s="279">
        <v>45.9</v>
      </c>
      <c r="F450" s="279">
        <v>44.95</v>
      </c>
      <c r="G450" s="279">
        <v>43.45</v>
      </c>
      <c r="H450" s="279">
        <v>48.349999999999994</v>
      </c>
      <c r="I450" s="279">
        <v>49.849999999999994</v>
      </c>
      <c r="J450" s="279">
        <v>50.79999999999999</v>
      </c>
      <c r="K450" s="277">
        <v>48.9</v>
      </c>
      <c r="L450" s="277">
        <v>46.45</v>
      </c>
      <c r="M450" s="277">
        <v>5.0002199999999997</v>
      </c>
    </row>
    <row r="451" spans="1:13">
      <c r="A451" s="268">
        <v>441</v>
      </c>
      <c r="B451" s="277" t="s">
        <v>2608</v>
      </c>
      <c r="C451" s="277">
        <v>11429.7</v>
      </c>
      <c r="D451" s="279">
        <v>11603.233333333332</v>
      </c>
      <c r="E451" s="279">
        <v>11216.466666666664</v>
      </c>
      <c r="F451" s="279">
        <v>11003.233333333332</v>
      </c>
      <c r="G451" s="279">
        <v>10616.466666666664</v>
      </c>
      <c r="H451" s="279">
        <v>11816.466666666664</v>
      </c>
      <c r="I451" s="279">
        <v>12203.23333333333</v>
      </c>
      <c r="J451" s="279">
        <v>12416.466666666664</v>
      </c>
      <c r="K451" s="277">
        <v>11990</v>
      </c>
      <c r="L451" s="277">
        <v>11390</v>
      </c>
      <c r="M451" s="277">
        <v>1.367E-2</v>
      </c>
    </row>
    <row r="452" spans="1:13">
      <c r="A452" s="268">
        <v>442</v>
      </c>
      <c r="B452" s="277" t="s">
        <v>2613</v>
      </c>
      <c r="C452" s="277">
        <v>849.25</v>
      </c>
      <c r="D452" s="279">
        <v>865.7166666666667</v>
      </c>
      <c r="E452" s="279">
        <v>828.43333333333339</v>
      </c>
      <c r="F452" s="279">
        <v>807.61666666666667</v>
      </c>
      <c r="G452" s="279">
        <v>770.33333333333337</v>
      </c>
      <c r="H452" s="279">
        <v>886.53333333333342</v>
      </c>
      <c r="I452" s="279">
        <v>923.81666666666672</v>
      </c>
      <c r="J452" s="279">
        <v>944.63333333333344</v>
      </c>
      <c r="K452" s="277">
        <v>903</v>
      </c>
      <c r="L452" s="277">
        <v>844.9</v>
      </c>
      <c r="M452" s="277">
        <v>1.9014899999999999</v>
      </c>
    </row>
    <row r="453" spans="1:13">
      <c r="A453" s="268">
        <v>443</v>
      </c>
      <c r="B453" s="277" t="s">
        <v>3464</v>
      </c>
      <c r="C453" s="277">
        <v>540.6</v>
      </c>
      <c r="D453" s="279">
        <v>543.71666666666658</v>
      </c>
      <c r="E453" s="279">
        <v>534.18333333333317</v>
      </c>
      <c r="F453" s="279">
        <v>527.76666666666654</v>
      </c>
      <c r="G453" s="279">
        <v>518.23333333333312</v>
      </c>
      <c r="H453" s="279">
        <v>550.13333333333321</v>
      </c>
      <c r="I453" s="279">
        <v>559.66666666666674</v>
      </c>
      <c r="J453" s="279">
        <v>566.08333333333326</v>
      </c>
      <c r="K453" s="277">
        <v>553.25</v>
      </c>
      <c r="L453" s="277">
        <v>537.29999999999995</v>
      </c>
      <c r="M453" s="277">
        <v>93.954580000000007</v>
      </c>
    </row>
    <row r="454" spans="1:13">
      <c r="A454" s="268">
        <v>444</v>
      </c>
      <c r="B454" s="277" t="s">
        <v>182</v>
      </c>
      <c r="C454" s="277">
        <v>1273.4000000000001</v>
      </c>
      <c r="D454" s="279">
        <v>1276.4333333333334</v>
      </c>
      <c r="E454" s="279">
        <v>1247.4666666666667</v>
      </c>
      <c r="F454" s="279">
        <v>1221.5333333333333</v>
      </c>
      <c r="G454" s="279">
        <v>1192.5666666666666</v>
      </c>
      <c r="H454" s="279">
        <v>1302.3666666666668</v>
      </c>
      <c r="I454" s="279">
        <v>1331.3333333333335</v>
      </c>
      <c r="J454" s="279">
        <v>1357.2666666666669</v>
      </c>
      <c r="K454" s="277">
        <v>1305.4000000000001</v>
      </c>
      <c r="L454" s="277">
        <v>1250.5</v>
      </c>
      <c r="M454" s="277">
        <v>8.9539899999999992</v>
      </c>
    </row>
    <row r="455" spans="1:13">
      <c r="A455" s="268">
        <v>445</v>
      </c>
      <c r="B455" s="277" t="s">
        <v>543</v>
      </c>
      <c r="C455" s="277">
        <v>883.05</v>
      </c>
      <c r="D455" s="279">
        <v>887.1</v>
      </c>
      <c r="E455" s="279">
        <v>862.25</v>
      </c>
      <c r="F455" s="279">
        <v>841.44999999999993</v>
      </c>
      <c r="G455" s="279">
        <v>816.59999999999991</v>
      </c>
      <c r="H455" s="279">
        <v>907.90000000000009</v>
      </c>
      <c r="I455" s="279">
        <v>932.75000000000023</v>
      </c>
      <c r="J455" s="279">
        <v>953.55000000000018</v>
      </c>
      <c r="K455" s="277">
        <v>911.95</v>
      </c>
      <c r="L455" s="277">
        <v>866.3</v>
      </c>
      <c r="M455" s="277">
        <v>0.65878000000000003</v>
      </c>
    </row>
    <row r="456" spans="1:13">
      <c r="A456" s="268">
        <v>446</v>
      </c>
      <c r="B456" s="277" t="s">
        <v>183</v>
      </c>
      <c r="C456" s="277">
        <v>147.9</v>
      </c>
      <c r="D456" s="279">
        <v>148.21666666666667</v>
      </c>
      <c r="E456" s="279">
        <v>145.93333333333334</v>
      </c>
      <c r="F456" s="279">
        <v>143.96666666666667</v>
      </c>
      <c r="G456" s="279">
        <v>141.68333333333334</v>
      </c>
      <c r="H456" s="279">
        <v>150.18333333333334</v>
      </c>
      <c r="I456" s="279">
        <v>152.4666666666667</v>
      </c>
      <c r="J456" s="279">
        <v>154.43333333333334</v>
      </c>
      <c r="K456" s="277">
        <v>150.5</v>
      </c>
      <c r="L456" s="277">
        <v>146.25</v>
      </c>
      <c r="M456" s="277">
        <v>462.71652</v>
      </c>
    </row>
    <row r="457" spans="1:13">
      <c r="A457" s="268">
        <v>447</v>
      </c>
      <c r="B457" s="277" t="s">
        <v>184</v>
      </c>
      <c r="C457" s="277">
        <v>65.650000000000006</v>
      </c>
      <c r="D457" s="279">
        <v>65.616666666666674</v>
      </c>
      <c r="E457" s="279">
        <v>64.283333333333346</v>
      </c>
      <c r="F457" s="279">
        <v>62.916666666666671</v>
      </c>
      <c r="G457" s="279">
        <v>61.583333333333343</v>
      </c>
      <c r="H457" s="279">
        <v>66.983333333333348</v>
      </c>
      <c r="I457" s="279">
        <v>68.316666666666663</v>
      </c>
      <c r="J457" s="279">
        <v>69.683333333333351</v>
      </c>
      <c r="K457" s="277">
        <v>66.95</v>
      </c>
      <c r="L457" s="277">
        <v>64.25</v>
      </c>
      <c r="M457" s="277">
        <v>58.703119999999998</v>
      </c>
    </row>
    <row r="458" spans="1:13">
      <c r="A458" s="268">
        <v>448</v>
      </c>
      <c r="B458" s="277" t="s">
        <v>185</v>
      </c>
      <c r="C458" s="277">
        <v>56.2</v>
      </c>
      <c r="D458" s="279">
        <v>56.433333333333337</v>
      </c>
      <c r="E458" s="279">
        <v>55.516666666666673</v>
      </c>
      <c r="F458" s="279">
        <v>54.833333333333336</v>
      </c>
      <c r="G458" s="279">
        <v>53.916666666666671</v>
      </c>
      <c r="H458" s="279">
        <v>57.116666666666674</v>
      </c>
      <c r="I458" s="279">
        <v>58.033333333333331</v>
      </c>
      <c r="J458" s="279">
        <v>58.716666666666676</v>
      </c>
      <c r="K458" s="277">
        <v>57.35</v>
      </c>
      <c r="L458" s="277">
        <v>55.75</v>
      </c>
      <c r="M458" s="277">
        <v>156.97139000000001</v>
      </c>
    </row>
    <row r="459" spans="1:13">
      <c r="A459" s="268">
        <v>449</v>
      </c>
      <c r="B459" s="277" t="s">
        <v>186</v>
      </c>
      <c r="C459" s="277">
        <v>395.5</v>
      </c>
      <c r="D459" s="279">
        <v>398.18333333333334</v>
      </c>
      <c r="E459" s="279">
        <v>390.7166666666667</v>
      </c>
      <c r="F459" s="279">
        <v>385.93333333333334</v>
      </c>
      <c r="G459" s="279">
        <v>378.4666666666667</v>
      </c>
      <c r="H459" s="279">
        <v>402.9666666666667</v>
      </c>
      <c r="I459" s="279">
        <v>410.43333333333328</v>
      </c>
      <c r="J459" s="279">
        <v>415.2166666666667</v>
      </c>
      <c r="K459" s="277">
        <v>405.65</v>
      </c>
      <c r="L459" s="277">
        <v>393.4</v>
      </c>
      <c r="M459" s="277">
        <v>168.42243999999999</v>
      </c>
    </row>
    <row r="460" spans="1:13">
      <c r="A460" s="268">
        <v>450</v>
      </c>
      <c r="B460" s="277" t="s">
        <v>2624</v>
      </c>
      <c r="C460" s="277">
        <v>23.05</v>
      </c>
      <c r="D460" s="279">
        <v>23.25</v>
      </c>
      <c r="E460" s="279">
        <v>22.8</v>
      </c>
      <c r="F460" s="279">
        <v>22.55</v>
      </c>
      <c r="G460" s="279">
        <v>22.1</v>
      </c>
      <c r="H460" s="279">
        <v>23.5</v>
      </c>
      <c r="I460" s="279">
        <v>23.950000000000003</v>
      </c>
      <c r="J460" s="279">
        <v>24.2</v>
      </c>
      <c r="K460" s="277">
        <v>23.7</v>
      </c>
      <c r="L460" s="277">
        <v>23</v>
      </c>
      <c r="M460" s="277">
        <v>33.219810000000003</v>
      </c>
    </row>
    <row r="461" spans="1:13">
      <c r="A461" s="268">
        <v>451</v>
      </c>
      <c r="B461" s="277" t="s">
        <v>537</v>
      </c>
      <c r="C461" s="277">
        <v>867.45</v>
      </c>
      <c r="D461" s="279">
        <v>870.15</v>
      </c>
      <c r="E461" s="279">
        <v>859.3</v>
      </c>
      <c r="F461" s="279">
        <v>851.15</v>
      </c>
      <c r="G461" s="279">
        <v>840.3</v>
      </c>
      <c r="H461" s="279">
        <v>878.3</v>
      </c>
      <c r="I461" s="279">
        <v>889.15000000000009</v>
      </c>
      <c r="J461" s="279">
        <v>897.3</v>
      </c>
      <c r="K461" s="277">
        <v>881</v>
      </c>
      <c r="L461" s="277">
        <v>862</v>
      </c>
      <c r="M461" s="277">
        <v>0.27911000000000002</v>
      </c>
    </row>
    <row r="462" spans="1:13">
      <c r="A462" s="268">
        <v>452</v>
      </c>
      <c r="B462" s="277" t="s">
        <v>538</v>
      </c>
      <c r="C462" s="277">
        <v>394.45</v>
      </c>
      <c r="D462" s="279">
        <v>394.76666666666665</v>
      </c>
      <c r="E462" s="279">
        <v>389.73333333333329</v>
      </c>
      <c r="F462" s="279">
        <v>385.01666666666665</v>
      </c>
      <c r="G462" s="279">
        <v>379.98333333333329</v>
      </c>
      <c r="H462" s="279">
        <v>399.48333333333329</v>
      </c>
      <c r="I462" s="279">
        <v>404.51666666666659</v>
      </c>
      <c r="J462" s="279">
        <v>409.23333333333329</v>
      </c>
      <c r="K462" s="277">
        <v>399.8</v>
      </c>
      <c r="L462" s="277">
        <v>390.05</v>
      </c>
      <c r="M462" s="277">
        <v>0.29918</v>
      </c>
    </row>
    <row r="463" spans="1:13">
      <c r="A463" s="268">
        <v>453</v>
      </c>
      <c r="B463" s="277" t="s">
        <v>187</v>
      </c>
      <c r="C463" s="277">
        <v>2449.9</v>
      </c>
      <c r="D463" s="279">
        <v>2462.2333333333336</v>
      </c>
      <c r="E463" s="279">
        <v>2424.0666666666671</v>
      </c>
      <c r="F463" s="279">
        <v>2398.2333333333336</v>
      </c>
      <c r="G463" s="279">
        <v>2360.0666666666671</v>
      </c>
      <c r="H463" s="279">
        <v>2488.0666666666671</v>
      </c>
      <c r="I463" s="279">
        <v>2526.2333333333331</v>
      </c>
      <c r="J463" s="279">
        <v>2552.0666666666671</v>
      </c>
      <c r="K463" s="277">
        <v>2500.4</v>
      </c>
      <c r="L463" s="277">
        <v>2436.4</v>
      </c>
      <c r="M463" s="277">
        <v>41.832560000000001</v>
      </c>
    </row>
    <row r="464" spans="1:13">
      <c r="A464" s="268">
        <v>454</v>
      </c>
      <c r="B464" s="277" t="s">
        <v>544</v>
      </c>
      <c r="C464" s="277">
        <v>2375.65</v>
      </c>
      <c r="D464" s="279">
        <v>2379.2333333333331</v>
      </c>
      <c r="E464" s="279">
        <v>2307.9666666666662</v>
      </c>
      <c r="F464" s="279">
        <v>2240.2833333333333</v>
      </c>
      <c r="G464" s="279">
        <v>2169.0166666666664</v>
      </c>
      <c r="H464" s="279">
        <v>2446.9166666666661</v>
      </c>
      <c r="I464" s="279">
        <v>2518.1833333333334</v>
      </c>
      <c r="J464" s="279">
        <v>2585.8666666666659</v>
      </c>
      <c r="K464" s="277">
        <v>2450.5</v>
      </c>
      <c r="L464" s="277">
        <v>2311.5500000000002</v>
      </c>
      <c r="M464" s="277">
        <v>0.24904999999999999</v>
      </c>
    </row>
    <row r="465" spans="1:13">
      <c r="A465" s="268">
        <v>455</v>
      </c>
      <c r="B465" s="277" t="s">
        <v>188</v>
      </c>
      <c r="C465" s="277">
        <v>804.65</v>
      </c>
      <c r="D465" s="279">
        <v>800.48333333333323</v>
      </c>
      <c r="E465" s="279">
        <v>792.16666666666652</v>
      </c>
      <c r="F465" s="279">
        <v>779.68333333333328</v>
      </c>
      <c r="G465" s="279">
        <v>771.36666666666656</v>
      </c>
      <c r="H465" s="279">
        <v>812.96666666666647</v>
      </c>
      <c r="I465" s="279">
        <v>821.2833333333333</v>
      </c>
      <c r="J465" s="279">
        <v>833.76666666666642</v>
      </c>
      <c r="K465" s="277">
        <v>808.8</v>
      </c>
      <c r="L465" s="277">
        <v>788</v>
      </c>
      <c r="M465" s="277">
        <v>62.81494</v>
      </c>
    </row>
    <row r="466" spans="1:13">
      <c r="A466" s="268">
        <v>456</v>
      </c>
      <c r="B466" s="277" t="s">
        <v>546</v>
      </c>
      <c r="C466" s="277">
        <v>780.8</v>
      </c>
      <c r="D466" s="279">
        <v>774.93333333333339</v>
      </c>
      <c r="E466" s="279">
        <v>760.86666666666679</v>
      </c>
      <c r="F466" s="279">
        <v>740.93333333333339</v>
      </c>
      <c r="G466" s="279">
        <v>726.86666666666679</v>
      </c>
      <c r="H466" s="279">
        <v>794.86666666666679</v>
      </c>
      <c r="I466" s="279">
        <v>808.93333333333339</v>
      </c>
      <c r="J466" s="279">
        <v>828.86666666666679</v>
      </c>
      <c r="K466" s="277">
        <v>789</v>
      </c>
      <c r="L466" s="277">
        <v>755</v>
      </c>
      <c r="M466" s="277">
        <v>0.28433999999999998</v>
      </c>
    </row>
    <row r="467" spans="1:13">
      <c r="A467" s="268">
        <v>457</v>
      </c>
      <c r="B467" s="277" t="s">
        <v>547</v>
      </c>
      <c r="C467" s="277">
        <v>805.9</v>
      </c>
      <c r="D467" s="279">
        <v>805.96666666666658</v>
      </c>
      <c r="E467" s="279">
        <v>791.98333333333312</v>
      </c>
      <c r="F467" s="279">
        <v>778.06666666666649</v>
      </c>
      <c r="G467" s="279">
        <v>764.08333333333303</v>
      </c>
      <c r="H467" s="279">
        <v>819.88333333333321</v>
      </c>
      <c r="I467" s="279">
        <v>833.86666666666656</v>
      </c>
      <c r="J467" s="279">
        <v>847.7833333333333</v>
      </c>
      <c r="K467" s="277">
        <v>819.95</v>
      </c>
      <c r="L467" s="277">
        <v>792.05</v>
      </c>
      <c r="M467" s="277">
        <v>0.88617999999999997</v>
      </c>
    </row>
    <row r="468" spans="1:13">
      <c r="A468" s="268">
        <v>458</v>
      </c>
      <c r="B468" s="277" t="s">
        <v>552</v>
      </c>
      <c r="C468" s="277">
        <v>643.54999999999995</v>
      </c>
      <c r="D468" s="279">
        <v>643.93333333333328</v>
      </c>
      <c r="E468" s="279">
        <v>624.86666666666656</v>
      </c>
      <c r="F468" s="279">
        <v>606.18333333333328</v>
      </c>
      <c r="G468" s="279">
        <v>587.11666666666656</v>
      </c>
      <c r="H468" s="279">
        <v>662.61666666666656</v>
      </c>
      <c r="I468" s="279">
        <v>681.68333333333339</v>
      </c>
      <c r="J468" s="279">
        <v>700.36666666666656</v>
      </c>
      <c r="K468" s="277">
        <v>663</v>
      </c>
      <c r="L468" s="277">
        <v>625.25</v>
      </c>
      <c r="M468" s="277">
        <v>3.4735100000000001</v>
      </c>
    </row>
    <row r="469" spans="1:13">
      <c r="A469" s="268">
        <v>459</v>
      </c>
      <c r="B469" s="277" t="s">
        <v>548</v>
      </c>
      <c r="C469" s="277">
        <v>39.700000000000003</v>
      </c>
      <c r="D469" s="279">
        <v>40.333333333333336</v>
      </c>
      <c r="E469" s="279">
        <v>38.916666666666671</v>
      </c>
      <c r="F469" s="279">
        <v>38.133333333333333</v>
      </c>
      <c r="G469" s="279">
        <v>36.716666666666669</v>
      </c>
      <c r="H469" s="279">
        <v>41.116666666666674</v>
      </c>
      <c r="I469" s="279">
        <v>42.533333333333346</v>
      </c>
      <c r="J469" s="279">
        <v>43.316666666666677</v>
      </c>
      <c r="K469" s="277">
        <v>41.75</v>
      </c>
      <c r="L469" s="277">
        <v>39.549999999999997</v>
      </c>
      <c r="M469" s="277">
        <v>6.7599799999999997</v>
      </c>
    </row>
    <row r="470" spans="1:13">
      <c r="A470" s="268">
        <v>460</v>
      </c>
      <c r="B470" s="277" t="s">
        <v>549</v>
      </c>
      <c r="C470" s="277">
        <v>1101.75</v>
      </c>
      <c r="D470" s="279">
        <v>1118.1000000000001</v>
      </c>
      <c r="E470" s="279">
        <v>1074.6500000000003</v>
      </c>
      <c r="F470" s="279">
        <v>1047.5500000000002</v>
      </c>
      <c r="G470" s="279">
        <v>1004.1000000000004</v>
      </c>
      <c r="H470" s="279">
        <v>1145.2000000000003</v>
      </c>
      <c r="I470" s="279">
        <v>1188.6500000000001</v>
      </c>
      <c r="J470" s="279">
        <v>1215.7500000000002</v>
      </c>
      <c r="K470" s="277">
        <v>1161.55</v>
      </c>
      <c r="L470" s="277">
        <v>1091</v>
      </c>
      <c r="M470" s="277">
        <v>1.9258299999999999</v>
      </c>
    </row>
    <row r="471" spans="1:13">
      <c r="A471" s="268">
        <v>461</v>
      </c>
      <c r="B471" s="277" t="s">
        <v>189</v>
      </c>
      <c r="C471" s="277">
        <v>1163.5999999999999</v>
      </c>
      <c r="D471" s="279">
        <v>1174.1499999999999</v>
      </c>
      <c r="E471" s="279">
        <v>1146.7999999999997</v>
      </c>
      <c r="F471" s="279">
        <v>1129.9999999999998</v>
      </c>
      <c r="G471" s="279">
        <v>1102.6499999999996</v>
      </c>
      <c r="H471" s="279">
        <v>1190.9499999999998</v>
      </c>
      <c r="I471" s="279">
        <v>1218.2999999999997</v>
      </c>
      <c r="J471" s="279">
        <v>1235.0999999999999</v>
      </c>
      <c r="K471" s="277">
        <v>1201.5</v>
      </c>
      <c r="L471" s="277">
        <v>1157.3499999999999</v>
      </c>
      <c r="M471" s="277">
        <v>25.750640000000001</v>
      </c>
    </row>
    <row r="472" spans="1:13">
      <c r="A472" s="268">
        <v>462</v>
      </c>
      <c r="B472" s="277" t="s">
        <v>190</v>
      </c>
      <c r="C472" s="277">
        <v>2876.3</v>
      </c>
      <c r="D472" s="279">
        <v>2890.8166666666671</v>
      </c>
      <c r="E472" s="279">
        <v>2837.1333333333341</v>
      </c>
      <c r="F472" s="279">
        <v>2797.9666666666672</v>
      </c>
      <c r="G472" s="279">
        <v>2744.2833333333342</v>
      </c>
      <c r="H472" s="279">
        <v>2929.983333333334</v>
      </c>
      <c r="I472" s="279">
        <v>2983.6666666666674</v>
      </c>
      <c r="J472" s="279">
        <v>3022.8333333333339</v>
      </c>
      <c r="K472" s="277">
        <v>2944.5</v>
      </c>
      <c r="L472" s="277">
        <v>2851.65</v>
      </c>
      <c r="M472" s="277">
        <v>11.52251</v>
      </c>
    </row>
    <row r="473" spans="1:13">
      <c r="A473" s="268">
        <v>463</v>
      </c>
      <c r="B473" s="277" t="s">
        <v>191</v>
      </c>
      <c r="C473" s="277">
        <v>325.8</v>
      </c>
      <c r="D473" s="279">
        <v>327.8</v>
      </c>
      <c r="E473" s="279">
        <v>321.8</v>
      </c>
      <c r="F473" s="279">
        <v>317.8</v>
      </c>
      <c r="G473" s="279">
        <v>311.8</v>
      </c>
      <c r="H473" s="279">
        <v>331.8</v>
      </c>
      <c r="I473" s="279">
        <v>337.8</v>
      </c>
      <c r="J473" s="279">
        <v>341.8</v>
      </c>
      <c r="K473" s="277">
        <v>333.8</v>
      </c>
      <c r="L473" s="277">
        <v>323.8</v>
      </c>
      <c r="M473" s="277">
        <v>11.644410000000001</v>
      </c>
    </row>
    <row r="474" spans="1:13">
      <c r="A474" s="268">
        <v>464</v>
      </c>
      <c r="B474" s="277" t="s">
        <v>550</v>
      </c>
      <c r="C474" s="277">
        <v>682</v>
      </c>
      <c r="D474" s="279">
        <v>693.25</v>
      </c>
      <c r="E474" s="279">
        <v>659.75</v>
      </c>
      <c r="F474" s="279">
        <v>637.5</v>
      </c>
      <c r="G474" s="279">
        <v>604</v>
      </c>
      <c r="H474" s="279">
        <v>715.5</v>
      </c>
      <c r="I474" s="279">
        <v>749</v>
      </c>
      <c r="J474" s="279">
        <v>771.25</v>
      </c>
      <c r="K474" s="277">
        <v>726.75</v>
      </c>
      <c r="L474" s="277">
        <v>671</v>
      </c>
      <c r="M474" s="277">
        <v>45.482999999999997</v>
      </c>
    </row>
    <row r="475" spans="1:13">
      <c r="A475" s="268">
        <v>465</v>
      </c>
      <c r="B475" s="245" t="s">
        <v>551</v>
      </c>
      <c r="C475" s="277">
        <v>6.85</v>
      </c>
      <c r="D475" s="279">
        <v>6.8500000000000005</v>
      </c>
      <c r="E475" s="279">
        <v>6.8000000000000007</v>
      </c>
      <c r="F475" s="279">
        <v>6.75</v>
      </c>
      <c r="G475" s="279">
        <v>6.7</v>
      </c>
      <c r="H475" s="279">
        <v>6.9000000000000012</v>
      </c>
      <c r="I475" s="279">
        <v>6.95</v>
      </c>
      <c r="J475" s="279">
        <v>7.0000000000000018</v>
      </c>
      <c r="K475" s="277">
        <v>6.9</v>
      </c>
      <c r="L475" s="277">
        <v>6.8</v>
      </c>
      <c r="M475" s="277">
        <v>51.567830000000001</v>
      </c>
    </row>
    <row r="476" spans="1:13">
      <c r="A476" s="268">
        <v>466</v>
      </c>
      <c r="B476" s="245" t="s">
        <v>539</v>
      </c>
      <c r="C476" s="277">
        <v>6305.45</v>
      </c>
      <c r="D476" s="279">
        <v>6270.1500000000005</v>
      </c>
      <c r="E476" s="279">
        <v>6190.3000000000011</v>
      </c>
      <c r="F476" s="279">
        <v>6075.1500000000005</v>
      </c>
      <c r="G476" s="279">
        <v>5995.3000000000011</v>
      </c>
      <c r="H476" s="279">
        <v>6385.3000000000011</v>
      </c>
      <c r="I476" s="279">
        <v>6465.1500000000015</v>
      </c>
      <c r="J476" s="279">
        <v>6580.3000000000011</v>
      </c>
      <c r="K476" s="277">
        <v>6350</v>
      </c>
      <c r="L476" s="277">
        <v>6155</v>
      </c>
      <c r="M476" s="277">
        <v>6.1249999999999999E-2</v>
      </c>
    </row>
    <row r="477" spans="1:13">
      <c r="A477" s="268">
        <v>467</v>
      </c>
      <c r="B477" s="245" t="s">
        <v>541</v>
      </c>
      <c r="C477" s="277">
        <v>32.200000000000003</v>
      </c>
      <c r="D477" s="279">
        <v>32.316666666666663</v>
      </c>
      <c r="E477" s="279">
        <v>31.483333333333327</v>
      </c>
      <c r="F477" s="279">
        <v>30.766666666666666</v>
      </c>
      <c r="G477" s="279">
        <v>29.93333333333333</v>
      </c>
      <c r="H477" s="279">
        <v>33.033333333333324</v>
      </c>
      <c r="I477" s="279">
        <v>33.866666666666667</v>
      </c>
      <c r="J477" s="279">
        <v>34.583333333333321</v>
      </c>
      <c r="K477" s="277">
        <v>33.15</v>
      </c>
      <c r="L477" s="277">
        <v>31.6</v>
      </c>
      <c r="M477" s="277">
        <v>71.677610000000001</v>
      </c>
    </row>
    <row r="478" spans="1:13">
      <c r="A478" s="268">
        <v>468</v>
      </c>
      <c r="B478" s="245" t="s">
        <v>192</v>
      </c>
      <c r="C478" s="277">
        <v>457.3</v>
      </c>
      <c r="D478" s="279">
        <v>459.93333333333334</v>
      </c>
      <c r="E478" s="279">
        <v>451.86666666666667</v>
      </c>
      <c r="F478" s="279">
        <v>446.43333333333334</v>
      </c>
      <c r="G478" s="279">
        <v>438.36666666666667</v>
      </c>
      <c r="H478" s="279">
        <v>465.36666666666667</v>
      </c>
      <c r="I478" s="279">
        <v>473.43333333333339</v>
      </c>
      <c r="J478" s="279">
        <v>478.86666666666667</v>
      </c>
      <c r="K478" s="277">
        <v>468</v>
      </c>
      <c r="L478" s="277">
        <v>454.5</v>
      </c>
      <c r="M478" s="277">
        <v>22.032540000000001</v>
      </c>
    </row>
    <row r="479" spans="1:13">
      <c r="A479" s="268">
        <v>469</v>
      </c>
      <c r="B479" s="245" t="s">
        <v>540</v>
      </c>
      <c r="C479" s="277">
        <v>223.35</v>
      </c>
      <c r="D479" s="279">
        <v>225.1</v>
      </c>
      <c r="E479" s="279">
        <v>218.25</v>
      </c>
      <c r="F479" s="279">
        <v>213.15</v>
      </c>
      <c r="G479" s="279">
        <v>206.3</v>
      </c>
      <c r="H479" s="279">
        <v>230.2</v>
      </c>
      <c r="I479" s="279">
        <v>237.04999999999995</v>
      </c>
      <c r="J479" s="279">
        <v>242.14999999999998</v>
      </c>
      <c r="K479" s="277">
        <v>231.95</v>
      </c>
      <c r="L479" s="277">
        <v>220</v>
      </c>
      <c r="M479" s="277">
        <v>0.64795000000000003</v>
      </c>
    </row>
    <row r="480" spans="1:13">
      <c r="A480" s="268">
        <v>470</v>
      </c>
      <c r="B480" s="245" t="s">
        <v>193</v>
      </c>
      <c r="C480" s="277">
        <v>1018.75</v>
      </c>
      <c r="D480" s="279">
        <v>1028.1666666666667</v>
      </c>
      <c r="E480" s="279">
        <v>1004.3833333333334</v>
      </c>
      <c r="F480" s="279">
        <v>990.01666666666665</v>
      </c>
      <c r="G480" s="279">
        <v>966.23333333333335</v>
      </c>
      <c r="H480" s="279">
        <v>1042.5333333333335</v>
      </c>
      <c r="I480" s="279">
        <v>1066.3166666666668</v>
      </c>
      <c r="J480" s="279">
        <v>1080.6833333333336</v>
      </c>
      <c r="K480" s="277">
        <v>1051.95</v>
      </c>
      <c r="L480" s="277">
        <v>1013.8</v>
      </c>
      <c r="M480" s="277">
        <v>6.0075500000000002</v>
      </c>
    </row>
    <row r="481" spans="1:13">
      <c r="A481" s="268">
        <v>471</v>
      </c>
      <c r="B481" s="245" t="s">
        <v>553</v>
      </c>
      <c r="C481" s="277">
        <v>13.1</v>
      </c>
      <c r="D481" s="279">
        <v>13.183333333333332</v>
      </c>
      <c r="E481" s="279">
        <v>12.966666666666663</v>
      </c>
      <c r="F481" s="277">
        <v>12.833333333333332</v>
      </c>
      <c r="G481" s="279">
        <v>12.616666666666664</v>
      </c>
      <c r="H481" s="279">
        <v>13.316666666666663</v>
      </c>
      <c r="I481" s="277">
        <v>13.533333333333331</v>
      </c>
      <c r="J481" s="279">
        <v>13.666666666666663</v>
      </c>
      <c r="K481" s="279">
        <v>13.4</v>
      </c>
      <c r="L481" s="277">
        <v>13.05</v>
      </c>
      <c r="M481" s="279">
        <v>16.721350000000001</v>
      </c>
    </row>
    <row r="482" spans="1:13">
      <c r="A482" s="268">
        <v>472</v>
      </c>
      <c r="B482" s="245" t="s">
        <v>554</v>
      </c>
      <c r="C482" s="277">
        <v>334.55</v>
      </c>
      <c r="D482" s="279">
        <v>334.93333333333334</v>
      </c>
      <c r="E482" s="279">
        <v>331.91666666666669</v>
      </c>
      <c r="F482" s="277">
        <v>329.28333333333336</v>
      </c>
      <c r="G482" s="279">
        <v>326.26666666666671</v>
      </c>
      <c r="H482" s="279">
        <v>337.56666666666666</v>
      </c>
      <c r="I482" s="277">
        <v>340.58333333333331</v>
      </c>
      <c r="J482" s="279">
        <v>343.21666666666664</v>
      </c>
      <c r="K482" s="279">
        <v>337.95</v>
      </c>
      <c r="L482" s="277">
        <v>332.3</v>
      </c>
      <c r="M482" s="279">
        <v>0.60248000000000002</v>
      </c>
    </row>
    <row r="483" spans="1:13">
      <c r="A483" s="268">
        <v>473</v>
      </c>
      <c r="B483" s="245" t="s">
        <v>194</v>
      </c>
      <c r="C483" s="245">
        <v>223.55</v>
      </c>
      <c r="D483" s="289">
        <v>222.5</v>
      </c>
      <c r="E483" s="289">
        <v>218.15</v>
      </c>
      <c r="F483" s="289">
        <v>212.75</v>
      </c>
      <c r="G483" s="289">
        <v>208.4</v>
      </c>
      <c r="H483" s="289">
        <v>227.9</v>
      </c>
      <c r="I483" s="289">
        <v>232.25000000000003</v>
      </c>
      <c r="J483" s="289">
        <v>237.65</v>
      </c>
      <c r="K483" s="289">
        <v>226.85</v>
      </c>
      <c r="L483" s="289">
        <v>217.1</v>
      </c>
      <c r="M483" s="289">
        <v>11.239710000000001</v>
      </c>
    </row>
    <row r="484" spans="1:13">
      <c r="A484" s="268">
        <v>474</v>
      </c>
      <c r="B484" s="245" t="s">
        <v>3098</v>
      </c>
      <c r="C484" s="245">
        <v>34.200000000000003</v>
      </c>
      <c r="D484" s="289">
        <v>34.266666666666673</v>
      </c>
      <c r="E484" s="289">
        <v>33.533333333333346</v>
      </c>
      <c r="F484" s="289">
        <v>32.866666666666674</v>
      </c>
      <c r="G484" s="289">
        <v>32.133333333333347</v>
      </c>
      <c r="H484" s="289">
        <v>34.933333333333344</v>
      </c>
      <c r="I484" s="289">
        <v>35.666666666666679</v>
      </c>
      <c r="J484" s="289">
        <v>36.333333333333343</v>
      </c>
      <c r="K484" s="289">
        <v>35</v>
      </c>
      <c r="L484" s="289">
        <v>33.6</v>
      </c>
      <c r="M484" s="289">
        <v>6.1262100000000004</v>
      </c>
    </row>
    <row r="485" spans="1:13">
      <c r="A485" s="268">
        <v>475</v>
      </c>
      <c r="B485" s="245" t="s">
        <v>195</v>
      </c>
      <c r="C485" s="289">
        <v>4002.6</v>
      </c>
      <c r="D485" s="289">
        <v>3990.6666666666665</v>
      </c>
      <c r="E485" s="289">
        <v>3961.9333333333329</v>
      </c>
      <c r="F485" s="289">
        <v>3921.2666666666664</v>
      </c>
      <c r="G485" s="289">
        <v>3892.5333333333328</v>
      </c>
      <c r="H485" s="289">
        <v>4031.333333333333</v>
      </c>
      <c r="I485" s="289">
        <v>4060.0666666666666</v>
      </c>
      <c r="J485" s="289">
        <v>4100.7333333333336</v>
      </c>
      <c r="K485" s="289">
        <v>4019.4</v>
      </c>
      <c r="L485" s="289">
        <v>3950</v>
      </c>
      <c r="M485" s="289">
        <v>4.4039999999999999</v>
      </c>
    </row>
    <row r="486" spans="1:13">
      <c r="A486" s="268">
        <v>476</v>
      </c>
      <c r="B486" s="245" t="s">
        <v>196</v>
      </c>
      <c r="C486" s="289">
        <v>26.85</v>
      </c>
      <c r="D486" s="289">
        <v>27.066666666666663</v>
      </c>
      <c r="E486" s="289">
        <v>26.433333333333326</v>
      </c>
      <c r="F486" s="289">
        <v>26.016666666666662</v>
      </c>
      <c r="G486" s="289">
        <v>25.383333333333326</v>
      </c>
      <c r="H486" s="289">
        <v>27.483333333333327</v>
      </c>
      <c r="I486" s="289">
        <v>28.116666666666667</v>
      </c>
      <c r="J486" s="289">
        <v>28.533333333333328</v>
      </c>
      <c r="K486" s="289">
        <v>27.7</v>
      </c>
      <c r="L486" s="289">
        <v>26.65</v>
      </c>
      <c r="M486" s="289">
        <v>43.137180000000001</v>
      </c>
    </row>
    <row r="487" spans="1:13">
      <c r="A487" s="268">
        <v>477</v>
      </c>
      <c r="B487" s="245" t="s">
        <v>197</v>
      </c>
      <c r="C487" s="289">
        <v>537.29999999999995</v>
      </c>
      <c r="D487" s="289">
        <v>535.44999999999993</v>
      </c>
      <c r="E487" s="289">
        <v>530.89999999999986</v>
      </c>
      <c r="F487" s="289">
        <v>524.49999999999989</v>
      </c>
      <c r="G487" s="289">
        <v>519.94999999999982</v>
      </c>
      <c r="H487" s="289">
        <v>541.84999999999991</v>
      </c>
      <c r="I487" s="289">
        <v>546.39999999999986</v>
      </c>
      <c r="J487" s="289">
        <v>552.79999999999995</v>
      </c>
      <c r="K487" s="289">
        <v>540</v>
      </c>
      <c r="L487" s="289">
        <v>529.04999999999995</v>
      </c>
      <c r="M487" s="289">
        <v>38.682049999999997</v>
      </c>
    </row>
    <row r="488" spans="1:13">
      <c r="A488" s="268">
        <v>478</v>
      </c>
      <c r="B488" s="245" t="s">
        <v>560</v>
      </c>
      <c r="C488" s="289">
        <v>1878.85</v>
      </c>
      <c r="D488" s="289">
        <v>1852.95</v>
      </c>
      <c r="E488" s="289">
        <v>1815.9</v>
      </c>
      <c r="F488" s="289">
        <v>1752.95</v>
      </c>
      <c r="G488" s="289">
        <v>1715.9</v>
      </c>
      <c r="H488" s="289">
        <v>1915.9</v>
      </c>
      <c r="I488" s="289">
        <v>1952.9499999999998</v>
      </c>
      <c r="J488" s="289">
        <v>2015.9</v>
      </c>
      <c r="K488" s="289">
        <v>1890</v>
      </c>
      <c r="L488" s="289">
        <v>1790</v>
      </c>
      <c r="M488" s="289">
        <v>0.33592</v>
      </c>
    </row>
    <row r="489" spans="1:13">
      <c r="A489" s="268">
        <v>479</v>
      </c>
      <c r="B489" s="245" t="s">
        <v>561</v>
      </c>
      <c r="C489" s="289">
        <v>27</v>
      </c>
      <c r="D489" s="289">
        <v>26.916666666666668</v>
      </c>
      <c r="E489" s="289">
        <v>26.383333333333336</v>
      </c>
      <c r="F489" s="289">
        <v>25.766666666666669</v>
      </c>
      <c r="G489" s="289">
        <v>25.233333333333338</v>
      </c>
      <c r="H489" s="289">
        <v>27.533333333333335</v>
      </c>
      <c r="I489" s="289">
        <v>28.066666666666666</v>
      </c>
      <c r="J489" s="289">
        <v>28.683333333333334</v>
      </c>
      <c r="K489" s="289">
        <v>27.45</v>
      </c>
      <c r="L489" s="289">
        <v>26.3</v>
      </c>
      <c r="M489" s="289">
        <v>15.4047</v>
      </c>
    </row>
    <row r="490" spans="1:13">
      <c r="A490" s="268">
        <v>480</v>
      </c>
      <c r="B490" s="245" t="s">
        <v>285</v>
      </c>
      <c r="C490" s="289">
        <v>317.95</v>
      </c>
      <c r="D490" s="289">
        <v>320.56666666666666</v>
      </c>
      <c r="E490" s="289">
        <v>312.38333333333333</v>
      </c>
      <c r="F490" s="289">
        <v>306.81666666666666</v>
      </c>
      <c r="G490" s="289">
        <v>298.63333333333333</v>
      </c>
      <c r="H490" s="289">
        <v>326.13333333333333</v>
      </c>
      <c r="I490" s="289">
        <v>334.31666666666661</v>
      </c>
      <c r="J490" s="289">
        <v>339.88333333333333</v>
      </c>
      <c r="K490" s="289">
        <v>328.75</v>
      </c>
      <c r="L490" s="289">
        <v>315</v>
      </c>
      <c r="M490" s="289">
        <v>1.4602299999999999</v>
      </c>
    </row>
    <row r="491" spans="1:13">
      <c r="A491" s="268">
        <v>481</v>
      </c>
      <c r="B491" s="245" t="s">
        <v>563</v>
      </c>
      <c r="C491" s="289">
        <v>705.25</v>
      </c>
      <c r="D491" s="289">
        <v>705.48333333333323</v>
      </c>
      <c r="E491" s="289">
        <v>689.96666666666647</v>
      </c>
      <c r="F491" s="289">
        <v>674.68333333333328</v>
      </c>
      <c r="G491" s="289">
        <v>659.16666666666652</v>
      </c>
      <c r="H491" s="289">
        <v>720.76666666666642</v>
      </c>
      <c r="I491" s="289">
        <v>736.28333333333308</v>
      </c>
      <c r="J491" s="289">
        <v>751.56666666666638</v>
      </c>
      <c r="K491" s="289">
        <v>721</v>
      </c>
      <c r="L491" s="289">
        <v>690.2</v>
      </c>
      <c r="M491" s="289">
        <v>1.7468699999999999</v>
      </c>
    </row>
    <row r="492" spans="1:13">
      <c r="A492" s="268">
        <v>482</v>
      </c>
      <c r="B492" s="245" t="s">
        <v>564</v>
      </c>
      <c r="C492" s="289">
        <v>1444.35</v>
      </c>
      <c r="D492" s="289">
        <v>1455.0833333333333</v>
      </c>
      <c r="E492" s="289">
        <v>1428.1666666666665</v>
      </c>
      <c r="F492" s="289">
        <v>1411.9833333333333</v>
      </c>
      <c r="G492" s="289">
        <v>1385.0666666666666</v>
      </c>
      <c r="H492" s="289">
        <v>1471.2666666666664</v>
      </c>
      <c r="I492" s="289">
        <v>1498.1833333333329</v>
      </c>
      <c r="J492" s="289">
        <v>1514.3666666666663</v>
      </c>
      <c r="K492" s="289">
        <v>1482</v>
      </c>
      <c r="L492" s="289">
        <v>1438.9</v>
      </c>
      <c r="M492" s="289">
        <v>0.91525999999999996</v>
      </c>
    </row>
    <row r="493" spans="1:13">
      <c r="A493" s="268">
        <v>483</v>
      </c>
      <c r="B493" s="245" t="s">
        <v>2780</v>
      </c>
      <c r="C493" s="289">
        <v>972.35</v>
      </c>
      <c r="D493" s="289">
        <v>968</v>
      </c>
      <c r="E493" s="289">
        <v>956</v>
      </c>
      <c r="F493" s="289">
        <v>939.65</v>
      </c>
      <c r="G493" s="289">
        <v>927.65</v>
      </c>
      <c r="H493" s="289">
        <v>984.35</v>
      </c>
      <c r="I493" s="289">
        <v>996.35</v>
      </c>
      <c r="J493" s="289">
        <v>1012.7</v>
      </c>
      <c r="K493" s="289">
        <v>980</v>
      </c>
      <c r="L493" s="289">
        <v>951.65</v>
      </c>
      <c r="M493" s="289">
        <v>2.794E-2</v>
      </c>
    </row>
    <row r="494" spans="1:13">
      <c r="A494" s="268">
        <v>484</v>
      </c>
      <c r="B494" s="245" t="s">
        <v>284</v>
      </c>
      <c r="C494" s="289">
        <v>173.1</v>
      </c>
      <c r="D494" s="289">
        <v>173.81666666666669</v>
      </c>
      <c r="E494" s="289">
        <v>170.28333333333339</v>
      </c>
      <c r="F494" s="289">
        <v>167.4666666666667</v>
      </c>
      <c r="G494" s="289">
        <v>163.93333333333339</v>
      </c>
      <c r="H494" s="289">
        <v>176.63333333333338</v>
      </c>
      <c r="I494" s="289">
        <v>180.16666666666669</v>
      </c>
      <c r="J494" s="289">
        <v>182.98333333333338</v>
      </c>
      <c r="K494" s="289">
        <v>177.35</v>
      </c>
      <c r="L494" s="289">
        <v>171</v>
      </c>
      <c r="M494" s="289">
        <v>4.1884899999999998</v>
      </c>
    </row>
    <row r="495" spans="1:13">
      <c r="A495" s="268">
        <v>485</v>
      </c>
      <c r="B495" s="245" t="s">
        <v>565</v>
      </c>
      <c r="C495" s="289">
        <v>1337.95</v>
      </c>
      <c r="D495" s="289">
        <v>1332.0166666666667</v>
      </c>
      <c r="E495" s="289">
        <v>1309.0333333333333</v>
      </c>
      <c r="F495" s="289">
        <v>1280.1166666666666</v>
      </c>
      <c r="G495" s="289">
        <v>1257.1333333333332</v>
      </c>
      <c r="H495" s="289">
        <v>1360.9333333333334</v>
      </c>
      <c r="I495" s="289">
        <v>1383.9166666666665</v>
      </c>
      <c r="J495" s="289">
        <v>1412.8333333333335</v>
      </c>
      <c r="K495" s="289">
        <v>1355</v>
      </c>
      <c r="L495" s="289">
        <v>1303.0999999999999</v>
      </c>
      <c r="M495" s="289">
        <v>6.9154600000000004</v>
      </c>
    </row>
    <row r="496" spans="1:13">
      <c r="A496" s="268">
        <v>486</v>
      </c>
      <c r="B496" s="245" t="s">
        <v>556</v>
      </c>
      <c r="C496" s="289">
        <v>328.05</v>
      </c>
      <c r="D496" s="289">
        <v>326.15000000000003</v>
      </c>
      <c r="E496" s="289">
        <v>318.40000000000009</v>
      </c>
      <c r="F496" s="289">
        <v>308.75000000000006</v>
      </c>
      <c r="G496" s="289">
        <v>301.00000000000011</v>
      </c>
      <c r="H496" s="289">
        <v>335.80000000000007</v>
      </c>
      <c r="I496" s="289">
        <v>343.54999999999995</v>
      </c>
      <c r="J496" s="289">
        <v>353.20000000000005</v>
      </c>
      <c r="K496" s="289">
        <v>333.9</v>
      </c>
      <c r="L496" s="289">
        <v>316.5</v>
      </c>
      <c r="M496" s="289">
        <v>12.663320000000001</v>
      </c>
    </row>
    <row r="497" spans="1:13">
      <c r="A497" s="268">
        <v>487</v>
      </c>
      <c r="B497" s="245" t="s">
        <v>555</v>
      </c>
      <c r="C497" s="289">
        <v>2138.9</v>
      </c>
      <c r="D497" s="289">
        <v>2128.6333333333332</v>
      </c>
      <c r="E497" s="289">
        <v>2093.2666666666664</v>
      </c>
      <c r="F497" s="289">
        <v>2047.6333333333332</v>
      </c>
      <c r="G497" s="289">
        <v>2012.2666666666664</v>
      </c>
      <c r="H497" s="289">
        <v>2174.2666666666664</v>
      </c>
      <c r="I497" s="289">
        <v>2209.6333333333332</v>
      </c>
      <c r="J497" s="289">
        <v>2255.2666666666664</v>
      </c>
      <c r="K497" s="289">
        <v>2164</v>
      </c>
      <c r="L497" s="289">
        <v>2083</v>
      </c>
      <c r="M497" s="289">
        <v>0.31131999999999999</v>
      </c>
    </row>
    <row r="498" spans="1:13">
      <c r="A498" s="268">
        <v>488</v>
      </c>
      <c r="B498" s="245" t="s">
        <v>199</v>
      </c>
      <c r="C498" s="289">
        <v>679.5</v>
      </c>
      <c r="D498" s="289">
        <v>689.76666666666677</v>
      </c>
      <c r="E498" s="289">
        <v>666.03333333333353</v>
      </c>
      <c r="F498" s="289">
        <v>652.56666666666672</v>
      </c>
      <c r="G498" s="289">
        <v>628.83333333333348</v>
      </c>
      <c r="H498" s="289">
        <v>703.23333333333358</v>
      </c>
      <c r="I498" s="289">
        <v>726.96666666666692</v>
      </c>
      <c r="J498" s="289">
        <v>740.43333333333362</v>
      </c>
      <c r="K498" s="289">
        <v>713.5</v>
      </c>
      <c r="L498" s="289">
        <v>676.3</v>
      </c>
      <c r="M498" s="289">
        <v>49.780819999999999</v>
      </c>
    </row>
    <row r="499" spans="1:13">
      <c r="A499" s="268">
        <v>489</v>
      </c>
      <c r="B499" s="245" t="s">
        <v>557</v>
      </c>
      <c r="C499" s="289">
        <v>166.75</v>
      </c>
      <c r="D499" s="289">
        <v>166.96666666666667</v>
      </c>
      <c r="E499" s="289">
        <v>164.78333333333333</v>
      </c>
      <c r="F499" s="289">
        <v>162.81666666666666</v>
      </c>
      <c r="G499" s="289">
        <v>160.63333333333333</v>
      </c>
      <c r="H499" s="289">
        <v>168.93333333333334</v>
      </c>
      <c r="I499" s="289">
        <v>171.11666666666667</v>
      </c>
      <c r="J499" s="289">
        <v>173.08333333333334</v>
      </c>
      <c r="K499" s="289">
        <v>169.15</v>
      </c>
      <c r="L499" s="289">
        <v>165</v>
      </c>
      <c r="M499" s="289">
        <v>1.4293100000000001</v>
      </c>
    </row>
    <row r="500" spans="1:13">
      <c r="A500" s="268">
        <v>490</v>
      </c>
      <c r="B500" s="245" t="s">
        <v>558</v>
      </c>
      <c r="C500" s="289">
        <v>3684.75</v>
      </c>
      <c r="D500" s="289">
        <v>3663.25</v>
      </c>
      <c r="E500" s="289">
        <v>3606.5</v>
      </c>
      <c r="F500" s="289">
        <v>3528.25</v>
      </c>
      <c r="G500" s="289">
        <v>3471.5</v>
      </c>
      <c r="H500" s="289">
        <v>3741.5</v>
      </c>
      <c r="I500" s="289">
        <v>3798.25</v>
      </c>
      <c r="J500" s="289">
        <v>3876.5</v>
      </c>
      <c r="K500" s="289">
        <v>3720</v>
      </c>
      <c r="L500" s="289">
        <v>3585</v>
      </c>
      <c r="M500" s="289">
        <v>8.9499999999999996E-2</v>
      </c>
    </row>
    <row r="501" spans="1:13">
      <c r="A501" s="268">
        <v>491</v>
      </c>
      <c r="B501" s="245" t="s">
        <v>562</v>
      </c>
      <c r="C501" s="289">
        <v>786.25</v>
      </c>
      <c r="D501" s="289">
        <v>790.08333333333337</v>
      </c>
      <c r="E501" s="289">
        <v>766.16666666666674</v>
      </c>
      <c r="F501" s="289">
        <v>746.08333333333337</v>
      </c>
      <c r="G501" s="289">
        <v>722.16666666666674</v>
      </c>
      <c r="H501" s="289">
        <v>810.16666666666674</v>
      </c>
      <c r="I501" s="289">
        <v>834.08333333333348</v>
      </c>
      <c r="J501" s="289">
        <v>854.16666666666674</v>
      </c>
      <c r="K501" s="289">
        <v>814</v>
      </c>
      <c r="L501" s="289">
        <v>770</v>
      </c>
      <c r="M501" s="289">
        <v>0.33450000000000002</v>
      </c>
    </row>
    <row r="502" spans="1:13">
      <c r="A502" s="268">
        <v>492</v>
      </c>
      <c r="B502" s="245" t="s">
        <v>566</v>
      </c>
      <c r="C502" s="289">
        <v>6000.35</v>
      </c>
      <c r="D502" s="289">
        <v>5987.0999999999995</v>
      </c>
      <c r="E502" s="289">
        <v>5914.2499999999991</v>
      </c>
      <c r="F502" s="289">
        <v>5828.15</v>
      </c>
      <c r="G502" s="289">
        <v>5755.2999999999993</v>
      </c>
      <c r="H502" s="289">
        <v>6073.1999999999989</v>
      </c>
      <c r="I502" s="289">
        <v>6146.0499999999993</v>
      </c>
      <c r="J502" s="289">
        <v>6232.1499999999987</v>
      </c>
      <c r="K502" s="289">
        <v>6059.95</v>
      </c>
      <c r="L502" s="289">
        <v>5901</v>
      </c>
      <c r="M502" s="289">
        <v>0.1048</v>
      </c>
    </row>
    <row r="503" spans="1:13">
      <c r="A503" s="268">
        <v>493</v>
      </c>
      <c r="B503" s="245" t="s">
        <v>567</v>
      </c>
      <c r="C503" s="289">
        <v>114.95</v>
      </c>
      <c r="D503" s="289">
        <v>114.18333333333334</v>
      </c>
      <c r="E503" s="289">
        <v>112.01666666666668</v>
      </c>
      <c r="F503" s="289">
        <v>109.08333333333334</v>
      </c>
      <c r="G503" s="289">
        <v>106.91666666666669</v>
      </c>
      <c r="H503" s="289">
        <v>117.11666666666667</v>
      </c>
      <c r="I503" s="289">
        <v>119.28333333333333</v>
      </c>
      <c r="J503" s="289">
        <v>122.21666666666667</v>
      </c>
      <c r="K503" s="289">
        <v>116.35</v>
      </c>
      <c r="L503" s="289">
        <v>111.25</v>
      </c>
      <c r="M503" s="289">
        <v>14.65268</v>
      </c>
    </row>
    <row r="504" spans="1:13">
      <c r="A504" s="268">
        <v>494</v>
      </c>
      <c r="B504" s="245" t="s">
        <v>568</v>
      </c>
      <c r="C504" s="289">
        <v>60.6</v>
      </c>
      <c r="D504" s="289">
        <v>60.366666666666667</v>
      </c>
      <c r="E504" s="289">
        <v>59.083333333333336</v>
      </c>
      <c r="F504" s="289">
        <v>57.56666666666667</v>
      </c>
      <c r="G504" s="289">
        <v>56.283333333333339</v>
      </c>
      <c r="H504" s="289">
        <v>61.883333333333333</v>
      </c>
      <c r="I504" s="289">
        <v>63.166666666666664</v>
      </c>
      <c r="J504" s="289">
        <v>64.683333333333337</v>
      </c>
      <c r="K504" s="289">
        <v>61.65</v>
      </c>
      <c r="L504" s="289">
        <v>58.85</v>
      </c>
      <c r="M504" s="289">
        <v>8.4527300000000007</v>
      </c>
    </row>
    <row r="505" spans="1:13">
      <c r="A505" s="268">
        <v>495</v>
      </c>
      <c r="B505" s="245" t="s">
        <v>2851</v>
      </c>
      <c r="C505" s="289">
        <v>392.45</v>
      </c>
      <c r="D505" s="289">
        <v>394.16666666666669</v>
      </c>
      <c r="E505" s="289">
        <v>385.53333333333336</v>
      </c>
      <c r="F505" s="289">
        <v>378.61666666666667</v>
      </c>
      <c r="G505" s="289">
        <v>369.98333333333335</v>
      </c>
      <c r="H505" s="289">
        <v>401.08333333333337</v>
      </c>
      <c r="I505" s="289">
        <v>409.7166666666667</v>
      </c>
      <c r="J505" s="289">
        <v>416.63333333333338</v>
      </c>
      <c r="K505" s="289">
        <v>402.8</v>
      </c>
      <c r="L505" s="289">
        <v>387.25</v>
      </c>
      <c r="M505" s="289">
        <v>1.6194500000000001</v>
      </c>
    </row>
    <row r="506" spans="1:13">
      <c r="A506" s="268">
        <v>496</v>
      </c>
      <c r="B506" s="245" t="s">
        <v>569</v>
      </c>
      <c r="C506" s="289">
        <v>2124.1</v>
      </c>
      <c r="D506" s="289">
        <v>2145.8666666666668</v>
      </c>
      <c r="E506" s="289">
        <v>2088.2333333333336</v>
      </c>
      <c r="F506" s="289">
        <v>2052.3666666666668</v>
      </c>
      <c r="G506" s="289">
        <v>1994.7333333333336</v>
      </c>
      <c r="H506" s="289">
        <v>2181.7333333333336</v>
      </c>
      <c r="I506" s="289">
        <v>2239.3666666666668</v>
      </c>
      <c r="J506" s="289">
        <v>2275.2333333333336</v>
      </c>
      <c r="K506" s="289">
        <v>2203.5</v>
      </c>
      <c r="L506" s="289">
        <v>2110</v>
      </c>
      <c r="M506" s="289">
        <v>0.54415000000000002</v>
      </c>
    </row>
    <row r="507" spans="1:13">
      <c r="A507" s="268">
        <v>497</v>
      </c>
      <c r="B507" s="245" t="s">
        <v>200</v>
      </c>
      <c r="C507" s="289">
        <v>316.5</v>
      </c>
      <c r="D507" s="289">
        <v>315.91666666666669</v>
      </c>
      <c r="E507" s="289">
        <v>312.83333333333337</v>
      </c>
      <c r="F507" s="289">
        <v>309.16666666666669</v>
      </c>
      <c r="G507" s="289">
        <v>306.08333333333337</v>
      </c>
      <c r="H507" s="289">
        <v>319.58333333333337</v>
      </c>
      <c r="I507" s="289">
        <v>322.66666666666674</v>
      </c>
      <c r="J507" s="289">
        <v>326.33333333333337</v>
      </c>
      <c r="K507" s="289">
        <v>319</v>
      </c>
      <c r="L507" s="289">
        <v>312.25</v>
      </c>
      <c r="M507" s="289">
        <v>184.87979999999999</v>
      </c>
    </row>
    <row r="508" spans="1:13">
      <c r="A508" s="268">
        <v>498</v>
      </c>
      <c r="B508" s="245" t="s">
        <v>570</v>
      </c>
      <c r="C508" s="289">
        <v>305.7</v>
      </c>
      <c r="D508" s="289">
        <v>304.75</v>
      </c>
      <c r="E508" s="289">
        <v>298.55</v>
      </c>
      <c r="F508" s="289">
        <v>291.40000000000003</v>
      </c>
      <c r="G508" s="289">
        <v>285.20000000000005</v>
      </c>
      <c r="H508" s="289">
        <v>311.89999999999998</v>
      </c>
      <c r="I508" s="289">
        <v>318.10000000000002</v>
      </c>
      <c r="J508" s="289">
        <v>325.24999999999994</v>
      </c>
      <c r="K508" s="289">
        <v>310.95</v>
      </c>
      <c r="L508" s="289">
        <v>297.60000000000002</v>
      </c>
      <c r="M508" s="289">
        <v>11.12799</v>
      </c>
    </row>
    <row r="509" spans="1:13">
      <c r="A509" s="268">
        <v>499</v>
      </c>
      <c r="B509" s="245" t="s">
        <v>202</v>
      </c>
      <c r="C509" s="289">
        <v>220.3</v>
      </c>
      <c r="D509" s="289">
        <v>222.05000000000004</v>
      </c>
      <c r="E509" s="289">
        <v>217.45000000000007</v>
      </c>
      <c r="F509" s="289">
        <v>214.60000000000002</v>
      </c>
      <c r="G509" s="289">
        <v>210.00000000000006</v>
      </c>
      <c r="H509" s="289">
        <v>224.90000000000009</v>
      </c>
      <c r="I509" s="289">
        <v>229.50000000000006</v>
      </c>
      <c r="J509" s="289">
        <v>232.35000000000011</v>
      </c>
      <c r="K509" s="289">
        <v>226.65</v>
      </c>
      <c r="L509" s="289">
        <v>219.2</v>
      </c>
      <c r="M509" s="289">
        <v>248.83313000000001</v>
      </c>
    </row>
    <row r="510" spans="1:13">
      <c r="A510" s="268">
        <v>500</v>
      </c>
      <c r="B510" s="245" t="s">
        <v>571</v>
      </c>
      <c r="C510" s="289">
        <v>186.25</v>
      </c>
      <c r="D510" s="289">
        <v>188.53333333333333</v>
      </c>
      <c r="E510" s="289">
        <v>182.71666666666667</v>
      </c>
      <c r="F510" s="289">
        <v>179.18333333333334</v>
      </c>
      <c r="G510" s="289">
        <v>173.36666666666667</v>
      </c>
      <c r="H510" s="289">
        <v>192.06666666666666</v>
      </c>
      <c r="I510" s="289">
        <v>197.88333333333333</v>
      </c>
      <c r="J510" s="289">
        <v>201.41666666666666</v>
      </c>
      <c r="K510" s="289">
        <v>194.35</v>
      </c>
      <c r="L510" s="289">
        <v>185</v>
      </c>
      <c r="M510" s="289">
        <v>2.0232600000000001</v>
      </c>
    </row>
    <row r="511" spans="1:13">
      <c r="A511" s="268"/>
      <c r="B511" s="245" t="s">
        <v>572</v>
      </c>
      <c r="C511" s="289">
        <v>1904</v>
      </c>
      <c r="D511" s="289">
        <v>1904.1333333333332</v>
      </c>
      <c r="E511" s="289">
        <v>1879.8666666666663</v>
      </c>
      <c r="F511" s="289">
        <v>1855.7333333333331</v>
      </c>
      <c r="G511" s="289">
        <v>1831.4666666666662</v>
      </c>
      <c r="H511" s="289">
        <v>1928.2666666666664</v>
      </c>
      <c r="I511" s="289">
        <v>1952.5333333333333</v>
      </c>
      <c r="J511" s="289">
        <v>1976.6666666666665</v>
      </c>
      <c r="K511" s="289">
        <v>1928.4</v>
      </c>
      <c r="L511" s="289">
        <v>1880</v>
      </c>
      <c r="M511" s="289">
        <v>0.96538999999999997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3"/>
      <c r="B5" s="553"/>
      <c r="C5" s="554"/>
      <c r="D5" s="55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5" t="s">
        <v>574</v>
      </c>
      <c r="C7" s="555"/>
      <c r="D7" s="262">
        <f>Main!B10</f>
        <v>44095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44092</v>
      </c>
      <c r="B10" s="267">
        <v>541401</v>
      </c>
      <c r="C10" s="268" t="s">
        <v>3808</v>
      </c>
      <c r="D10" s="268" t="s">
        <v>3809</v>
      </c>
      <c r="E10" s="268" t="s">
        <v>584</v>
      </c>
      <c r="F10" s="381">
        <v>60000</v>
      </c>
      <c r="G10" s="267">
        <v>2.4900000000000002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44092</v>
      </c>
      <c r="B11" s="267">
        <v>532406</v>
      </c>
      <c r="C11" s="268" t="s">
        <v>3810</v>
      </c>
      <c r="D11" s="268" t="s">
        <v>3811</v>
      </c>
      <c r="E11" s="268" t="s">
        <v>584</v>
      </c>
      <c r="F11" s="381">
        <v>21700</v>
      </c>
      <c r="G11" s="267">
        <v>394.21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44092</v>
      </c>
      <c r="B12" s="267">
        <v>540545</v>
      </c>
      <c r="C12" s="268" t="s">
        <v>3812</v>
      </c>
      <c r="D12" s="268" t="s">
        <v>3813</v>
      </c>
      <c r="E12" s="268" t="s">
        <v>584</v>
      </c>
      <c r="F12" s="381">
        <v>58224</v>
      </c>
      <c r="G12" s="267">
        <v>56.05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44092</v>
      </c>
      <c r="B13" s="267">
        <v>539800</v>
      </c>
      <c r="C13" s="268" t="s">
        <v>3781</v>
      </c>
      <c r="D13" s="268" t="s">
        <v>3814</v>
      </c>
      <c r="E13" s="268" t="s">
        <v>583</v>
      </c>
      <c r="F13" s="381">
        <v>102385</v>
      </c>
      <c r="G13" s="267">
        <v>57.07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44092</v>
      </c>
      <c r="B14" s="267">
        <v>539800</v>
      </c>
      <c r="C14" s="268" t="s">
        <v>3781</v>
      </c>
      <c r="D14" s="268" t="s">
        <v>3815</v>
      </c>
      <c r="E14" s="268" t="s">
        <v>583</v>
      </c>
      <c r="F14" s="381">
        <v>159780</v>
      </c>
      <c r="G14" s="267">
        <v>57.07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44092</v>
      </c>
      <c r="B15" s="267">
        <v>539800</v>
      </c>
      <c r="C15" s="268" t="s">
        <v>3781</v>
      </c>
      <c r="D15" s="268" t="s">
        <v>3814</v>
      </c>
      <c r="E15" s="268" t="s">
        <v>584</v>
      </c>
      <c r="F15" s="381">
        <v>102385</v>
      </c>
      <c r="G15" s="267">
        <v>57.1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44092</v>
      </c>
      <c r="B16" s="267">
        <v>539800</v>
      </c>
      <c r="C16" s="268" t="s">
        <v>3781</v>
      </c>
      <c r="D16" s="268" t="s">
        <v>3815</v>
      </c>
      <c r="E16" s="268" t="s">
        <v>584</v>
      </c>
      <c r="F16" s="381">
        <v>123079</v>
      </c>
      <c r="G16" s="267">
        <v>57.1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44092</v>
      </c>
      <c r="B17" s="267">
        <v>500135</v>
      </c>
      <c r="C17" s="268" t="s">
        <v>3816</v>
      </c>
      <c r="D17" s="268" t="s">
        <v>3817</v>
      </c>
      <c r="E17" s="268" t="s">
        <v>584</v>
      </c>
      <c r="F17" s="381">
        <v>18000000</v>
      </c>
      <c r="G17" s="267">
        <v>256.44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44092</v>
      </c>
      <c r="B18" s="267">
        <v>500135</v>
      </c>
      <c r="C18" s="268" t="s">
        <v>3816</v>
      </c>
      <c r="D18" s="268" t="s">
        <v>3818</v>
      </c>
      <c r="E18" s="268" t="s">
        <v>583</v>
      </c>
      <c r="F18" s="381">
        <v>2039100</v>
      </c>
      <c r="G18" s="267">
        <v>256.3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44092</v>
      </c>
      <c r="B19" s="267">
        <v>500135</v>
      </c>
      <c r="C19" s="268" t="s">
        <v>3816</v>
      </c>
      <c r="D19" s="268" t="s">
        <v>3817</v>
      </c>
      <c r="E19" s="268" t="s">
        <v>584</v>
      </c>
      <c r="F19" s="381">
        <v>54580090</v>
      </c>
      <c r="G19" s="267">
        <v>256.49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44092</v>
      </c>
      <c r="B20" s="267">
        <v>500135</v>
      </c>
      <c r="C20" s="268" t="s">
        <v>3816</v>
      </c>
      <c r="D20" s="268" t="s">
        <v>3819</v>
      </c>
      <c r="E20" s="268" t="s">
        <v>583</v>
      </c>
      <c r="F20" s="381">
        <v>2341006</v>
      </c>
      <c r="G20" s="267">
        <v>256.3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44092</v>
      </c>
      <c r="B21" s="267">
        <v>500135</v>
      </c>
      <c r="C21" s="268" t="s">
        <v>3816</v>
      </c>
      <c r="D21" s="268" t="s">
        <v>3819</v>
      </c>
      <c r="E21" s="268" t="s">
        <v>583</v>
      </c>
      <c r="F21" s="381">
        <v>5331667</v>
      </c>
      <c r="G21" s="267">
        <v>256.3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44092</v>
      </c>
      <c r="B22" s="267">
        <v>500135</v>
      </c>
      <c r="C22" s="268" t="s">
        <v>3816</v>
      </c>
      <c r="D22" s="268" t="s">
        <v>3819</v>
      </c>
      <c r="E22" s="268" t="s">
        <v>583</v>
      </c>
      <c r="F22" s="381">
        <v>2341006</v>
      </c>
      <c r="G22" s="267">
        <v>256.3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44092</v>
      </c>
      <c r="B23" s="267">
        <v>500135</v>
      </c>
      <c r="C23" s="268" t="s">
        <v>3816</v>
      </c>
      <c r="D23" s="268" t="s">
        <v>3820</v>
      </c>
      <c r="E23" s="268" t="s">
        <v>583</v>
      </c>
      <c r="F23" s="381">
        <v>2731174</v>
      </c>
      <c r="G23" s="267">
        <v>256.3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44092</v>
      </c>
      <c r="B24" s="267">
        <v>500135</v>
      </c>
      <c r="C24" s="268" t="s">
        <v>3816</v>
      </c>
      <c r="D24" s="268" t="s">
        <v>3821</v>
      </c>
      <c r="E24" s="268" t="s">
        <v>583</v>
      </c>
      <c r="F24" s="381">
        <v>2331643</v>
      </c>
      <c r="G24" s="267">
        <v>256.3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44092</v>
      </c>
      <c r="B25" s="267">
        <v>500135</v>
      </c>
      <c r="C25" s="268" t="s">
        <v>3816</v>
      </c>
      <c r="D25" s="268" t="s">
        <v>3821</v>
      </c>
      <c r="E25" s="268" t="s">
        <v>583</v>
      </c>
      <c r="F25" s="381">
        <v>1785017</v>
      </c>
      <c r="G25" s="267">
        <v>256.3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44092</v>
      </c>
      <c r="B26" s="267">
        <v>500135</v>
      </c>
      <c r="C26" s="268" t="s">
        <v>3816</v>
      </c>
      <c r="D26" s="268" t="s">
        <v>3821</v>
      </c>
      <c r="E26" s="268" t="s">
        <v>583</v>
      </c>
      <c r="F26" s="381">
        <v>1735857</v>
      </c>
      <c r="G26" s="267">
        <v>256.3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44092</v>
      </c>
      <c r="B27" s="267">
        <v>500135</v>
      </c>
      <c r="C27" s="268" t="s">
        <v>3816</v>
      </c>
      <c r="D27" s="268" t="s">
        <v>3822</v>
      </c>
      <c r="E27" s="268" t="s">
        <v>583</v>
      </c>
      <c r="F27" s="381">
        <v>2891964</v>
      </c>
      <c r="G27" s="267">
        <v>256.3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44092</v>
      </c>
      <c r="B28" s="267">
        <v>500135</v>
      </c>
      <c r="C28" s="268" t="s">
        <v>3816</v>
      </c>
      <c r="D28" s="268" t="s">
        <v>3823</v>
      </c>
      <c r="E28" s="268" t="s">
        <v>583</v>
      </c>
      <c r="F28" s="381">
        <v>2996395</v>
      </c>
      <c r="G28" s="267">
        <v>256.3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44092</v>
      </c>
      <c r="B29" s="267">
        <v>500135</v>
      </c>
      <c r="C29" s="268" t="s">
        <v>3816</v>
      </c>
      <c r="D29" s="268" t="s">
        <v>3824</v>
      </c>
      <c r="E29" s="268" t="s">
        <v>583</v>
      </c>
      <c r="F29" s="381">
        <v>2079350</v>
      </c>
      <c r="G29" s="267">
        <v>256.3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44092</v>
      </c>
      <c r="B30" s="267">
        <v>500135</v>
      </c>
      <c r="C30" s="268" t="s">
        <v>3816</v>
      </c>
      <c r="D30" s="268" t="s">
        <v>3825</v>
      </c>
      <c r="E30" s="268" t="s">
        <v>583</v>
      </c>
      <c r="F30" s="381">
        <v>3750000</v>
      </c>
      <c r="G30" s="267">
        <v>256.3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44092</v>
      </c>
      <c r="B31" s="267">
        <v>500135</v>
      </c>
      <c r="C31" s="268" t="s">
        <v>3816</v>
      </c>
      <c r="D31" s="268" t="s">
        <v>3826</v>
      </c>
      <c r="E31" s="268" t="s">
        <v>583</v>
      </c>
      <c r="F31" s="381">
        <v>1872913</v>
      </c>
      <c r="G31" s="267">
        <v>256.3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44092</v>
      </c>
      <c r="B32" s="267">
        <v>500135</v>
      </c>
      <c r="C32" s="268" t="s">
        <v>3816</v>
      </c>
      <c r="D32" s="268" t="s">
        <v>3826</v>
      </c>
      <c r="E32" s="268" t="s">
        <v>583</v>
      </c>
      <c r="F32" s="381">
        <v>2230484</v>
      </c>
      <c r="G32" s="267">
        <v>256.3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44092</v>
      </c>
      <c r="B33" s="267">
        <v>500135</v>
      </c>
      <c r="C33" s="268" t="s">
        <v>3816</v>
      </c>
      <c r="D33" s="268" t="s">
        <v>3827</v>
      </c>
      <c r="E33" s="268" t="s">
        <v>583</v>
      </c>
      <c r="F33" s="381">
        <v>3951968</v>
      </c>
      <c r="G33" s="267">
        <v>256.3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44092</v>
      </c>
      <c r="B34" s="267">
        <v>500135</v>
      </c>
      <c r="C34" s="268" t="s">
        <v>3816</v>
      </c>
      <c r="D34" s="268" t="s">
        <v>3828</v>
      </c>
      <c r="E34" s="268" t="s">
        <v>583</v>
      </c>
      <c r="F34" s="381">
        <v>2716697</v>
      </c>
      <c r="G34" s="267">
        <v>256.3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44092</v>
      </c>
      <c r="B35" s="267">
        <v>542651</v>
      </c>
      <c r="C35" s="268" t="s">
        <v>441</v>
      </c>
      <c r="D35" s="268" t="s">
        <v>3829</v>
      </c>
      <c r="E35" s="268" t="s">
        <v>583</v>
      </c>
      <c r="F35" s="381">
        <v>1400000</v>
      </c>
      <c r="G35" s="267">
        <v>100.01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44092</v>
      </c>
      <c r="B36" s="267">
        <v>539519</v>
      </c>
      <c r="C36" s="268" t="s">
        <v>3782</v>
      </c>
      <c r="D36" s="268" t="s">
        <v>3830</v>
      </c>
      <c r="E36" s="268" t="s">
        <v>583</v>
      </c>
      <c r="F36" s="381">
        <v>22901</v>
      </c>
      <c r="G36" s="267">
        <v>10.49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44092</v>
      </c>
      <c r="B37" s="267">
        <v>539519</v>
      </c>
      <c r="C37" s="268" t="s">
        <v>3782</v>
      </c>
      <c r="D37" s="268" t="s">
        <v>3831</v>
      </c>
      <c r="E37" s="268" t="s">
        <v>584</v>
      </c>
      <c r="F37" s="381">
        <v>23000</v>
      </c>
      <c r="G37" s="267">
        <v>10.49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44092</v>
      </c>
      <c r="B38" s="267">
        <v>539519</v>
      </c>
      <c r="C38" s="268" t="s">
        <v>3782</v>
      </c>
      <c r="D38" s="268" t="s">
        <v>3832</v>
      </c>
      <c r="E38" s="268" t="s">
        <v>583</v>
      </c>
      <c r="F38" s="381">
        <v>25000</v>
      </c>
      <c r="G38" s="267">
        <v>10.55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44092</v>
      </c>
      <c r="B39" s="267">
        <v>539519</v>
      </c>
      <c r="C39" s="268" t="s">
        <v>3782</v>
      </c>
      <c r="D39" s="268" t="s">
        <v>3783</v>
      </c>
      <c r="E39" s="268" t="s">
        <v>584</v>
      </c>
      <c r="F39" s="381">
        <v>42470</v>
      </c>
      <c r="G39" s="267">
        <v>10.54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44092</v>
      </c>
      <c r="B40" s="267">
        <v>539126</v>
      </c>
      <c r="C40" s="268" t="s">
        <v>1969</v>
      </c>
      <c r="D40" s="268" t="s">
        <v>3833</v>
      </c>
      <c r="E40" s="268" t="s">
        <v>583</v>
      </c>
      <c r="F40" s="381">
        <v>1000000</v>
      </c>
      <c r="G40" s="267">
        <v>16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44092</v>
      </c>
      <c r="B41" s="267">
        <v>539126</v>
      </c>
      <c r="C41" s="268" t="s">
        <v>1969</v>
      </c>
      <c r="D41" s="268" t="s">
        <v>3834</v>
      </c>
      <c r="E41" s="268" t="s">
        <v>584</v>
      </c>
      <c r="F41" s="381">
        <v>1000000</v>
      </c>
      <c r="G41" s="267">
        <v>16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44092</v>
      </c>
      <c r="B42" s="267">
        <v>513511</v>
      </c>
      <c r="C42" s="268" t="s">
        <v>3835</v>
      </c>
      <c r="D42" s="268" t="s">
        <v>3836</v>
      </c>
      <c r="E42" s="268" t="s">
        <v>584</v>
      </c>
      <c r="F42" s="381">
        <v>105810</v>
      </c>
      <c r="G42" s="267">
        <v>29.15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44092</v>
      </c>
      <c r="B43" s="267">
        <v>540175</v>
      </c>
      <c r="C43" s="268" t="s">
        <v>3784</v>
      </c>
      <c r="D43" s="268" t="s">
        <v>3786</v>
      </c>
      <c r="E43" s="268" t="s">
        <v>583</v>
      </c>
      <c r="F43" s="381">
        <v>12106</v>
      </c>
      <c r="G43" s="267">
        <v>28.13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44092</v>
      </c>
      <c r="B44" s="267">
        <v>540175</v>
      </c>
      <c r="C44" s="268" t="s">
        <v>3784</v>
      </c>
      <c r="D44" s="268" t="s">
        <v>3786</v>
      </c>
      <c r="E44" s="268" t="s">
        <v>584</v>
      </c>
      <c r="F44" s="381">
        <v>19961</v>
      </c>
      <c r="G44" s="267">
        <v>27.8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44092</v>
      </c>
      <c r="B45" s="267">
        <v>540175</v>
      </c>
      <c r="C45" s="268" t="s">
        <v>3784</v>
      </c>
      <c r="D45" s="268" t="s">
        <v>3837</v>
      </c>
      <c r="E45" s="268" t="s">
        <v>583</v>
      </c>
      <c r="F45" s="381">
        <v>5203</v>
      </c>
      <c r="G45" s="267">
        <v>28.39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44092</v>
      </c>
      <c r="B46" s="267">
        <v>540175</v>
      </c>
      <c r="C46" s="268" t="s">
        <v>3784</v>
      </c>
      <c r="D46" s="268" t="s">
        <v>3837</v>
      </c>
      <c r="E46" s="268" t="s">
        <v>584</v>
      </c>
      <c r="F46" s="381">
        <v>24552</v>
      </c>
      <c r="G46" s="267">
        <v>27.51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44092</v>
      </c>
      <c r="B47" s="267">
        <v>540725</v>
      </c>
      <c r="C47" s="268" t="s">
        <v>3785</v>
      </c>
      <c r="D47" s="268" t="s">
        <v>3838</v>
      </c>
      <c r="E47" s="268" t="s">
        <v>584</v>
      </c>
      <c r="F47" s="381">
        <v>200000</v>
      </c>
      <c r="G47" s="267">
        <v>95.48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44092</v>
      </c>
      <c r="B48" s="267">
        <v>540738</v>
      </c>
      <c r="C48" s="268" t="s">
        <v>3839</v>
      </c>
      <c r="D48" s="268" t="s">
        <v>3756</v>
      </c>
      <c r="E48" s="268" t="s">
        <v>583</v>
      </c>
      <c r="F48" s="381">
        <v>90000</v>
      </c>
      <c r="G48" s="267">
        <v>30.12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44092</v>
      </c>
      <c r="B49" s="267">
        <v>540738</v>
      </c>
      <c r="C49" s="268" t="s">
        <v>3839</v>
      </c>
      <c r="D49" s="268" t="s">
        <v>3756</v>
      </c>
      <c r="E49" s="268" t="s">
        <v>584</v>
      </c>
      <c r="F49" s="381">
        <v>6000</v>
      </c>
      <c r="G49" s="267">
        <v>30.5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44092</v>
      </c>
      <c r="B50" s="267">
        <v>541701</v>
      </c>
      <c r="C50" s="268" t="s">
        <v>3840</v>
      </c>
      <c r="D50" s="268" t="s">
        <v>3756</v>
      </c>
      <c r="E50" s="268" t="s">
        <v>584</v>
      </c>
      <c r="F50" s="381">
        <v>67200</v>
      </c>
      <c r="G50" s="267">
        <v>310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44092</v>
      </c>
      <c r="B51" s="267">
        <v>541701</v>
      </c>
      <c r="C51" s="268" t="s">
        <v>3840</v>
      </c>
      <c r="D51" s="268" t="s">
        <v>3841</v>
      </c>
      <c r="E51" s="268" t="s">
        <v>583</v>
      </c>
      <c r="F51" s="381">
        <v>67200</v>
      </c>
      <c r="G51" s="267">
        <v>310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44092</v>
      </c>
      <c r="B52" s="267">
        <v>536264</v>
      </c>
      <c r="C52" s="268" t="s">
        <v>3770</v>
      </c>
      <c r="D52" s="268" t="s">
        <v>3771</v>
      </c>
      <c r="E52" s="268" t="s">
        <v>583</v>
      </c>
      <c r="F52" s="381">
        <v>105278</v>
      </c>
      <c r="G52" s="267">
        <v>43.93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44092</v>
      </c>
      <c r="B53" s="267">
        <v>536264</v>
      </c>
      <c r="C53" s="268" t="s">
        <v>3770</v>
      </c>
      <c r="D53" s="268" t="s">
        <v>3771</v>
      </c>
      <c r="E53" s="268" t="s">
        <v>584</v>
      </c>
      <c r="F53" s="381">
        <v>136731</v>
      </c>
      <c r="G53" s="267">
        <v>43.71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44092</v>
      </c>
      <c r="B54" s="267">
        <v>540145</v>
      </c>
      <c r="C54" s="268" t="s">
        <v>3842</v>
      </c>
      <c r="D54" s="268" t="s">
        <v>3843</v>
      </c>
      <c r="E54" s="268" t="s">
        <v>584</v>
      </c>
      <c r="F54" s="381">
        <v>400000</v>
      </c>
      <c r="G54" s="267">
        <v>2749.1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44092</v>
      </c>
      <c r="B55" s="267">
        <v>540145</v>
      </c>
      <c r="C55" s="268" t="s">
        <v>3842</v>
      </c>
      <c r="D55" s="268" t="s">
        <v>3844</v>
      </c>
      <c r="E55" s="268" t="s">
        <v>583</v>
      </c>
      <c r="F55" s="381">
        <v>106502</v>
      </c>
      <c r="G55" s="267">
        <v>2749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44092</v>
      </c>
      <c r="B56" s="267">
        <v>540145</v>
      </c>
      <c r="C56" s="268" t="s">
        <v>3842</v>
      </c>
      <c r="D56" s="268" t="s">
        <v>3845</v>
      </c>
      <c r="E56" s="268" t="s">
        <v>583</v>
      </c>
      <c r="F56" s="381">
        <v>200000</v>
      </c>
      <c r="G56" s="267">
        <v>2749.02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44092</v>
      </c>
      <c r="B57" s="267">
        <v>540145</v>
      </c>
      <c r="C57" s="268" t="s">
        <v>3842</v>
      </c>
      <c r="D57" s="268" t="s">
        <v>3845</v>
      </c>
      <c r="E57" s="268" t="s">
        <v>583</v>
      </c>
      <c r="F57" s="381">
        <v>90000</v>
      </c>
      <c r="G57" s="267">
        <v>2749.02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44092</v>
      </c>
      <c r="B58" s="267">
        <v>530665</v>
      </c>
      <c r="C58" s="268" t="s">
        <v>3846</v>
      </c>
      <c r="D58" s="268" t="s">
        <v>3847</v>
      </c>
      <c r="E58" s="268" t="s">
        <v>584</v>
      </c>
      <c r="F58" s="381">
        <v>516242</v>
      </c>
      <c r="G58" s="267">
        <v>4.2300000000000004</v>
      </c>
      <c r="H58" s="345" t="s">
        <v>314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44092</v>
      </c>
      <c r="B59" s="267" t="s">
        <v>297</v>
      </c>
      <c r="C59" s="268" t="s">
        <v>3848</v>
      </c>
      <c r="D59" s="268" t="s">
        <v>3849</v>
      </c>
      <c r="E59" s="268" t="s">
        <v>583</v>
      </c>
      <c r="F59" s="381">
        <v>13084019</v>
      </c>
      <c r="G59" s="267">
        <v>666.96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44092</v>
      </c>
      <c r="B60" s="267" t="s">
        <v>304</v>
      </c>
      <c r="C60" s="268" t="s">
        <v>3850</v>
      </c>
      <c r="D60" s="268" t="s">
        <v>3849</v>
      </c>
      <c r="E60" s="268" t="s">
        <v>583</v>
      </c>
      <c r="F60" s="381">
        <v>246949</v>
      </c>
      <c r="G60" s="267">
        <v>2042.81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44092</v>
      </c>
      <c r="B61" s="267" t="s">
        <v>3851</v>
      </c>
      <c r="C61" s="268" t="s">
        <v>3852</v>
      </c>
      <c r="D61" s="268" t="s">
        <v>3853</v>
      </c>
      <c r="E61" s="268" t="s">
        <v>583</v>
      </c>
      <c r="F61" s="381">
        <v>40000</v>
      </c>
      <c r="G61" s="267">
        <v>8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44092</v>
      </c>
      <c r="B62" s="267" t="s">
        <v>310</v>
      </c>
      <c r="C62" s="268" t="s">
        <v>3854</v>
      </c>
      <c r="D62" s="268" t="s">
        <v>3849</v>
      </c>
      <c r="E62" s="268" t="s">
        <v>583</v>
      </c>
      <c r="F62" s="381">
        <v>287366</v>
      </c>
      <c r="G62" s="267">
        <v>6664.02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44092</v>
      </c>
      <c r="B63" s="267" t="s">
        <v>351</v>
      </c>
      <c r="C63" s="268" t="s">
        <v>3855</v>
      </c>
      <c r="D63" s="268" t="s">
        <v>3849</v>
      </c>
      <c r="E63" s="268" t="s">
        <v>583</v>
      </c>
      <c r="F63" s="381">
        <v>1081688</v>
      </c>
      <c r="G63" s="267">
        <v>861.54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44092</v>
      </c>
      <c r="B64" s="267" t="s">
        <v>357</v>
      </c>
      <c r="C64" s="268" t="s">
        <v>3856</v>
      </c>
      <c r="D64" s="268" t="s">
        <v>3849</v>
      </c>
      <c r="E64" s="268" t="s">
        <v>583</v>
      </c>
      <c r="F64" s="381">
        <v>90797</v>
      </c>
      <c r="G64" s="267">
        <v>9421.52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44092</v>
      </c>
      <c r="B65" s="267" t="s">
        <v>1357</v>
      </c>
      <c r="C65" s="268" t="s">
        <v>3857</v>
      </c>
      <c r="D65" s="268" t="s">
        <v>3858</v>
      </c>
      <c r="E65" s="268" t="s">
        <v>583</v>
      </c>
      <c r="F65" s="381">
        <v>888888</v>
      </c>
      <c r="G65" s="267">
        <v>49.45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44092</v>
      </c>
      <c r="B66" s="267" t="s">
        <v>381</v>
      </c>
      <c r="C66" s="268" t="s">
        <v>3859</v>
      </c>
      <c r="D66" s="268" t="s">
        <v>3849</v>
      </c>
      <c r="E66" s="268" t="s">
        <v>583</v>
      </c>
      <c r="F66" s="381">
        <v>2609758</v>
      </c>
      <c r="G66" s="267">
        <v>370.42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44092</v>
      </c>
      <c r="B67" s="267" t="s">
        <v>122</v>
      </c>
      <c r="C67" s="268" t="s">
        <v>3860</v>
      </c>
      <c r="D67" s="268" t="s">
        <v>3849</v>
      </c>
      <c r="E67" s="268" t="s">
        <v>583</v>
      </c>
      <c r="F67" s="381">
        <v>5419615</v>
      </c>
      <c r="G67" s="267">
        <v>420.03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44092</v>
      </c>
      <c r="B68" s="267" t="s">
        <v>419</v>
      </c>
      <c r="C68" s="268" t="s">
        <v>3861</v>
      </c>
      <c r="D68" s="268" t="s">
        <v>3849</v>
      </c>
      <c r="E68" s="268" t="s">
        <v>583</v>
      </c>
      <c r="F68" s="381">
        <v>3716086</v>
      </c>
      <c r="G68" s="267">
        <v>77.09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44092</v>
      </c>
      <c r="B69" s="267" t="s">
        <v>422</v>
      </c>
      <c r="C69" s="268" t="s">
        <v>3862</v>
      </c>
      <c r="D69" s="268" t="s">
        <v>3849</v>
      </c>
      <c r="E69" s="268" t="s">
        <v>583</v>
      </c>
      <c r="F69" s="381">
        <v>706756</v>
      </c>
      <c r="G69" s="267">
        <v>1121.8900000000001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44092</v>
      </c>
      <c r="B70" s="267" t="s">
        <v>140</v>
      </c>
      <c r="C70" s="268" t="s">
        <v>3863</v>
      </c>
      <c r="D70" s="268" t="s">
        <v>3849</v>
      </c>
      <c r="E70" s="268" t="s">
        <v>583</v>
      </c>
      <c r="F70" s="381">
        <v>5736216</v>
      </c>
      <c r="G70" s="267">
        <v>161.52000000000001</v>
      </c>
      <c r="H70" s="345" t="s">
        <v>2952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44092</v>
      </c>
      <c r="B71" s="267" t="s">
        <v>478</v>
      </c>
      <c r="C71" s="268" t="s">
        <v>3864</v>
      </c>
      <c r="D71" s="268" t="s">
        <v>3849</v>
      </c>
      <c r="E71" s="268" t="s">
        <v>583</v>
      </c>
      <c r="F71" s="381">
        <v>343451</v>
      </c>
      <c r="G71" s="267">
        <v>2048.79</v>
      </c>
      <c r="H71" s="345" t="s">
        <v>2952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44092</v>
      </c>
      <c r="B72" s="267" t="s">
        <v>2141</v>
      </c>
      <c r="C72" s="268" t="s">
        <v>3865</v>
      </c>
      <c r="D72" s="268" t="s">
        <v>3866</v>
      </c>
      <c r="E72" s="268" t="s">
        <v>583</v>
      </c>
      <c r="F72" s="381">
        <v>500490</v>
      </c>
      <c r="G72" s="267">
        <v>9.9499999999999993</v>
      </c>
      <c r="H72" s="345" t="s">
        <v>2952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44092</v>
      </c>
      <c r="B73" s="267" t="s">
        <v>3448</v>
      </c>
      <c r="C73" s="268" t="s">
        <v>3867</v>
      </c>
      <c r="D73" s="268" t="s">
        <v>3868</v>
      </c>
      <c r="E73" s="268" t="s">
        <v>583</v>
      </c>
      <c r="F73" s="381">
        <v>18500</v>
      </c>
      <c r="G73" s="267">
        <v>202.46</v>
      </c>
      <c r="H73" s="345" t="s">
        <v>2952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44092</v>
      </c>
      <c r="B74" s="267" t="s">
        <v>3182</v>
      </c>
      <c r="C74" s="268" t="s">
        <v>3869</v>
      </c>
      <c r="D74" s="268" t="s">
        <v>3870</v>
      </c>
      <c r="E74" s="268" t="s">
        <v>583</v>
      </c>
      <c r="F74" s="381">
        <v>688893</v>
      </c>
      <c r="G74" s="267">
        <v>56.27</v>
      </c>
      <c r="H74" s="345" t="s">
        <v>2952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44092</v>
      </c>
      <c r="B75" s="267" t="s">
        <v>182</v>
      </c>
      <c r="C75" s="268" t="s">
        <v>3871</v>
      </c>
      <c r="D75" s="268" t="s">
        <v>3849</v>
      </c>
      <c r="E75" s="268" t="s">
        <v>583</v>
      </c>
      <c r="F75" s="381">
        <v>346065</v>
      </c>
      <c r="G75" s="267">
        <v>1277.32</v>
      </c>
      <c r="H75" s="345" t="s">
        <v>2952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44092</v>
      </c>
      <c r="B76" s="267" t="s">
        <v>3872</v>
      </c>
      <c r="C76" s="268" t="s">
        <v>3873</v>
      </c>
      <c r="D76" s="268" t="s">
        <v>3874</v>
      </c>
      <c r="E76" s="268" t="s">
        <v>583</v>
      </c>
      <c r="F76" s="381">
        <v>38000</v>
      </c>
      <c r="G76" s="267">
        <v>170</v>
      </c>
      <c r="H76" s="345" t="s">
        <v>2952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44092</v>
      </c>
      <c r="B77" s="267" t="s">
        <v>550</v>
      </c>
      <c r="C77" s="268" t="s">
        <v>3875</v>
      </c>
      <c r="D77" s="268" t="s">
        <v>3849</v>
      </c>
      <c r="E77" s="268" t="s">
        <v>583</v>
      </c>
      <c r="F77" s="381">
        <v>2413964</v>
      </c>
      <c r="G77" s="267">
        <v>683.04</v>
      </c>
      <c r="H77" s="345" t="s">
        <v>2952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44092</v>
      </c>
      <c r="B78" s="267" t="s">
        <v>2911</v>
      </c>
      <c r="C78" s="268" t="s">
        <v>3787</v>
      </c>
      <c r="D78" s="268" t="s">
        <v>3876</v>
      </c>
      <c r="E78" s="268" t="s">
        <v>583</v>
      </c>
      <c r="F78" s="381">
        <v>102000</v>
      </c>
      <c r="G78" s="267">
        <v>13.45</v>
      </c>
      <c r="H78" s="345" t="s">
        <v>2952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44092</v>
      </c>
      <c r="B79" s="267" t="s">
        <v>2911</v>
      </c>
      <c r="C79" s="268" t="s">
        <v>3787</v>
      </c>
      <c r="D79" s="268" t="s">
        <v>3877</v>
      </c>
      <c r="E79" s="268" t="s">
        <v>583</v>
      </c>
      <c r="F79" s="381">
        <v>102000</v>
      </c>
      <c r="G79" s="267">
        <v>13.45</v>
      </c>
      <c r="H79" s="345" t="s">
        <v>2952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44092</v>
      </c>
      <c r="B80" s="267" t="s">
        <v>2911</v>
      </c>
      <c r="C80" s="268" t="s">
        <v>3787</v>
      </c>
      <c r="D80" s="268" t="s">
        <v>3878</v>
      </c>
      <c r="E80" s="268" t="s">
        <v>583</v>
      </c>
      <c r="F80" s="381">
        <v>102000</v>
      </c>
      <c r="G80" s="267">
        <v>13.45</v>
      </c>
      <c r="H80" s="345" t="s">
        <v>2952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44092</v>
      </c>
      <c r="B81" s="267" t="s">
        <v>2911</v>
      </c>
      <c r="C81" s="268" t="s">
        <v>3787</v>
      </c>
      <c r="D81" s="268" t="s">
        <v>3879</v>
      </c>
      <c r="E81" s="268" t="s">
        <v>583</v>
      </c>
      <c r="F81" s="381">
        <v>102000</v>
      </c>
      <c r="G81" s="267">
        <v>13.45</v>
      </c>
      <c r="H81" s="345" t="s">
        <v>2952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44092</v>
      </c>
      <c r="B82" s="267" t="s">
        <v>304</v>
      </c>
      <c r="C82" s="268" t="s">
        <v>3850</v>
      </c>
      <c r="D82" s="268" t="s">
        <v>3880</v>
      </c>
      <c r="E82" s="268" t="s">
        <v>584</v>
      </c>
      <c r="F82" s="381">
        <v>183459</v>
      </c>
      <c r="G82" s="267">
        <v>2034.02</v>
      </c>
      <c r="H82" s="345" t="s">
        <v>2952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44092</v>
      </c>
      <c r="B83" s="267" t="s">
        <v>293</v>
      </c>
      <c r="C83" s="268" t="s">
        <v>3881</v>
      </c>
      <c r="D83" s="268" t="s">
        <v>3882</v>
      </c>
      <c r="E83" s="268" t="s">
        <v>584</v>
      </c>
      <c r="F83" s="381">
        <v>159642</v>
      </c>
      <c r="G83" s="267">
        <v>2704.67</v>
      </c>
      <c r="H83" s="345" t="s">
        <v>2952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44092</v>
      </c>
      <c r="B84" s="267" t="s">
        <v>310</v>
      </c>
      <c r="C84" s="268" t="s">
        <v>3854</v>
      </c>
      <c r="D84" s="268" t="s">
        <v>3880</v>
      </c>
      <c r="E84" s="268" t="s">
        <v>584</v>
      </c>
      <c r="F84" s="381">
        <v>180829</v>
      </c>
      <c r="G84" s="267">
        <v>6601.04</v>
      </c>
      <c r="H84" s="345" t="s">
        <v>2952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44092</v>
      </c>
      <c r="B85" s="267" t="s">
        <v>326</v>
      </c>
      <c r="C85" s="268" t="s">
        <v>3883</v>
      </c>
      <c r="D85" s="268" t="s">
        <v>3882</v>
      </c>
      <c r="E85" s="268" t="s">
        <v>584</v>
      </c>
      <c r="F85" s="381">
        <v>517661</v>
      </c>
      <c r="G85" s="267">
        <v>632.77</v>
      </c>
      <c r="H85" s="345" t="s">
        <v>2952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44092</v>
      </c>
      <c r="B86" s="267" t="s">
        <v>351</v>
      </c>
      <c r="C86" s="268" t="s">
        <v>3855</v>
      </c>
      <c r="D86" s="268" t="s">
        <v>3882</v>
      </c>
      <c r="E86" s="268" t="s">
        <v>584</v>
      </c>
      <c r="F86" s="381">
        <v>824457</v>
      </c>
      <c r="G86" s="267">
        <v>853.75</v>
      </c>
      <c r="H86" s="345" t="s">
        <v>2952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44092</v>
      </c>
      <c r="B87" s="267" t="s">
        <v>90</v>
      </c>
      <c r="C87" s="268" t="s">
        <v>3884</v>
      </c>
      <c r="D87" s="268" t="s">
        <v>3849</v>
      </c>
      <c r="E87" s="268" t="s">
        <v>584</v>
      </c>
      <c r="F87" s="381">
        <v>11667063</v>
      </c>
      <c r="G87" s="267">
        <v>14.68</v>
      </c>
      <c r="H87" s="345" t="s">
        <v>2952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44092</v>
      </c>
      <c r="B88" s="267" t="s">
        <v>357</v>
      </c>
      <c r="C88" s="268" t="s">
        <v>3856</v>
      </c>
      <c r="D88" s="268" t="s">
        <v>3880</v>
      </c>
      <c r="E88" s="268" t="s">
        <v>584</v>
      </c>
      <c r="F88" s="381">
        <v>77005</v>
      </c>
      <c r="G88" s="267">
        <v>9408.56</v>
      </c>
      <c r="H88" s="345" t="s">
        <v>2952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44092</v>
      </c>
      <c r="B89" s="267" t="s">
        <v>381</v>
      </c>
      <c r="C89" s="268" t="s">
        <v>3859</v>
      </c>
      <c r="D89" s="268" t="s">
        <v>3880</v>
      </c>
      <c r="E89" s="268" t="s">
        <v>584</v>
      </c>
      <c r="F89" s="381">
        <v>1507444</v>
      </c>
      <c r="G89" s="267">
        <v>365.06</v>
      </c>
      <c r="H89" s="345" t="s">
        <v>2952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44092</v>
      </c>
      <c r="B90" s="267" t="s">
        <v>122</v>
      </c>
      <c r="C90" s="268" t="s">
        <v>3860</v>
      </c>
      <c r="D90" s="268" t="s">
        <v>3849</v>
      </c>
      <c r="E90" s="268" t="s">
        <v>584</v>
      </c>
      <c r="F90" s="381">
        <v>371167</v>
      </c>
      <c r="G90" s="267">
        <v>419.25</v>
      </c>
      <c r="H90" s="345" t="s">
        <v>2952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44092</v>
      </c>
      <c r="B91" s="267" t="s">
        <v>419</v>
      </c>
      <c r="C91" s="268" t="s">
        <v>3861</v>
      </c>
      <c r="D91" s="268" t="s">
        <v>3880</v>
      </c>
      <c r="E91" s="268" t="s">
        <v>584</v>
      </c>
      <c r="F91" s="381">
        <v>3652143</v>
      </c>
      <c r="G91" s="267">
        <v>77.06</v>
      </c>
      <c r="H91" s="345" t="s">
        <v>2952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44092</v>
      </c>
      <c r="B92" s="267" t="s">
        <v>478</v>
      </c>
      <c r="C92" s="268" t="s">
        <v>3864</v>
      </c>
      <c r="D92" s="268" t="s">
        <v>3882</v>
      </c>
      <c r="E92" s="268" t="s">
        <v>584</v>
      </c>
      <c r="F92" s="381">
        <v>382711</v>
      </c>
      <c r="G92" s="267">
        <v>2047.75</v>
      </c>
      <c r="H92" s="345" t="s">
        <v>2952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44092</v>
      </c>
      <c r="B93" s="267" t="s">
        <v>2141</v>
      </c>
      <c r="C93" s="268" t="s">
        <v>3865</v>
      </c>
      <c r="D93" s="268" t="s">
        <v>3885</v>
      </c>
      <c r="E93" s="268" t="s">
        <v>584</v>
      </c>
      <c r="F93" s="381">
        <v>500000</v>
      </c>
      <c r="G93" s="267">
        <v>9.9499999999999993</v>
      </c>
      <c r="H93" s="345" t="s">
        <v>2952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44092</v>
      </c>
      <c r="B94" s="267" t="s">
        <v>2141</v>
      </c>
      <c r="C94" s="268" t="s">
        <v>3865</v>
      </c>
      <c r="D94" s="268" t="s">
        <v>3866</v>
      </c>
      <c r="E94" s="268" t="s">
        <v>584</v>
      </c>
      <c r="F94" s="381">
        <v>490</v>
      </c>
      <c r="G94" s="267">
        <v>9.9499999999999993</v>
      </c>
      <c r="H94" s="345" t="s">
        <v>2952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44092</v>
      </c>
      <c r="B95" s="267" t="s">
        <v>182</v>
      </c>
      <c r="C95" s="268" t="s">
        <v>3871</v>
      </c>
      <c r="D95" s="268" t="s">
        <v>3882</v>
      </c>
      <c r="E95" s="268" t="s">
        <v>584</v>
      </c>
      <c r="F95" s="381">
        <v>357262</v>
      </c>
      <c r="G95" s="267">
        <v>1273.07</v>
      </c>
      <c r="H95" s="345" t="s">
        <v>2952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44092</v>
      </c>
      <c r="B96" s="267" t="s">
        <v>3872</v>
      </c>
      <c r="C96" s="268" t="s">
        <v>3873</v>
      </c>
      <c r="D96" s="268" t="s">
        <v>3886</v>
      </c>
      <c r="E96" s="268" t="s">
        <v>584</v>
      </c>
      <c r="F96" s="381">
        <v>38000</v>
      </c>
      <c r="G96" s="267">
        <v>170</v>
      </c>
      <c r="H96" s="345" t="s">
        <v>2952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44092</v>
      </c>
      <c r="B97" s="267" t="s">
        <v>550</v>
      </c>
      <c r="C97" s="268" t="s">
        <v>3875</v>
      </c>
      <c r="D97" s="268" t="s">
        <v>3880</v>
      </c>
      <c r="E97" s="268" t="s">
        <v>584</v>
      </c>
      <c r="F97" s="381">
        <v>2328680</v>
      </c>
      <c r="G97" s="267">
        <v>682.76</v>
      </c>
      <c r="H97" s="345" t="s">
        <v>2952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44092</v>
      </c>
      <c r="B98" s="267" t="s">
        <v>2911</v>
      </c>
      <c r="C98" s="268" t="s">
        <v>3787</v>
      </c>
      <c r="D98" s="268" t="s">
        <v>3887</v>
      </c>
      <c r="E98" s="268" t="s">
        <v>584</v>
      </c>
      <c r="F98" s="381">
        <v>213000</v>
      </c>
      <c r="G98" s="267">
        <v>13.45</v>
      </c>
      <c r="H98" s="345" t="s">
        <v>2952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44092</v>
      </c>
      <c r="B99" s="267" t="s">
        <v>2911</v>
      </c>
      <c r="C99" s="268" t="s">
        <v>3787</v>
      </c>
      <c r="D99" s="268" t="s">
        <v>3788</v>
      </c>
      <c r="E99" s="268" t="s">
        <v>584</v>
      </c>
      <c r="F99" s="381">
        <v>201000</v>
      </c>
      <c r="G99" s="267">
        <v>13.45</v>
      </c>
      <c r="H99" s="345" t="s">
        <v>2952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44092</v>
      </c>
      <c r="B100" s="267" t="s">
        <v>559</v>
      </c>
      <c r="C100" s="268" t="s">
        <v>3888</v>
      </c>
      <c r="D100" s="268" t="s">
        <v>3849</v>
      </c>
      <c r="E100" s="268" t="s">
        <v>584</v>
      </c>
      <c r="F100" s="381">
        <v>357454</v>
      </c>
      <c r="G100" s="267">
        <v>212.39</v>
      </c>
      <c r="H100" s="345" t="s">
        <v>2952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5" zoomScaleNormal="85" workbookViewId="0">
      <selection activeCell="O32" sqref="O3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3654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3688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3669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81">
        <v>6</v>
      </c>
      <c r="B15" s="452">
        <v>44071</v>
      </c>
      <c r="C15" s="482"/>
      <c r="D15" s="540" t="s">
        <v>569</v>
      </c>
      <c r="E15" s="483" t="s">
        <v>600</v>
      </c>
      <c r="F15" s="454">
        <v>2142.5</v>
      </c>
      <c r="G15" s="483">
        <v>1980</v>
      </c>
      <c r="H15" s="483">
        <v>2250</v>
      </c>
      <c r="I15" s="484" t="s">
        <v>3647</v>
      </c>
      <c r="J15" s="451" t="s">
        <v>3773</v>
      </c>
      <c r="K15" s="451">
        <f t="shared" ref="K15" si="12">H15-F15</f>
        <v>107.5</v>
      </c>
      <c r="L15" s="472">
        <f t="shared" ref="L15" si="13">(F15*-0.8)/100</f>
        <v>-17.14</v>
      </c>
      <c r="M15" s="455">
        <f t="shared" ref="M15" si="14">(K15+L15)/F15</f>
        <v>4.2175029171528586E-2</v>
      </c>
      <c r="N15" s="456" t="s">
        <v>599</v>
      </c>
      <c r="O15" s="500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75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3651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3652</v>
      </c>
      <c r="J17" s="497" t="s">
        <v>3705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3653</v>
      </c>
      <c r="E18" s="450" t="s">
        <v>600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3737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81">
        <v>11</v>
      </c>
      <c r="B20" s="452">
        <v>44076</v>
      </c>
      <c r="C20" s="482"/>
      <c r="D20" s="540" t="s">
        <v>145</v>
      </c>
      <c r="E20" s="483" t="s">
        <v>3772</v>
      </c>
      <c r="F20" s="454">
        <v>879.5</v>
      </c>
      <c r="G20" s="483">
        <v>825</v>
      </c>
      <c r="H20" s="483">
        <v>928</v>
      </c>
      <c r="I20" s="484">
        <v>975</v>
      </c>
      <c r="J20" s="451" t="s">
        <v>3801</v>
      </c>
      <c r="K20" s="451">
        <f t="shared" ref="K20" si="20">H20-F20</f>
        <v>48.5</v>
      </c>
      <c r="L20" s="472">
        <f t="shared" ref="L20" si="21">(F20*-0.8)/100</f>
        <v>-7.0360000000000005</v>
      </c>
      <c r="M20" s="455">
        <f t="shared" ref="M20" si="22">(K20+L20)/F20</f>
        <v>4.714496873223422E-2</v>
      </c>
      <c r="N20" s="456" t="s">
        <v>599</v>
      </c>
      <c r="O20" s="500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3686</v>
      </c>
      <c r="J21" s="451" t="s">
        <v>3741</v>
      </c>
      <c r="K21" s="451">
        <f t="shared" ref="K21:K23" si="23">H21-F21</f>
        <v>66</v>
      </c>
      <c r="L21" s="472">
        <f t="shared" ref="L21:L23" si="24">(F21*-0.8)/100</f>
        <v>-8.0640000000000001</v>
      </c>
      <c r="M21" s="455">
        <f t="shared" ref="M21:M23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40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3"/>
        <v>9</v>
      </c>
      <c r="L22" s="472">
        <f t="shared" si="24"/>
        <v>-1.2480000000000002</v>
      </c>
      <c r="M22" s="455">
        <f t="shared" si="25"/>
        <v>4.9692307692307688E-2</v>
      </c>
      <c r="N22" s="456" t="s">
        <v>599</v>
      </c>
      <c r="O22" s="500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3780</v>
      </c>
      <c r="K23" s="441">
        <f t="shared" si="23"/>
        <v>10.5</v>
      </c>
      <c r="L23" s="473">
        <f t="shared" si="24"/>
        <v>-2.1080000000000001</v>
      </c>
      <c r="M23" s="442">
        <f t="shared" si="25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3755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3738</v>
      </c>
      <c r="G25" s="431">
        <v>870</v>
      </c>
      <c r="H25" s="423"/>
      <c r="I25" s="411" t="s">
        <v>3739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81">
        <v>17</v>
      </c>
      <c r="B26" s="452">
        <v>44088</v>
      </c>
      <c r="C26" s="482"/>
      <c r="D26" s="540" t="s">
        <v>82</v>
      </c>
      <c r="E26" s="483" t="s">
        <v>600</v>
      </c>
      <c r="F26" s="454">
        <v>229.5</v>
      </c>
      <c r="G26" s="483">
        <v>217</v>
      </c>
      <c r="H26" s="483">
        <v>243</v>
      </c>
      <c r="I26" s="484" t="s">
        <v>3740</v>
      </c>
      <c r="J26" s="451" t="s">
        <v>3789</v>
      </c>
      <c r="K26" s="451">
        <f t="shared" ref="K26" si="29">H26-F26</f>
        <v>13.5</v>
      </c>
      <c r="L26" s="472">
        <f t="shared" ref="L26" si="30">(F26*-0.8)/100</f>
        <v>-1.8360000000000003</v>
      </c>
      <c r="M26" s="455">
        <f t="shared" ref="M26" si="31">(K26+L26)/F26</f>
        <v>5.0823529411764705E-2</v>
      </c>
      <c r="N26" s="456" t="s">
        <v>599</v>
      </c>
      <c r="O26" s="500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3742</v>
      </c>
      <c r="K27" s="451">
        <f t="shared" ref="K27" si="32">H27-F27</f>
        <v>60.5</v>
      </c>
      <c r="L27" s="472">
        <f>(F27*-0.07)/100</f>
        <v>-1.03775</v>
      </c>
      <c r="M27" s="455">
        <f t="shared" ref="M27" si="33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3743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383">
        <v>20</v>
      </c>
      <c r="B29" s="408">
        <v>44088</v>
      </c>
      <c r="C29" s="422"/>
      <c r="D29" s="459" t="s">
        <v>383</v>
      </c>
      <c r="E29" s="423" t="s">
        <v>600</v>
      </c>
      <c r="F29" s="423" t="s">
        <v>3744</v>
      </c>
      <c r="G29" s="431">
        <v>74</v>
      </c>
      <c r="H29" s="423"/>
      <c r="I29" s="411" t="s">
        <v>3745</v>
      </c>
      <c r="J29" s="424" t="s">
        <v>601</v>
      </c>
      <c r="K29" s="424"/>
      <c r="L29" s="475"/>
      <c r="M29" s="424"/>
      <c r="N29" s="425"/>
      <c r="O29" s="426"/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9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3746</v>
      </c>
      <c r="J30" s="451" t="s">
        <v>3769</v>
      </c>
      <c r="K30" s="451">
        <f t="shared" ref="K30:K31" si="34">H30-F30</f>
        <v>30.5</v>
      </c>
      <c r="L30" s="472">
        <f>(F30*-0.7)/100</f>
        <v>-4.4974999999999996</v>
      </c>
      <c r="M30" s="455">
        <f t="shared" ref="M30:M31" si="35">(K30+L30)/F30</f>
        <v>4.0470817120622567E-2</v>
      </c>
      <c r="N30" s="456" t="s">
        <v>599</v>
      </c>
      <c r="O30" s="500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34">
        <v>22</v>
      </c>
      <c r="B31" s="435">
        <v>44088</v>
      </c>
      <c r="C31" s="436"/>
      <c r="D31" s="437" t="s">
        <v>412</v>
      </c>
      <c r="E31" s="438" t="s">
        <v>600</v>
      </c>
      <c r="F31" s="439">
        <v>124</v>
      </c>
      <c r="G31" s="438">
        <v>115</v>
      </c>
      <c r="H31" s="438">
        <v>129</v>
      </c>
      <c r="I31" s="440" t="s">
        <v>3747</v>
      </c>
      <c r="J31" s="441" t="s">
        <v>3779</v>
      </c>
      <c r="K31" s="441">
        <f t="shared" si="34"/>
        <v>5</v>
      </c>
      <c r="L31" s="473">
        <f t="shared" ref="L31" si="36">(F31*-0.8)/100</f>
        <v>-0.99199999999999999</v>
      </c>
      <c r="M31" s="442">
        <f t="shared" si="35"/>
        <v>3.2322580645161289E-2</v>
      </c>
      <c r="N31" s="443" t="s">
        <v>599</v>
      </c>
      <c r="O31" s="444">
        <v>44091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9" t="s">
        <v>174</v>
      </c>
      <c r="E32" s="423" t="s">
        <v>600</v>
      </c>
      <c r="F32" s="423" t="s">
        <v>3775</v>
      </c>
      <c r="G32" s="431">
        <v>1180</v>
      </c>
      <c r="H32" s="423"/>
      <c r="I32" s="411" t="s">
        <v>3776</v>
      </c>
      <c r="J32" s="424" t="s">
        <v>601</v>
      </c>
      <c r="K32" s="424"/>
      <c r="L32" s="475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81">
        <v>24</v>
      </c>
      <c r="B33" s="452">
        <v>44091</v>
      </c>
      <c r="C33" s="482"/>
      <c r="D33" s="499" t="s">
        <v>472</v>
      </c>
      <c r="E33" s="483" t="s">
        <v>600</v>
      </c>
      <c r="F33" s="469">
        <v>1655</v>
      </c>
      <c r="G33" s="487">
        <v>1520</v>
      </c>
      <c r="H33" s="483">
        <v>1742.5</v>
      </c>
      <c r="I33" s="484" t="s">
        <v>3777</v>
      </c>
      <c r="J33" s="451" t="s">
        <v>3778</v>
      </c>
      <c r="K33" s="451">
        <f t="shared" ref="K33" si="37">H33-F33</f>
        <v>87.5</v>
      </c>
      <c r="L33" s="472">
        <f>(F33*-0.07)/100</f>
        <v>-1.1585000000000001</v>
      </c>
      <c r="M33" s="455">
        <f t="shared" ref="M33" si="38">(K33+L33)/F33</f>
        <v>5.2170090634441085E-2</v>
      </c>
      <c r="N33" s="456" t="s">
        <v>599</v>
      </c>
      <c r="O33" s="461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383"/>
      <c r="B34" s="408"/>
      <c r="C34" s="422"/>
      <c r="D34" s="459"/>
      <c r="E34" s="423"/>
      <c r="F34" s="423"/>
      <c r="G34" s="431"/>
      <c r="H34" s="423"/>
      <c r="I34" s="411"/>
      <c r="J34" s="424"/>
      <c r="K34" s="424"/>
      <c r="L34" s="475"/>
      <c r="M34" s="424"/>
      <c r="N34" s="425"/>
      <c r="O34" s="426"/>
      <c r="Q34" s="428"/>
      <c r="R34" s="429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/>
      <c r="B35" s="408"/>
      <c r="C35" s="422"/>
      <c r="D35" s="459"/>
      <c r="E35" s="423"/>
      <c r="F35" s="423"/>
      <c r="G35" s="431"/>
      <c r="H35" s="423"/>
      <c r="I35" s="411"/>
      <c r="J35" s="424"/>
      <c r="K35" s="424"/>
      <c r="L35" s="475"/>
      <c r="M35" s="424"/>
      <c r="N35" s="425"/>
      <c r="O35" s="426"/>
      <c r="Q35" s="428"/>
      <c r="R35" s="429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5" customFormat="1" ht="14.25">
      <c r="A36" s="383"/>
      <c r="B36" s="408"/>
      <c r="C36" s="409"/>
      <c r="D36" s="390"/>
      <c r="E36" s="410"/>
      <c r="F36" s="411"/>
      <c r="G36" s="412"/>
      <c r="H36" s="412"/>
      <c r="I36" s="411"/>
      <c r="J36" s="377"/>
      <c r="K36" s="377"/>
      <c r="L36" s="476"/>
      <c r="M36" s="376"/>
      <c r="N36" s="388"/>
      <c r="O36" s="382"/>
      <c r="P36" s="427"/>
      <c r="Q36" s="64"/>
      <c r="R36" s="341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603</v>
      </c>
      <c r="B37" s="24"/>
      <c r="C37" s="25"/>
      <c r="D37" s="26"/>
      <c r="E37" s="27"/>
      <c r="F37" s="28"/>
      <c r="G37" s="28"/>
      <c r="H37" s="28"/>
      <c r="I37" s="28"/>
      <c r="J37" s="65"/>
      <c r="K37" s="28"/>
      <c r="L37" s="477"/>
      <c r="M37" s="38"/>
      <c r="N37" s="65"/>
      <c r="O37" s="66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604</v>
      </c>
      <c r="B38" s="23"/>
      <c r="C38" s="23"/>
      <c r="D38" s="23"/>
      <c r="F38" s="30" t="s">
        <v>605</v>
      </c>
      <c r="G38" s="17"/>
      <c r="H38" s="31"/>
      <c r="I38" s="36"/>
      <c r="J38" s="67"/>
      <c r="K38" s="68"/>
      <c r="L38" s="478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606</v>
      </c>
      <c r="B39" s="23"/>
      <c r="C39" s="23"/>
      <c r="D39" s="23"/>
      <c r="E39" s="32"/>
      <c r="F39" s="30" t="s">
        <v>607</v>
      </c>
      <c r="G39" s="17"/>
      <c r="H39" s="31"/>
      <c r="I39" s="36"/>
      <c r="J39" s="67"/>
      <c r="K39" s="68"/>
      <c r="L39" s="478"/>
      <c r="M39" s="69"/>
      <c r="N39" s="16"/>
      <c r="O39" s="70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1"/>
      <c r="K40" s="68"/>
      <c r="L40" s="478"/>
      <c r="M40" s="17"/>
      <c r="N40" s="72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3" t="s">
        <v>608</v>
      </c>
      <c r="C41" s="33"/>
      <c r="D41" s="33"/>
      <c r="E41" s="33"/>
      <c r="F41" s="34"/>
      <c r="G41" s="32"/>
      <c r="H41" s="32"/>
      <c r="I41" s="73"/>
      <c r="J41" s="74"/>
      <c r="K41" s="75"/>
      <c r="L41" s="479"/>
      <c r="M41" s="12"/>
      <c r="N41" s="11"/>
      <c r="O41" s="53"/>
      <c r="P41" s="7"/>
      <c r="R41" s="8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575</v>
      </c>
      <c r="C42" s="21"/>
      <c r="D42" s="22" t="s">
        <v>588</v>
      </c>
      <c r="E42" s="21" t="s">
        <v>589</v>
      </c>
      <c r="F42" s="21" t="s">
        <v>590</v>
      </c>
      <c r="G42" s="21" t="s">
        <v>609</v>
      </c>
      <c r="H42" s="21" t="s">
        <v>592</v>
      </c>
      <c r="I42" s="21" t="s">
        <v>593</v>
      </c>
      <c r="J42" s="21" t="s">
        <v>594</v>
      </c>
      <c r="K42" s="62" t="s">
        <v>610</v>
      </c>
      <c r="L42" s="480" t="s">
        <v>3631</v>
      </c>
      <c r="M42" s="63" t="s">
        <v>3630</v>
      </c>
      <c r="N42" s="21" t="s">
        <v>597</v>
      </c>
      <c r="O42" s="78" t="s">
        <v>598</v>
      </c>
      <c r="P42" s="7"/>
      <c r="Q42" s="40"/>
      <c r="R42" s="38"/>
      <c r="S42" s="38"/>
      <c r="T42" s="38"/>
    </row>
    <row r="43" spans="1:38" s="9" customFormat="1" ht="15" customHeight="1">
      <c r="A43" s="481">
        <v>1</v>
      </c>
      <c r="B43" s="452">
        <v>44075</v>
      </c>
      <c r="C43" s="482"/>
      <c r="D43" s="499" t="s">
        <v>3658</v>
      </c>
      <c r="E43" s="483" t="s">
        <v>3627</v>
      </c>
      <c r="F43" s="451">
        <v>433</v>
      </c>
      <c r="G43" s="487">
        <v>443</v>
      </c>
      <c r="H43" s="483">
        <v>426</v>
      </c>
      <c r="I43" s="484" t="s">
        <v>3659</v>
      </c>
      <c r="J43" s="451" t="s">
        <v>3637</v>
      </c>
      <c r="K43" s="451">
        <f>+F43-H43</f>
        <v>7</v>
      </c>
      <c r="L43" s="472">
        <f>(F43*-0.07)/100</f>
        <v>-0.30310000000000004</v>
      </c>
      <c r="M43" s="455">
        <f t="shared" ref="M43:M44" si="39">(K43+L43)/F43</f>
        <v>1.5466281755196305E-2</v>
      </c>
      <c r="N43" s="456" t="s">
        <v>599</v>
      </c>
      <c r="O43" s="461">
        <v>44075</v>
      </c>
      <c r="P43" s="64"/>
      <c r="Q43" s="64"/>
      <c r="R43" s="421" t="s">
        <v>602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s="9" customFormat="1" ht="15" customHeight="1">
      <c r="A44" s="501">
        <v>2</v>
      </c>
      <c r="B44" s="445">
        <v>44075</v>
      </c>
      <c r="C44" s="448"/>
      <c r="D44" s="502" t="s">
        <v>3660</v>
      </c>
      <c r="E44" s="450" t="s">
        <v>3627</v>
      </c>
      <c r="F44" s="509">
        <v>191</v>
      </c>
      <c r="G44" s="503">
        <v>197</v>
      </c>
      <c r="H44" s="450">
        <v>195</v>
      </c>
      <c r="I44" s="504" t="s">
        <v>3661</v>
      </c>
      <c r="J44" s="497" t="s">
        <v>3679</v>
      </c>
      <c r="K44" s="497">
        <f>F44-H44</f>
        <v>-4</v>
      </c>
      <c r="L44" s="474">
        <f>(F44*-0.8)/100</f>
        <v>-1.528</v>
      </c>
      <c r="M44" s="432">
        <f t="shared" si="39"/>
        <v>-2.8942408376963352E-2</v>
      </c>
      <c r="N44" s="446" t="s">
        <v>663</v>
      </c>
      <c r="O44" s="433">
        <v>44077</v>
      </c>
      <c r="P44" s="64"/>
      <c r="Q44" s="64"/>
      <c r="R44" s="421" t="s">
        <v>602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ht="15" customHeight="1">
      <c r="A45" s="481">
        <v>3</v>
      </c>
      <c r="B45" s="452">
        <v>44075</v>
      </c>
      <c r="C45" s="482"/>
      <c r="D45" s="499" t="s">
        <v>3662</v>
      </c>
      <c r="E45" s="483" t="s">
        <v>600</v>
      </c>
      <c r="F45" s="508">
        <v>3865</v>
      </c>
      <c r="G45" s="487">
        <v>3740</v>
      </c>
      <c r="H45" s="483">
        <v>3930</v>
      </c>
      <c r="I45" s="484" t="s">
        <v>3663</v>
      </c>
      <c r="J45" s="451" t="s">
        <v>3668</v>
      </c>
      <c r="K45" s="451">
        <f t="shared" ref="K45:K47" si="40">H45-F45</f>
        <v>65</v>
      </c>
      <c r="L45" s="472">
        <f>(F45*-0.07)/100</f>
        <v>-2.7055000000000002</v>
      </c>
      <c r="M45" s="455">
        <f t="shared" ref="M45:M47" si="41">(K45+L45)/F45</f>
        <v>1.6117593790426907E-2</v>
      </c>
      <c r="N45" s="456" t="s">
        <v>599</v>
      </c>
      <c r="O45" s="461">
        <v>44075</v>
      </c>
      <c r="P45" s="7"/>
      <c r="Q45" s="11"/>
      <c r="R45" s="12" t="s">
        <v>602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01">
        <v>4</v>
      </c>
      <c r="B46" s="445">
        <v>44076</v>
      </c>
      <c r="C46" s="448"/>
      <c r="D46" s="502" t="s">
        <v>237</v>
      </c>
      <c r="E46" s="450" t="s">
        <v>600</v>
      </c>
      <c r="F46" s="509">
        <v>267</v>
      </c>
      <c r="G46" s="503">
        <v>260</v>
      </c>
      <c r="H46" s="450">
        <v>260</v>
      </c>
      <c r="I46" s="504">
        <v>278</v>
      </c>
      <c r="J46" s="497" t="s">
        <v>3680</v>
      </c>
      <c r="K46" s="497">
        <f t="shared" si="40"/>
        <v>-7</v>
      </c>
      <c r="L46" s="474">
        <f>(F46*-0.8)/100</f>
        <v>-2.1360000000000001</v>
      </c>
      <c r="M46" s="432">
        <f t="shared" si="41"/>
        <v>-3.421722846441947E-2</v>
      </c>
      <c r="N46" s="446" t="s">
        <v>663</v>
      </c>
      <c r="O46" s="433">
        <v>44077</v>
      </c>
      <c r="P46" s="7"/>
      <c r="Q46" s="11"/>
      <c r="R46" s="12" t="s">
        <v>3186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5</v>
      </c>
      <c r="B47" s="452">
        <v>44076</v>
      </c>
      <c r="C47" s="482"/>
      <c r="D47" s="499" t="s">
        <v>504</v>
      </c>
      <c r="E47" s="483" t="s">
        <v>600</v>
      </c>
      <c r="F47" s="508">
        <v>642</v>
      </c>
      <c r="G47" s="487">
        <v>625</v>
      </c>
      <c r="H47" s="483">
        <v>659.5</v>
      </c>
      <c r="I47" s="484" t="s">
        <v>3676</v>
      </c>
      <c r="J47" s="451" t="s">
        <v>3689</v>
      </c>
      <c r="K47" s="451">
        <f t="shared" si="40"/>
        <v>17.5</v>
      </c>
      <c r="L47" s="472">
        <f>(F47*-0.8)/100</f>
        <v>-5.1360000000000001</v>
      </c>
      <c r="M47" s="455">
        <f t="shared" si="41"/>
        <v>1.9258566978193149E-2</v>
      </c>
      <c r="N47" s="456" t="s">
        <v>599</v>
      </c>
      <c r="O47" s="500">
        <v>44078</v>
      </c>
      <c r="P47" s="7"/>
      <c r="Q47" s="11"/>
      <c r="R47" s="12" t="s">
        <v>602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81">
        <v>6</v>
      </c>
      <c r="B48" s="452">
        <v>44076</v>
      </c>
      <c r="C48" s="482"/>
      <c r="D48" s="499" t="s">
        <v>136</v>
      </c>
      <c r="E48" s="483" t="s">
        <v>600</v>
      </c>
      <c r="F48" s="451">
        <v>948</v>
      </c>
      <c r="G48" s="487">
        <v>918</v>
      </c>
      <c r="H48" s="483">
        <v>969.5</v>
      </c>
      <c r="I48" s="484" t="s">
        <v>3677</v>
      </c>
      <c r="J48" s="451" t="s">
        <v>3678</v>
      </c>
      <c r="K48" s="451">
        <f t="shared" ref="K48" si="42">H48-F48</f>
        <v>21.5</v>
      </c>
      <c r="L48" s="472">
        <f>(F48*-0.8)/100</f>
        <v>-7.5840000000000005</v>
      </c>
      <c r="M48" s="455">
        <f t="shared" ref="M48:M50" si="43">(K48+L48)/F48</f>
        <v>1.4679324894514768E-2</v>
      </c>
      <c r="N48" s="456" t="s">
        <v>599</v>
      </c>
      <c r="O48" s="500">
        <v>44077</v>
      </c>
      <c r="P48" s="7"/>
      <c r="Q48" s="11"/>
      <c r="R48" s="12" t="s">
        <v>602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81">
        <v>7</v>
      </c>
      <c r="B49" s="452">
        <v>44078</v>
      </c>
      <c r="C49" s="482"/>
      <c r="D49" s="499" t="s">
        <v>186</v>
      </c>
      <c r="E49" s="483" t="s">
        <v>3627</v>
      </c>
      <c r="F49" s="451">
        <v>431.5</v>
      </c>
      <c r="G49" s="487">
        <v>446</v>
      </c>
      <c r="H49" s="483">
        <v>425</v>
      </c>
      <c r="I49" s="484" t="s">
        <v>3659</v>
      </c>
      <c r="J49" s="451" t="s">
        <v>3698</v>
      </c>
      <c r="K49" s="451">
        <f>+F49-H49</f>
        <v>6.5</v>
      </c>
      <c r="L49" s="472">
        <f>(F49*-0.07)/100</f>
        <v>-0.30205000000000004</v>
      </c>
      <c r="M49" s="455">
        <f t="shared" si="43"/>
        <v>1.4363731170336036E-2</v>
      </c>
      <c r="N49" s="456" t="s">
        <v>599</v>
      </c>
      <c r="O49" s="461">
        <v>44078</v>
      </c>
      <c r="P49" s="7"/>
      <c r="Q49" s="11"/>
      <c r="R49" s="510" t="s">
        <v>602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9" customFormat="1" ht="15" customHeight="1">
      <c r="A50" s="523">
        <v>8</v>
      </c>
      <c r="B50" s="517">
        <v>44078</v>
      </c>
      <c r="C50" s="518"/>
      <c r="D50" s="519" t="s">
        <v>116</v>
      </c>
      <c r="E50" s="520" t="s">
        <v>600</v>
      </c>
      <c r="F50" s="523">
        <v>2125</v>
      </c>
      <c r="G50" s="521">
        <v>2060</v>
      </c>
      <c r="H50" s="520">
        <v>2135</v>
      </c>
      <c r="I50" s="522" t="s">
        <v>3699</v>
      </c>
      <c r="J50" s="523" t="s">
        <v>3736</v>
      </c>
      <c r="K50" s="523">
        <f t="shared" ref="K50" si="44">H50-F50</f>
        <v>10</v>
      </c>
      <c r="L50" s="524">
        <f>(F50*-0.8)/100</f>
        <v>-17</v>
      </c>
      <c r="M50" s="525">
        <f t="shared" si="43"/>
        <v>-3.2941176470588237E-3</v>
      </c>
      <c r="N50" s="526" t="s">
        <v>708</v>
      </c>
      <c r="O50" s="527">
        <v>44088</v>
      </c>
      <c r="P50" s="64"/>
      <c r="Q50" s="64"/>
      <c r="R50" s="421" t="s">
        <v>602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1">
        <v>9</v>
      </c>
      <c r="B51" s="452">
        <v>44081</v>
      </c>
      <c r="C51" s="482"/>
      <c r="D51" s="499" t="s">
        <v>186</v>
      </c>
      <c r="E51" s="483" t="s">
        <v>3627</v>
      </c>
      <c r="F51" s="451">
        <v>425.5</v>
      </c>
      <c r="G51" s="487">
        <v>442</v>
      </c>
      <c r="H51" s="483">
        <v>418.5</v>
      </c>
      <c r="I51" s="484" t="s">
        <v>3700</v>
      </c>
      <c r="J51" s="451" t="s">
        <v>3637</v>
      </c>
      <c r="K51" s="451">
        <f>+F51-H51</f>
        <v>7</v>
      </c>
      <c r="L51" s="472">
        <f>(F51*-0.07)/100</f>
        <v>-0.29785000000000006</v>
      </c>
      <c r="M51" s="455">
        <f t="shared" ref="M51:M52" si="45">(K51+L51)/F51</f>
        <v>1.5751233842538188E-2</v>
      </c>
      <c r="N51" s="456" t="s">
        <v>599</v>
      </c>
      <c r="O51" s="461">
        <v>44081</v>
      </c>
      <c r="P51" s="64"/>
      <c r="Q51" s="64"/>
      <c r="R51" s="421" t="s">
        <v>602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01">
        <v>10</v>
      </c>
      <c r="B52" s="445">
        <v>44081</v>
      </c>
      <c r="C52" s="448"/>
      <c r="D52" s="502" t="s">
        <v>67</v>
      </c>
      <c r="E52" s="450" t="s">
        <v>600</v>
      </c>
      <c r="F52" s="509">
        <v>491</v>
      </c>
      <c r="G52" s="503">
        <v>477</v>
      </c>
      <c r="H52" s="450">
        <v>477</v>
      </c>
      <c r="I52" s="504" t="s">
        <v>3701</v>
      </c>
      <c r="J52" s="497" t="s">
        <v>3731</v>
      </c>
      <c r="K52" s="497">
        <f t="shared" ref="K52" si="46">H52-F52</f>
        <v>-14</v>
      </c>
      <c r="L52" s="474">
        <f>(F52*-0.8)/100</f>
        <v>-3.9279999999999999</v>
      </c>
      <c r="M52" s="432">
        <f t="shared" si="45"/>
        <v>-3.6513238289205704E-2</v>
      </c>
      <c r="N52" s="446" t="s">
        <v>663</v>
      </c>
      <c r="O52" s="433">
        <v>44082</v>
      </c>
      <c r="P52" s="64"/>
      <c r="Q52" s="64"/>
      <c r="R52" s="421" t="s">
        <v>3186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81">
        <v>11</v>
      </c>
      <c r="B53" s="452">
        <v>44081</v>
      </c>
      <c r="C53" s="422"/>
      <c r="D53" s="499" t="s">
        <v>93</v>
      </c>
      <c r="E53" s="483" t="s">
        <v>3627</v>
      </c>
      <c r="F53" s="451">
        <v>155</v>
      </c>
      <c r="G53" s="487">
        <v>160</v>
      </c>
      <c r="H53" s="483">
        <v>152</v>
      </c>
      <c r="I53" s="484">
        <v>135</v>
      </c>
      <c r="J53" s="451" t="s">
        <v>3702</v>
      </c>
      <c r="K53" s="451">
        <f>+F53-H53</f>
        <v>3</v>
      </c>
      <c r="L53" s="472">
        <f>(F53*-0.07)/100</f>
        <v>-0.10850000000000001</v>
      </c>
      <c r="M53" s="455">
        <f t="shared" ref="M53" si="47">(K53+L53)/F53</f>
        <v>1.8654838709677421E-2</v>
      </c>
      <c r="N53" s="456" t="s">
        <v>599</v>
      </c>
      <c r="O53" s="461">
        <v>44081</v>
      </c>
      <c r="P53" s="64"/>
      <c r="Q53" s="64"/>
      <c r="R53" s="421" t="s">
        <v>3186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>
        <v>12</v>
      </c>
      <c r="B54" s="408">
        <v>44082</v>
      </c>
      <c r="C54" s="422"/>
      <c r="D54" s="459" t="s">
        <v>136</v>
      </c>
      <c r="E54" s="423" t="s">
        <v>600</v>
      </c>
      <c r="F54" s="423" t="s">
        <v>3706</v>
      </c>
      <c r="G54" s="431">
        <v>900</v>
      </c>
      <c r="H54" s="423"/>
      <c r="I54" s="411" t="s">
        <v>3707</v>
      </c>
      <c r="J54" s="424" t="s">
        <v>601</v>
      </c>
      <c r="K54" s="424"/>
      <c r="L54" s="475"/>
      <c r="M54" s="424"/>
      <c r="N54" s="425"/>
      <c r="O54" s="426"/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01">
        <v>13</v>
      </c>
      <c r="B55" s="445">
        <v>44082</v>
      </c>
      <c r="C55" s="448"/>
      <c r="D55" s="502" t="s">
        <v>146</v>
      </c>
      <c r="E55" s="450" t="s">
        <v>600</v>
      </c>
      <c r="F55" s="509">
        <v>1205</v>
      </c>
      <c r="G55" s="503">
        <v>1170</v>
      </c>
      <c r="H55" s="450">
        <v>1170</v>
      </c>
      <c r="I55" s="504">
        <v>1270</v>
      </c>
      <c r="J55" s="497" t="s">
        <v>3718</v>
      </c>
      <c r="K55" s="497">
        <f t="shared" ref="K55" si="48">H55-F55</f>
        <v>-35</v>
      </c>
      <c r="L55" s="474">
        <f>(F55*-0.8)/100</f>
        <v>-9.64</v>
      </c>
      <c r="M55" s="432">
        <f t="shared" ref="M55" si="49">(K55+L55)/F55</f>
        <v>-3.7045643153526972E-2</v>
      </c>
      <c r="N55" s="446" t="s">
        <v>663</v>
      </c>
      <c r="O55" s="433">
        <v>44084</v>
      </c>
      <c r="P55" s="64"/>
      <c r="Q55" s="64"/>
      <c r="R55" s="421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81">
        <v>14</v>
      </c>
      <c r="B56" s="452">
        <v>44083</v>
      </c>
      <c r="C56" s="482"/>
      <c r="D56" s="499" t="s">
        <v>3729</v>
      </c>
      <c r="E56" s="483" t="s">
        <v>600</v>
      </c>
      <c r="F56" s="451">
        <v>714.5</v>
      </c>
      <c r="G56" s="487">
        <v>695</v>
      </c>
      <c r="H56" s="483">
        <v>726</v>
      </c>
      <c r="I56" s="484">
        <v>740</v>
      </c>
      <c r="J56" s="451" t="s">
        <v>3711</v>
      </c>
      <c r="K56" s="451">
        <f t="shared" ref="K56:K57" si="50">H56-F56</f>
        <v>11.5</v>
      </c>
      <c r="L56" s="472">
        <f>(F56*-0.07)/100</f>
        <v>-0.50015000000000009</v>
      </c>
      <c r="M56" s="455">
        <f t="shared" ref="M56:M58" si="51">(K56+L56)/F56</f>
        <v>1.539517144856543E-2</v>
      </c>
      <c r="N56" s="456" t="s">
        <v>599</v>
      </c>
      <c r="O56" s="461">
        <v>44083</v>
      </c>
      <c r="P56" s="64"/>
      <c r="Q56" s="64"/>
      <c r="R56" s="421" t="s">
        <v>602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15</v>
      </c>
      <c r="B57" s="452">
        <v>44083</v>
      </c>
      <c r="C57" s="482"/>
      <c r="D57" s="499" t="s">
        <v>195</v>
      </c>
      <c r="E57" s="483" t="s">
        <v>600</v>
      </c>
      <c r="F57" s="451">
        <v>3825</v>
      </c>
      <c r="G57" s="487">
        <v>3710</v>
      </c>
      <c r="H57" s="483">
        <v>3911</v>
      </c>
      <c r="I57" s="484" t="s">
        <v>3712</v>
      </c>
      <c r="J57" s="451" t="s">
        <v>3717</v>
      </c>
      <c r="K57" s="451">
        <f t="shared" si="50"/>
        <v>86</v>
      </c>
      <c r="L57" s="472">
        <f>(F57*-0.8)/100</f>
        <v>-30.6</v>
      </c>
      <c r="M57" s="455">
        <f t="shared" si="51"/>
        <v>1.4483660130718954E-2</v>
      </c>
      <c r="N57" s="456" t="s">
        <v>599</v>
      </c>
      <c r="O57" s="500">
        <v>44084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81">
        <v>16</v>
      </c>
      <c r="B58" s="452">
        <v>44085</v>
      </c>
      <c r="C58" s="482"/>
      <c r="D58" s="499" t="s">
        <v>93</v>
      </c>
      <c r="E58" s="483" t="s">
        <v>3627</v>
      </c>
      <c r="F58" s="451">
        <v>156.5</v>
      </c>
      <c r="G58" s="487">
        <v>162</v>
      </c>
      <c r="H58" s="483">
        <v>153.75</v>
      </c>
      <c r="I58" s="484">
        <v>147</v>
      </c>
      <c r="J58" s="451" t="s">
        <v>3722</v>
      </c>
      <c r="K58" s="451">
        <f>+F58-H58</f>
        <v>2.75</v>
      </c>
      <c r="L58" s="472">
        <f>(F58*-0.07)/100</f>
        <v>-0.10955000000000002</v>
      </c>
      <c r="M58" s="455">
        <f t="shared" si="51"/>
        <v>1.6871884984025559E-2</v>
      </c>
      <c r="N58" s="456" t="s">
        <v>599</v>
      </c>
      <c r="O58" s="461">
        <v>44085</v>
      </c>
      <c r="P58" s="64"/>
      <c r="Q58" s="64"/>
      <c r="R58" s="421" t="s">
        <v>3186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17</v>
      </c>
      <c r="B59" s="452">
        <v>44085</v>
      </c>
      <c r="C59" s="482"/>
      <c r="D59" s="499" t="s">
        <v>122</v>
      </c>
      <c r="E59" s="483" t="s">
        <v>600</v>
      </c>
      <c r="F59" s="451">
        <v>393.5</v>
      </c>
      <c r="G59" s="487">
        <v>384</v>
      </c>
      <c r="H59" s="483">
        <v>399.5</v>
      </c>
      <c r="I59" s="484" t="s">
        <v>3723</v>
      </c>
      <c r="J59" s="451" t="s">
        <v>3730</v>
      </c>
      <c r="K59" s="451">
        <f t="shared" ref="K59" si="52">H59-F59</f>
        <v>6</v>
      </c>
      <c r="L59" s="472">
        <f>(F59*-0.07)/100</f>
        <v>-0.27545000000000003</v>
      </c>
      <c r="M59" s="455">
        <f t="shared" ref="M59" si="53">(K59+L59)/F59</f>
        <v>1.4547776365946632E-2</v>
      </c>
      <c r="N59" s="456" t="s">
        <v>599</v>
      </c>
      <c r="O59" s="461">
        <v>44085</v>
      </c>
      <c r="P59" s="64"/>
      <c r="Q59" s="64"/>
      <c r="R59" s="42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>
        <v>18</v>
      </c>
      <c r="B60" s="408">
        <v>44085</v>
      </c>
      <c r="C60" s="422"/>
      <c r="D60" s="459" t="s">
        <v>74</v>
      </c>
      <c r="E60" s="423" t="s">
        <v>600</v>
      </c>
      <c r="F60" s="423" t="s">
        <v>3728</v>
      </c>
      <c r="G60" s="431">
        <v>409</v>
      </c>
      <c r="H60" s="423"/>
      <c r="I60" s="411" t="s">
        <v>3724</v>
      </c>
      <c r="J60" s="424" t="s">
        <v>601</v>
      </c>
      <c r="K60" s="424"/>
      <c r="L60" s="475"/>
      <c r="M60" s="424"/>
      <c r="N60" s="425"/>
      <c r="O60" s="426"/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1">
        <v>19</v>
      </c>
      <c r="B61" s="452">
        <v>44085</v>
      </c>
      <c r="C61" s="482"/>
      <c r="D61" s="499" t="s">
        <v>137</v>
      </c>
      <c r="E61" s="483" t="s">
        <v>600</v>
      </c>
      <c r="F61" s="451">
        <v>963.5</v>
      </c>
      <c r="G61" s="487">
        <v>938</v>
      </c>
      <c r="H61" s="483">
        <v>986</v>
      </c>
      <c r="I61" s="484" t="s">
        <v>3725</v>
      </c>
      <c r="J61" s="451" t="s">
        <v>3754</v>
      </c>
      <c r="K61" s="451">
        <f t="shared" ref="K61" si="54">H61-F61</f>
        <v>22.5</v>
      </c>
      <c r="L61" s="472">
        <f>(F61*-0.8)/100</f>
        <v>-7.7080000000000011</v>
      </c>
      <c r="M61" s="455">
        <f t="shared" ref="M61" si="55">(K61+L61)/F61</f>
        <v>1.5352361183186298E-2</v>
      </c>
      <c r="N61" s="456" t="s">
        <v>599</v>
      </c>
      <c r="O61" s="500">
        <v>44089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1">
        <v>20</v>
      </c>
      <c r="B62" s="452">
        <v>44088</v>
      </c>
      <c r="C62" s="482"/>
      <c r="D62" s="499" t="s">
        <v>3642</v>
      </c>
      <c r="E62" s="483" t="s">
        <v>600</v>
      </c>
      <c r="F62" s="451">
        <v>2080</v>
      </c>
      <c r="G62" s="487">
        <v>2030</v>
      </c>
      <c r="H62" s="483">
        <v>2122.5</v>
      </c>
      <c r="I62" s="484" t="s">
        <v>3734</v>
      </c>
      <c r="J62" s="451" t="s">
        <v>3735</v>
      </c>
      <c r="K62" s="451">
        <f t="shared" ref="K62:K64" si="56">H62-F62</f>
        <v>42.5</v>
      </c>
      <c r="L62" s="472">
        <f>(F62*-0.07)/100</f>
        <v>-1.4560000000000002</v>
      </c>
      <c r="M62" s="455">
        <f t="shared" ref="M62:M64" si="57">(K62+L62)/F62</f>
        <v>1.9732692307692305E-2</v>
      </c>
      <c r="N62" s="456" t="s">
        <v>599</v>
      </c>
      <c r="O62" s="461">
        <v>44088</v>
      </c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1">
        <v>21</v>
      </c>
      <c r="B63" s="452">
        <v>44089</v>
      </c>
      <c r="C63" s="482"/>
      <c r="D63" s="499" t="s">
        <v>336</v>
      </c>
      <c r="E63" s="483" t="s">
        <v>600</v>
      </c>
      <c r="F63" s="451">
        <v>940</v>
      </c>
      <c r="G63" s="487">
        <v>900</v>
      </c>
      <c r="H63" s="483">
        <v>957</v>
      </c>
      <c r="I63" s="484">
        <v>1000</v>
      </c>
      <c r="J63" s="451" t="s">
        <v>3710</v>
      </c>
      <c r="K63" s="451">
        <f t="shared" si="56"/>
        <v>17</v>
      </c>
      <c r="L63" s="472">
        <f>(F63*-0.07)/100</f>
        <v>-0.65800000000000014</v>
      </c>
      <c r="M63" s="455">
        <f t="shared" si="57"/>
        <v>1.7385106382978723E-2</v>
      </c>
      <c r="N63" s="456" t="s">
        <v>599</v>
      </c>
      <c r="O63" s="461">
        <v>44089</v>
      </c>
      <c r="P63" s="64"/>
      <c r="Q63" s="64"/>
      <c r="R63" s="421" t="s">
        <v>3186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1">
        <v>22</v>
      </c>
      <c r="B64" s="445">
        <v>44089</v>
      </c>
      <c r="C64" s="448"/>
      <c r="D64" s="502" t="s">
        <v>193</v>
      </c>
      <c r="E64" s="450" t="s">
        <v>600</v>
      </c>
      <c r="F64" s="509">
        <v>1055</v>
      </c>
      <c r="G64" s="503">
        <v>1025</v>
      </c>
      <c r="H64" s="450">
        <v>1025</v>
      </c>
      <c r="I64" s="504" t="s">
        <v>3749</v>
      </c>
      <c r="J64" s="497" t="s">
        <v>3798</v>
      </c>
      <c r="K64" s="497">
        <f t="shared" si="56"/>
        <v>-30</v>
      </c>
      <c r="L64" s="474">
        <f>(F64*-0.8)/100</f>
        <v>-8.44</v>
      </c>
      <c r="M64" s="432">
        <f t="shared" si="57"/>
        <v>-3.6436018957345967E-2</v>
      </c>
      <c r="N64" s="446" t="s">
        <v>663</v>
      </c>
      <c r="O64" s="433">
        <v>44092</v>
      </c>
      <c r="P64" s="64"/>
      <c r="Q64" s="64"/>
      <c r="R64" s="421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383">
        <v>23</v>
      </c>
      <c r="B65" s="408">
        <v>44089</v>
      </c>
      <c r="C65" s="422"/>
      <c r="D65" s="459" t="s">
        <v>115</v>
      </c>
      <c r="E65" s="423" t="s">
        <v>600</v>
      </c>
      <c r="F65" s="423" t="s">
        <v>3750</v>
      </c>
      <c r="G65" s="431">
        <v>192.5</v>
      </c>
      <c r="H65" s="423"/>
      <c r="I65" s="411">
        <v>210</v>
      </c>
      <c r="J65" s="424" t="s">
        <v>601</v>
      </c>
      <c r="K65" s="424"/>
      <c r="L65" s="475"/>
      <c r="M65" s="424"/>
      <c r="N65" s="425"/>
      <c r="O65" s="426"/>
      <c r="P65" s="64"/>
      <c r="Q65" s="64"/>
      <c r="R65" s="421" t="s">
        <v>3186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23">
        <v>24</v>
      </c>
      <c r="B66" s="517">
        <v>44089</v>
      </c>
      <c r="C66" s="518"/>
      <c r="D66" s="519" t="s">
        <v>368</v>
      </c>
      <c r="E66" s="520" t="s">
        <v>600</v>
      </c>
      <c r="F66" s="521">
        <v>536</v>
      </c>
      <c r="G66" s="521">
        <v>518</v>
      </c>
      <c r="H66" s="520">
        <v>538</v>
      </c>
      <c r="I66" s="522" t="s">
        <v>3751</v>
      </c>
      <c r="J66" s="523" t="s">
        <v>3685</v>
      </c>
      <c r="K66" s="523">
        <f t="shared" ref="K66" si="58">H66-F66</f>
        <v>2</v>
      </c>
      <c r="L66" s="524">
        <f>(F66*-0.8)/100</f>
        <v>-4.2880000000000003</v>
      </c>
      <c r="M66" s="525">
        <f t="shared" ref="M66" si="59">(K66+L66)/F66</f>
        <v>-4.2686567164179111E-3</v>
      </c>
      <c r="N66" s="526" t="s">
        <v>708</v>
      </c>
      <c r="O66" s="527">
        <v>44090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1">
        <v>25</v>
      </c>
      <c r="B67" s="452">
        <v>44089</v>
      </c>
      <c r="C67" s="482"/>
      <c r="D67" s="499" t="s">
        <v>416</v>
      </c>
      <c r="E67" s="483" t="s">
        <v>600</v>
      </c>
      <c r="F67" s="451">
        <v>201.5</v>
      </c>
      <c r="G67" s="487">
        <v>195</v>
      </c>
      <c r="H67" s="483">
        <v>205.25</v>
      </c>
      <c r="I67" s="484" t="s">
        <v>3752</v>
      </c>
      <c r="J67" s="451" t="s">
        <v>3753</v>
      </c>
      <c r="K67" s="451">
        <f t="shared" ref="K67" si="60">H67-F67</f>
        <v>3.75</v>
      </c>
      <c r="L67" s="472">
        <f>(F67*-0.07)/100</f>
        <v>-0.14105000000000001</v>
      </c>
      <c r="M67" s="455">
        <f t="shared" ref="M67" si="61">(K67+L67)/F67</f>
        <v>1.7910421836228287E-2</v>
      </c>
      <c r="N67" s="456" t="s">
        <v>599</v>
      </c>
      <c r="O67" s="461">
        <v>44089</v>
      </c>
      <c r="P67" s="64"/>
      <c r="Q67" s="64"/>
      <c r="R67" s="421" t="s">
        <v>602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81">
        <v>26</v>
      </c>
      <c r="B68" s="452">
        <v>44089</v>
      </c>
      <c r="C68" s="482"/>
      <c r="D68" s="499" t="s">
        <v>87</v>
      </c>
      <c r="E68" s="483" t="s">
        <v>600</v>
      </c>
      <c r="F68" s="451">
        <v>479</v>
      </c>
      <c r="G68" s="487">
        <v>468</v>
      </c>
      <c r="H68" s="483">
        <v>490.5</v>
      </c>
      <c r="I68" s="484">
        <v>500</v>
      </c>
      <c r="J68" s="451" t="s">
        <v>3711</v>
      </c>
      <c r="K68" s="451">
        <f t="shared" ref="K68" si="62">H68-F68</f>
        <v>11.5</v>
      </c>
      <c r="L68" s="472">
        <f>(F68*-0.07)/100</f>
        <v>-0.33529999999999999</v>
      </c>
      <c r="M68" s="455">
        <f t="shared" ref="M68" si="63">(K68+L68)/F68</f>
        <v>2.3308350730688935E-2</v>
      </c>
      <c r="N68" s="456" t="s">
        <v>599</v>
      </c>
      <c r="O68" s="461">
        <v>44089</v>
      </c>
      <c r="P68" s="64"/>
      <c r="Q68" s="64"/>
      <c r="R68" s="421" t="s">
        <v>3186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81">
        <v>27</v>
      </c>
      <c r="B69" s="452">
        <v>44089</v>
      </c>
      <c r="C69" s="482"/>
      <c r="D69" s="499" t="s">
        <v>80</v>
      </c>
      <c r="E69" s="483" t="s">
        <v>600</v>
      </c>
      <c r="F69" s="451">
        <v>361</v>
      </c>
      <c r="G69" s="487">
        <v>350</v>
      </c>
      <c r="H69" s="483">
        <v>367</v>
      </c>
      <c r="I69" s="484">
        <v>380</v>
      </c>
      <c r="J69" s="451" t="s">
        <v>3730</v>
      </c>
      <c r="K69" s="451">
        <f t="shared" ref="K69:K70" si="64">H69-F69</f>
        <v>6</v>
      </c>
      <c r="L69" s="472">
        <f>(F69*-0.07)/100</f>
        <v>-0.25270000000000004</v>
      </c>
      <c r="M69" s="455">
        <f t="shared" ref="M69:M70" si="65">(K69+L69)/F69</f>
        <v>1.592049861495845E-2</v>
      </c>
      <c r="N69" s="456" t="s">
        <v>599</v>
      </c>
      <c r="O69" s="461">
        <v>44089</v>
      </c>
      <c r="P69" s="64"/>
      <c r="Q69" s="64"/>
      <c r="R69" s="421" t="s">
        <v>3186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01">
        <v>28</v>
      </c>
      <c r="B70" s="445">
        <v>44090</v>
      </c>
      <c r="C70" s="448"/>
      <c r="D70" s="502" t="s">
        <v>313</v>
      </c>
      <c r="E70" s="450" t="s">
        <v>600</v>
      </c>
      <c r="F70" s="509">
        <v>651</v>
      </c>
      <c r="G70" s="503">
        <v>630</v>
      </c>
      <c r="H70" s="450">
        <v>630</v>
      </c>
      <c r="I70" s="504">
        <v>690</v>
      </c>
      <c r="J70" s="497" t="s">
        <v>3774</v>
      </c>
      <c r="K70" s="497">
        <f t="shared" si="64"/>
        <v>-21</v>
      </c>
      <c r="L70" s="474">
        <f>(F70*-0.8)/100</f>
        <v>-5.2080000000000011</v>
      </c>
      <c r="M70" s="432">
        <f t="shared" si="65"/>
        <v>-4.0258064516129038E-2</v>
      </c>
      <c r="N70" s="446" t="s">
        <v>663</v>
      </c>
      <c r="O70" s="433">
        <v>44091</v>
      </c>
      <c r="P70" s="64"/>
      <c r="Q70" s="64"/>
      <c r="R70" s="421" t="s">
        <v>3186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01">
        <v>29</v>
      </c>
      <c r="B71" s="445">
        <v>44090</v>
      </c>
      <c r="C71" s="448"/>
      <c r="D71" s="502" t="s">
        <v>93</v>
      </c>
      <c r="E71" s="450" t="s">
        <v>3627</v>
      </c>
      <c r="F71" s="509">
        <v>156</v>
      </c>
      <c r="G71" s="503">
        <v>160</v>
      </c>
      <c r="H71" s="450">
        <v>159.5</v>
      </c>
      <c r="I71" s="504">
        <v>145</v>
      </c>
      <c r="J71" s="497" t="s">
        <v>3757</v>
      </c>
      <c r="K71" s="497">
        <f>F71-H71</f>
        <v>-3.5</v>
      </c>
      <c r="L71" s="474">
        <f>(F71*-0.07)/100</f>
        <v>-0.10920000000000002</v>
      </c>
      <c r="M71" s="432">
        <f t="shared" ref="M71" si="66">(K71+L71)/F71</f>
        <v>-2.3135897435897435E-2</v>
      </c>
      <c r="N71" s="446" t="s">
        <v>663</v>
      </c>
      <c r="O71" s="539">
        <v>44090</v>
      </c>
      <c r="P71" s="64"/>
      <c r="Q71" s="64"/>
      <c r="R71" s="421" t="s">
        <v>3186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383">
        <v>30</v>
      </c>
      <c r="B72" s="408">
        <v>44090</v>
      </c>
      <c r="C72" s="422"/>
      <c r="D72" s="459" t="s">
        <v>437</v>
      </c>
      <c r="E72" s="423" t="s">
        <v>600</v>
      </c>
      <c r="F72" s="492" t="s">
        <v>3767</v>
      </c>
      <c r="G72" s="431">
        <v>149</v>
      </c>
      <c r="H72" s="423"/>
      <c r="I72" s="411" t="s">
        <v>3768</v>
      </c>
      <c r="J72" s="492" t="s">
        <v>601</v>
      </c>
      <c r="K72" s="492"/>
      <c r="L72" s="490"/>
      <c r="M72" s="538"/>
      <c r="N72" s="424"/>
      <c r="O72" s="491"/>
      <c r="P72" s="64"/>
      <c r="Q72" s="64"/>
      <c r="R72" s="421" t="s">
        <v>602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81">
        <v>31</v>
      </c>
      <c r="B73" s="452">
        <v>44090</v>
      </c>
      <c r="C73" s="482"/>
      <c r="D73" s="499" t="s">
        <v>315</v>
      </c>
      <c r="E73" s="483" t="s">
        <v>600</v>
      </c>
      <c r="F73" s="451">
        <v>186</v>
      </c>
      <c r="G73" s="487">
        <v>181</v>
      </c>
      <c r="H73" s="483">
        <v>191.5</v>
      </c>
      <c r="I73" s="484">
        <v>196</v>
      </c>
      <c r="J73" s="451" t="s">
        <v>3807</v>
      </c>
      <c r="K73" s="451">
        <f t="shared" ref="K73" si="67">H73-F73</f>
        <v>5.5</v>
      </c>
      <c r="L73" s="472">
        <f>(F73*-0.8)/100</f>
        <v>-1.4880000000000002</v>
      </c>
      <c r="M73" s="455">
        <f t="shared" ref="M73" si="68">(K73+L73)/F73</f>
        <v>2.1569892473118277E-2</v>
      </c>
      <c r="N73" s="456" t="s">
        <v>599</v>
      </c>
      <c r="O73" s="500">
        <v>44091</v>
      </c>
      <c r="P73" s="64"/>
      <c r="Q73" s="64"/>
      <c r="R73" s="421" t="s">
        <v>3186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383">
        <v>32</v>
      </c>
      <c r="B74" s="408">
        <v>44092</v>
      </c>
      <c r="C74" s="422"/>
      <c r="D74" s="459" t="s">
        <v>38</v>
      </c>
      <c r="E74" s="423" t="s">
        <v>3627</v>
      </c>
      <c r="F74" s="492" t="s">
        <v>3793</v>
      </c>
      <c r="G74" s="431">
        <v>1455</v>
      </c>
      <c r="H74" s="423"/>
      <c r="I74" s="411" t="s">
        <v>3794</v>
      </c>
      <c r="J74" s="492" t="s">
        <v>601</v>
      </c>
      <c r="K74" s="492"/>
      <c r="L74" s="490"/>
      <c r="M74" s="538"/>
      <c r="N74" s="424"/>
      <c r="O74" s="491"/>
      <c r="P74" s="64"/>
      <c r="Q74" s="64"/>
      <c r="R74" s="421" t="s">
        <v>602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383">
        <v>33</v>
      </c>
      <c r="B75" s="408">
        <v>44092</v>
      </c>
      <c r="C75" s="422"/>
      <c r="D75" s="459" t="s">
        <v>190</v>
      </c>
      <c r="E75" s="423" t="s">
        <v>600</v>
      </c>
      <c r="F75" s="492" t="s">
        <v>3802</v>
      </c>
      <c r="G75" s="431">
        <v>2870</v>
      </c>
      <c r="H75" s="423"/>
      <c r="I75" s="411">
        <v>3050</v>
      </c>
      <c r="J75" s="492" t="s">
        <v>601</v>
      </c>
      <c r="K75" s="492"/>
      <c r="L75" s="490"/>
      <c r="M75" s="538"/>
      <c r="N75" s="424"/>
      <c r="O75" s="491"/>
      <c r="P75" s="64"/>
      <c r="Q75" s="64"/>
      <c r="R75" s="421" t="s">
        <v>602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383"/>
      <c r="B76" s="408"/>
      <c r="C76" s="422"/>
      <c r="D76" s="459"/>
      <c r="E76" s="423"/>
      <c r="F76" s="492"/>
      <c r="G76" s="431"/>
      <c r="H76" s="423"/>
      <c r="I76" s="411"/>
      <c r="J76" s="492"/>
      <c r="K76" s="492"/>
      <c r="L76" s="490"/>
      <c r="M76" s="538"/>
      <c r="N76" s="424"/>
      <c r="O76" s="491"/>
      <c r="P76" s="64"/>
      <c r="Q76" s="64"/>
      <c r="R76" s="421"/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383"/>
      <c r="B77" s="408"/>
      <c r="C77" s="422"/>
      <c r="D77" s="459"/>
      <c r="E77" s="423"/>
      <c r="F77" s="492"/>
      <c r="G77" s="431"/>
      <c r="H77" s="423"/>
      <c r="I77" s="411"/>
      <c r="J77" s="492"/>
      <c r="K77" s="492"/>
      <c r="L77" s="490"/>
      <c r="M77" s="538"/>
      <c r="N77" s="424"/>
      <c r="O77" s="491"/>
      <c r="P77" s="64"/>
      <c r="Q77" s="64"/>
      <c r="R77" s="421"/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383"/>
      <c r="B78" s="408"/>
      <c r="C78" s="422"/>
      <c r="D78" s="459"/>
      <c r="E78" s="423"/>
      <c r="F78" s="492"/>
      <c r="G78" s="431"/>
      <c r="H78" s="423"/>
      <c r="I78" s="411"/>
      <c r="J78" s="492"/>
      <c r="K78" s="492"/>
      <c r="L78" s="490"/>
      <c r="M78" s="538"/>
      <c r="N78" s="424"/>
      <c r="O78" s="491"/>
      <c r="P78" s="64"/>
      <c r="Q78" s="64"/>
      <c r="R78" s="421"/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383"/>
      <c r="B79" s="408"/>
      <c r="C79" s="422"/>
      <c r="D79" s="459"/>
      <c r="E79" s="423"/>
      <c r="F79" s="492"/>
      <c r="G79" s="431"/>
      <c r="H79" s="423"/>
      <c r="I79" s="411"/>
      <c r="J79" s="492"/>
      <c r="K79" s="492"/>
      <c r="L79" s="490"/>
      <c r="M79" s="538"/>
      <c r="N79" s="424"/>
      <c r="O79" s="491"/>
      <c r="P79" s="64"/>
      <c r="Q79" s="64"/>
      <c r="R79" s="421"/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94"/>
      <c r="B80" s="408"/>
      <c r="C80" s="462"/>
      <c r="D80" s="463"/>
      <c r="E80" s="464"/>
      <c r="F80" s="464"/>
      <c r="G80" s="465"/>
      <c r="H80" s="465"/>
      <c r="I80" s="464"/>
      <c r="J80" s="464"/>
      <c r="K80" s="464"/>
      <c r="L80" s="464"/>
      <c r="M80" s="464"/>
      <c r="N80" s="464"/>
      <c r="O80" s="464"/>
      <c r="P80" s="64"/>
      <c r="Q80" s="64"/>
      <c r="R80" s="421"/>
      <c r="S80" s="6"/>
      <c r="T80" s="6"/>
      <c r="U80" s="6"/>
      <c r="V80" s="6"/>
      <c r="W80" s="6"/>
      <c r="X80" s="6"/>
      <c r="Y80" s="6"/>
      <c r="Z80" s="6"/>
      <c r="AA80" s="6"/>
    </row>
    <row r="81" spans="1:34" ht="15" customHeight="1">
      <c r="A81" s="5"/>
      <c r="B81" s="495"/>
      <c r="C81" s="5"/>
      <c r="D81" s="5"/>
      <c r="E81" s="5"/>
      <c r="F81" s="82"/>
      <c r="G81" s="82"/>
      <c r="H81" s="82"/>
      <c r="I81" s="82"/>
      <c r="J81" s="42"/>
      <c r="K81" s="82"/>
      <c r="L81" s="82"/>
      <c r="M81" s="35"/>
      <c r="N81" s="496"/>
      <c r="O81" s="496"/>
      <c r="P81" s="7"/>
      <c r="Q81" s="11"/>
      <c r="R81" s="12"/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5"/>
      <c r="B82" s="495"/>
      <c r="C82" s="5"/>
      <c r="D82" s="5"/>
      <c r="E82" s="5"/>
      <c r="F82" s="82"/>
      <c r="G82" s="82"/>
      <c r="H82" s="82"/>
      <c r="I82" s="82"/>
      <c r="J82" s="42"/>
      <c r="K82" s="82"/>
      <c r="L82" s="82"/>
      <c r="M82" s="35"/>
      <c r="N82" s="496"/>
      <c r="O82" s="496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603</v>
      </c>
      <c r="B83" s="39"/>
      <c r="C83" s="39"/>
      <c r="D83" s="40"/>
      <c r="E83" s="36"/>
      <c r="F83" s="36"/>
      <c r="G83" s="35"/>
      <c r="H83" s="35" t="s">
        <v>3634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604</v>
      </c>
      <c r="B84" s="23"/>
      <c r="C84" s="23"/>
      <c r="D84" s="23"/>
      <c r="E84" s="5"/>
      <c r="F84" s="30" t="s">
        <v>605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607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614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609</v>
      </c>
      <c r="H88" s="21" t="s">
        <v>592</v>
      </c>
      <c r="I88" s="21" t="s">
        <v>593</v>
      </c>
      <c r="J88" s="20" t="s">
        <v>594</v>
      </c>
      <c r="K88" s="77" t="s">
        <v>615</v>
      </c>
      <c r="L88" s="63" t="s">
        <v>3631</v>
      </c>
      <c r="M88" s="77" t="s">
        <v>611</v>
      </c>
      <c r="N88" s="21" t="s">
        <v>612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404" customFormat="1" ht="14.25" customHeight="1">
      <c r="A89" s="481">
        <v>1</v>
      </c>
      <c r="B89" s="452">
        <v>44071</v>
      </c>
      <c r="C89" s="489"/>
      <c r="D89" s="511" t="s">
        <v>3645</v>
      </c>
      <c r="E89" s="488" t="s">
        <v>600</v>
      </c>
      <c r="F89" s="454">
        <v>2272</v>
      </c>
      <c r="G89" s="454">
        <v>2230</v>
      </c>
      <c r="H89" s="454">
        <v>2298.5</v>
      </c>
      <c r="I89" s="454">
        <v>2450</v>
      </c>
      <c r="J89" s="451" t="s">
        <v>3681</v>
      </c>
      <c r="K89" s="451">
        <f>H89-F89</f>
        <v>26.5</v>
      </c>
      <c r="L89" s="472">
        <f t="shared" ref="L89:L94" si="69">(H89*N89)*0.07%</f>
        <v>482.68500000000006</v>
      </c>
      <c r="M89" s="472">
        <f t="shared" ref="M89:M94" si="70">(K89*N89)-L89</f>
        <v>7467.3149999999996</v>
      </c>
      <c r="N89" s="488">
        <v>300</v>
      </c>
      <c r="O89" s="456" t="s">
        <v>599</v>
      </c>
      <c r="P89" s="500">
        <v>44077</v>
      </c>
      <c r="Q89" s="391"/>
      <c r="R89" s="344" t="s">
        <v>3186</v>
      </c>
      <c r="S89" s="40"/>
      <c r="Y89" s="40"/>
      <c r="Z89" s="40"/>
    </row>
    <row r="90" spans="1:34" s="404" customFormat="1" ht="14.25" customHeight="1">
      <c r="A90" s="481">
        <v>2</v>
      </c>
      <c r="B90" s="452">
        <v>44075</v>
      </c>
      <c r="C90" s="489"/>
      <c r="D90" s="511" t="s">
        <v>3657</v>
      </c>
      <c r="E90" s="488" t="s">
        <v>3627</v>
      </c>
      <c r="F90" s="454">
        <v>11510</v>
      </c>
      <c r="G90" s="454">
        <v>11610</v>
      </c>
      <c r="H90" s="454">
        <v>11420</v>
      </c>
      <c r="I90" s="454" t="s">
        <v>3664</v>
      </c>
      <c r="J90" s="451" t="s">
        <v>3638</v>
      </c>
      <c r="K90" s="451">
        <f t="shared" ref="K90:K96" si="71">F90-H90</f>
        <v>90</v>
      </c>
      <c r="L90" s="451">
        <f>(H90*N90)*0.07%</f>
        <v>599.55000000000007</v>
      </c>
      <c r="M90" s="451">
        <f t="shared" si="70"/>
        <v>6150.45</v>
      </c>
      <c r="N90" s="451">
        <v>75</v>
      </c>
      <c r="O90" s="456" t="s">
        <v>599</v>
      </c>
      <c r="P90" s="461">
        <v>44075</v>
      </c>
      <c r="Q90" s="391"/>
      <c r="R90" s="344" t="s">
        <v>602</v>
      </c>
      <c r="S90" s="40"/>
      <c r="Y90" s="40"/>
      <c r="Z90" s="40"/>
    </row>
    <row r="91" spans="1:34" s="404" customFormat="1" ht="14.25" customHeight="1">
      <c r="A91" s="481">
        <v>3</v>
      </c>
      <c r="B91" s="452">
        <v>44075</v>
      </c>
      <c r="C91" s="489"/>
      <c r="D91" s="511" t="s">
        <v>3657</v>
      </c>
      <c r="E91" s="488" t="s">
        <v>3627</v>
      </c>
      <c r="F91" s="454">
        <v>11525</v>
      </c>
      <c r="G91" s="454">
        <v>11650</v>
      </c>
      <c r="H91" s="454">
        <v>11445</v>
      </c>
      <c r="I91" s="454" t="s">
        <v>3664</v>
      </c>
      <c r="J91" s="451" t="s">
        <v>3640</v>
      </c>
      <c r="K91" s="451">
        <f t="shared" si="71"/>
        <v>80</v>
      </c>
      <c r="L91" s="472">
        <f t="shared" si="69"/>
        <v>600.86250000000007</v>
      </c>
      <c r="M91" s="472">
        <f t="shared" si="70"/>
        <v>5399.1374999999998</v>
      </c>
      <c r="N91" s="488">
        <v>75</v>
      </c>
      <c r="O91" s="456" t="s">
        <v>599</v>
      </c>
      <c r="P91" s="461">
        <v>44075</v>
      </c>
      <c r="Q91" s="391"/>
      <c r="R91" s="344" t="s">
        <v>602</v>
      </c>
      <c r="S91" s="40"/>
      <c r="Y91" s="40"/>
      <c r="Z91" s="40"/>
    </row>
    <row r="92" spans="1:34" s="404" customFormat="1" ht="14.25" customHeight="1">
      <c r="A92" s="481">
        <v>4</v>
      </c>
      <c r="B92" s="452">
        <v>44076</v>
      </c>
      <c r="C92" s="489"/>
      <c r="D92" s="511" t="s">
        <v>3657</v>
      </c>
      <c r="E92" s="488" t="s">
        <v>3627</v>
      </c>
      <c r="F92" s="454">
        <v>11525</v>
      </c>
      <c r="G92" s="454">
        <v>11650</v>
      </c>
      <c r="H92" s="454">
        <v>11455</v>
      </c>
      <c r="I92" s="454" t="s">
        <v>3664</v>
      </c>
      <c r="J92" s="451" t="s">
        <v>774</v>
      </c>
      <c r="K92" s="451">
        <f t="shared" si="71"/>
        <v>70</v>
      </c>
      <c r="L92" s="472">
        <f t="shared" si="69"/>
        <v>601.38750000000005</v>
      </c>
      <c r="M92" s="472">
        <f t="shared" si="70"/>
        <v>4648.6125000000002</v>
      </c>
      <c r="N92" s="488">
        <v>75</v>
      </c>
      <c r="O92" s="456" t="s">
        <v>599</v>
      </c>
      <c r="P92" s="461">
        <v>44076</v>
      </c>
      <c r="Q92" s="391"/>
      <c r="R92" s="344" t="s">
        <v>602</v>
      </c>
      <c r="S92" s="40"/>
      <c r="Y92" s="40"/>
      <c r="Z92" s="40"/>
    </row>
    <row r="93" spans="1:34" s="404" customFormat="1" ht="14.25" customHeight="1">
      <c r="A93" s="481">
        <v>5</v>
      </c>
      <c r="B93" s="452">
        <v>44077</v>
      </c>
      <c r="C93" s="458"/>
      <c r="D93" s="511" t="s">
        <v>3657</v>
      </c>
      <c r="E93" s="488" t="s">
        <v>3627</v>
      </c>
      <c r="F93" s="454">
        <v>11590</v>
      </c>
      <c r="G93" s="454">
        <v>11710</v>
      </c>
      <c r="H93" s="454">
        <v>11520</v>
      </c>
      <c r="I93" s="454">
        <v>11400</v>
      </c>
      <c r="J93" s="451" t="s">
        <v>774</v>
      </c>
      <c r="K93" s="451">
        <f t="shared" si="71"/>
        <v>70</v>
      </c>
      <c r="L93" s="472">
        <f t="shared" si="69"/>
        <v>604.80000000000007</v>
      </c>
      <c r="M93" s="472">
        <f t="shared" si="70"/>
        <v>4645.2</v>
      </c>
      <c r="N93" s="488">
        <v>75</v>
      </c>
      <c r="O93" s="456" t="s">
        <v>599</v>
      </c>
      <c r="P93" s="461">
        <v>44077</v>
      </c>
      <c r="Q93" s="391"/>
      <c r="R93" s="344" t="s">
        <v>602</v>
      </c>
      <c r="S93" s="40"/>
      <c r="Y93" s="40"/>
      <c r="Z93" s="40"/>
    </row>
    <row r="94" spans="1:34" s="404" customFormat="1" ht="14.25" customHeight="1">
      <c r="A94" s="481">
        <v>6</v>
      </c>
      <c r="B94" s="452">
        <v>44082</v>
      </c>
      <c r="C94" s="458"/>
      <c r="D94" s="511" t="s">
        <v>3657</v>
      </c>
      <c r="E94" s="488" t="s">
        <v>3627</v>
      </c>
      <c r="F94" s="454">
        <v>11415</v>
      </c>
      <c r="G94" s="454">
        <v>11540</v>
      </c>
      <c r="H94" s="454">
        <v>11355</v>
      </c>
      <c r="I94" s="454" t="s">
        <v>3664</v>
      </c>
      <c r="J94" s="451" t="s">
        <v>3147</v>
      </c>
      <c r="K94" s="451">
        <f t="shared" si="71"/>
        <v>60</v>
      </c>
      <c r="L94" s="472">
        <f t="shared" si="69"/>
        <v>596.13750000000005</v>
      </c>
      <c r="M94" s="472">
        <f t="shared" si="70"/>
        <v>3903.8625000000002</v>
      </c>
      <c r="N94" s="488">
        <v>75</v>
      </c>
      <c r="O94" s="456" t="s">
        <v>599</v>
      </c>
      <c r="P94" s="461">
        <v>44082</v>
      </c>
      <c r="Q94" s="391"/>
      <c r="R94" s="344" t="s">
        <v>602</v>
      </c>
      <c r="S94" s="40"/>
      <c r="Y94" s="40"/>
      <c r="Z94" s="40"/>
    </row>
    <row r="95" spans="1:34" s="404" customFormat="1" ht="14.25" customHeight="1">
      <c r="A95" s="497">
        <v>7</v>
      </c>
      <c r="B95" s="445">
        <v>44084</v>
      </c>
      <c r="C95" s="513"/>
      <c r="D95" s="514" t="s">
        <v>3720</v>
      </c>
      <c r="E95" s="515" t="s">
        <v>3627</v>
      </c>
      <c r="F95" s="516">
        <v>11410</v>
      </c>
      <c r="G95" s="515">
        <v>11510</v>
      </c>
      <c r="H95" s="515">
        <v>11525</v>
      </c>
      <c r="I95" s="515">
        <v>11200</v>
      </c>
      <c r="J95" s="497" t="s">
        <v>3732</v>
      </c>
      <c r="K95" s="497">
        <f t="shared" si="71"/>
        <v>-115</v>
      </c>
      <c r="L95" s="474">
        <f t="shared" ref="L95" si="72">(H95*N95)*0.07%</f>
        <v>605.06250000000011</v>
      </c>
      <c r="M95" s="474">
        <f t="shared" ref="M95" si="73">(K95*N95)-L95</f>
        <v>-9230.0625</v>
      </c>
      <c r="N95" s="515">
        <v>75</v>
      </c>
      <c r="O95" s="446" t="s">
        <v>663</v>
      </c>
      <c r="P95" s="433">
        <v>44088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481">
        <v>8</v>
      </c>
      <c r="B96" s="452">
        <v>44085</v>
      </c>
      <c r="C96" s="458"/>
      <c r="D96" s="511" t="s">
        <v>3721</v>
      </c>
      <c r="E96" s="488" t="s">
        <v>3627</v>
      </c>
      <c r="F96" s="454">
        <v>213.75</v>
      </c>
      <c r="G96" s="454">
        <v>218</v>
      </c>
      <c r="H96" s="454">
        <v>211.75</v>
      </c>
      <c r="I96" s="454">
        <v>205</v>
      </c>
      <c r="J96" s="451" t="s">
        <v>3685</v>
      </c>
      <c r="K96" s="451">
        <f t="shared" si="71"/>
        <v>2</v>
      </c>
      <c r="L96" s="472">
        <f t="shared" ref="L96:L97" si="74">(H96*N96)*0.07%</f>
        <v>444.67500000000007</v>
      </c>
      <c r="M96" s="472">
        <f t="shared" ref="M96:M97" si="75">(K96*N96)-L96</f>
        <v>5555.3249999999998</v>
      </c>
      <c r="N96" s="488">
        <v>3000</v>
      </c>
      <c r="O96" s="456" t="s">
        <v>599</v>
      </c>
      <c r="P96" s="461">
        <v>44086</v>
      </c>
      <c r="Q96" s="391"/>
      <c r="R96" s="344" t="s">
        <v>602</v>
      </c>
      <c r="S96" s="40"/>
      <c r="Y96" s="40"/>
      <c r="Z96" s="40"/>
    </row>
    <row r="97" spans="1:34" s="404" customFormat="1" ht="14.25" customHeight="1">
      <c r="A97" s="497">
        <v>9</v>
      </c>
      <c r="B97" s="445">
        <v>44089</v>
      </c>
      <c r="C97" s="513"/>
      <c r="D97" s="514" t="s">
        <v>3657</v>
      </c>
      <c r="E97" s="515" t="s">
        <v>3627</v>
      </c>
      <c r="F97" s="516">
        <v>11500</v>
      </c>
      <c r="G97" s="515">
        <v>11610</v>
      </c>
      <c r="H97" s="515">
        <v>11610</v>
      </c>
      <c r="I97" s="515">
        <v>11300</v>
      </c>
      <c r="J97" s="497" t="s">
        <v>3763</v>
      </c>
      <c r="K97" s="497">
        <f t="shared" ref="K97" si="76">F97-H97</f>
        <v>-110</v>
      </c>
      <c r="L97" s="474">
        <f t="shared" si="74"/>
        <v>609.52500000000009</v>
      </c>
      <c r="M97" s="474">
        <f t="shared" si="75"/>
        <v>-8859.5249999999996</v>
      </c>
      <c r="N97" s="515">
        <v>75</v>
      </c>
      <c r="O97" s="446" t="s">
        <v>663</v>
      </c>
      <c r="P97" s="433">
        <v>44090</v>
      </c>
      <c r="Q97" s="391"/>
      <c r="R97" s="344" t="s">
        <v>602</v>
      </c>
      <c r="S97" s="40"/>
      <c r="Y97" s="40"/>
      <c r="Z97" s="40"/>
    </row>
    <row r="98" spans="1:34" s="404" customFormat="1" ht="14.25" customHeight="1">
      <c r="A98" s="481">
        <v>10</v>
      </c>
      <c r="B98" s="452">
        <v>44090</v>
      </c>
      <c r="C98" s="458"/>
      <c r="D98" s="511" t="s">
        <v>3760</v>
      </c>
      <c r="E98" s="488" t="s">
        <v>3627</v>
      </c>
      <c r="F98" s="454">
        <v>22505</v>
      </c>
      <c r="G98" s="454">
        <v>22810</v>
      </c>
      <c r="H98" s="454">
        <v>22380</v>
      </c>
      <c r="I98" s="454" t="s">
        <v>3761</v>
      </c>
      <c r="J98" s="451" t="s">
        <v>3762</v>
      </c>
      <c r="K98" s="451">
        <f t="shared" ref="K98:K100" si="77">F98-H98</f>
        <v>125</v>
      </c>
      <c r="L98" s="472">
        <f>(H98*N98)*0.07%</f>
        <v>313.32000000000005</v>
      </c>
      <c r="M98" s="472">
        <f t="shared" ref="M98:M99" si="78">(K98*N98)-L98</f>
        <v>2186.6799999999998</v>
      </c>
      <c r="N98" s="488">
        <v>20</v>
      </c>
      <c r="O98" s="456" t="s">
        <v>599</v>
      </c>
      <c r="P98" s="461">
        <v>44090</v>
      </c>
      <c r="Q98" s="391"/>
      <c r="R98" s="344" t="s">
        <v>602</v>
      </c>
      <c r="S98" s="40"/>
      <c r="Y98" s="40"/>
      <c r="Z98" s="40"/>
    </row>
    <row r="99" spans="1:34" s="404" customFormat="1" ht="13.9" customHeight="1">
      <c r="A99" s="497">
        <v>11</v>
      </c>
      <c r="B99" s="445">
        <v>44092</v>
      </c>
      <c r="C99" s="513"/>
      <c r="D99" s="514" t="s">
        <v>3791</v>
      </c>
      <c r="E99" s="515" t="s">
        <v>600</v>
      </c>
      <c r="F99" s="516">
        <v>1043.5</v>
      </c>
      <c r="G99" s="515">
        <v>1025</v>
      </c>
      <c r="H99" s="515">
        <v>1025</v>
      </c>
      <c r="I99" s="515">
        <v>1080</v>
      </c>
      <c r="J99" s="497" t="s">
        <v>3796</v>
      </c>
      <c r="K99" s="497">
        <f>H99-F99</f>
        <v>-18.5</v>
      </c>
      <c r="L99" s="474">
        <f t="shared" ref="L99" si="79">(H99*N99)*0.07%</f>
        <v>502.25000000000006</v>
      </c>
      <c r="M99" s="474">
        <f t="shared" si="78"/>
        <v>-13452.25</v>
      </c>
      <c r="N99" s="515">
        <v>700</v>
      </c>
      <c r="O99" s="446" t="s">
        <v>663</v>
      </c>
      <c r="P99" s="539">
        <v>44093</v>
      </c>
      <c r="Q99" s="391"/>
      <c r="R99" s="344" t="s">
        <v>3186</v>
      </c>
      <c r="S99" s="40"/>
      <c r="Y99" s="40"/>
      <c r="Z99" s="40"/>
    </row>
    <row r="100" spans="1:34" s="404" customFormat="1" ht="13.9" customHeight="1">
      <c r="A100" s="481">
        <v>12</v>
      </c>
      <c r="B100" s="452">
        <v>44092</v>
      </c>
      <c r="C100" s="458"/>
      <c r="D100" s="511" t="s">
        <v>3657</v>
      </c>
      <c r="E100" s="488" t="s">
        <v>3627</v>
      </c>
      <c r="F100" s="454">
        <v>11560</v>
      </c>
      <c r="G100" s="454">
        <v>11650</v>
      </c>
      <c r="H100" s="454">
        <v>11475</v>
      </c>
      <c r="I100" s="454">
        <v>11350</v>
      </c>
      <c r="J100" s="451" t="s">
        <v>3795</v>
      </c>
      <c r="K100" s="451">
        <f t="shared" si="77"/>
        <v>85</v>
      </c>
      <c r="L100" s="472">
        <f t="shared" ref="L100" si="80">(H100*N100)*0.07%</f>
        <v>602.43750000000011</v>
      </c>
      <c r="M100" s="472">
        <f t="shared" ref="M100" si="81">(K100*N100)-L100</f>
        <v>5772.5625</v>
      </c>
      <c r="N100" s="488">
        <v>75</v>
      </c>
      <c r="O100" s="456" t="s">
        <v>599</v>
      </c>
      <c r="P100" s="461">
        <v>44093</v>
      </c>
      <c r="Q100" s="391"/>
      <c r="R100" s="344" t="s">
        <v>602</v>
      </c>
      <c r="S100" s="40"/>
      <c r="Y100" s="40"/>
      <c r="Z100" s="40"/>
    </row>
    <row r="101" spans="1:34" s="404" customFormat="1" ht="13.9" customHeight="1">
      <c r="A101" s="460">
        <v>13</v>
      </c>
      <c r="B101" s="528">
        <v>44092</v>
      </c>
      <c r="C101" s="529"/>
      <c r="D101" s="530" t="s">
        <v>3803</v>
      </c>
      <c r="E101" s="531" t="s">
        <v>600</v>
      </c>
      <c r="F101" s="532" t="s">
        <v>3804</v>
      </c>
      <c r="G101" s="532">
        <v>1795</v>
      </c>
      <c r="H101" s="532"/>
      <c r="I101" s="532">
        <v>1890</v>
      </c>
      <c r="J101" s="492" t="s">
        <v>601</v>
      </c>
      <c r="K101" s="492"/>
      <c r="L101" s="490"/>
      <c r="M101" s="490"/>
      <c r="N101" s="460"/>
      <c r="O101" s="424"/>
      <c r="P101" s="491"/>
      <c r="Q101" s="391"/>
      <c r="R101" s="344" t="s">
        <v>3186</v>
      </c>
      <c r="S101" s="40"/>
      <c r="Y101" s="40"/>
      <c r="Z101" s="40"/>
    </row>
    <row r="102" spans="1:34" s="9" customFormat="1" ht="13.9" customHeight="1">
      <c r="A102" s="460"/>
      <c r="B102" s="458"/>
      <c r="C102" s="458"/>
      <c r="D102" s="390"/>
      <c r="E102" s="460"/>
      <c r="F102" s="470"/>
      <c r="G102" s="460"/>
      <c r="H102" s="460"/>
      <c r="I102" s="460"/>
      <c r="J102" s="458"/>
      <c r="K102" s="457"/>
      <c r="L102" s="460"/>
      <c r="M102" s="460"/>
      <c r="N102" s="460"/>
      <c r="O102" s="460"/>
      <c r="P102" s="471"/>
      <c r="Q102" s="4"/>
      <c r="R102" s="421"/>
      <c r="S102" s="6"/>
      <c r="Y102" s="6"/>
      <c r="Z102" s="6"/>
    </row>
    <row r="103" spans="1:34" s="9" customFormat="1" ht="14.25">
      <c r="A103" s="414"/>
      <c r="B103" s="415"/>
      <c r="C103" s="415"/>
      <c r="D103" s="416"/>
      <c r="E103" s="414"/>
      <c r="F103" s="417"/>
      <c r="G103" s="414"/>
      <c r="H103" s="414"/>
      <c r="I103" s="414"/>
      <c r="J103" s="418"/>
      <c r="K103" s="418"/>
      <c r="L103" s="419"/>
      <c r="M103" s="418"/>
      <c r="N103" s="418"/>
      <c r="O103" s="420"/>
      <c r="P103" s="4"/>
      <c r="Q103" s="4"/>
      <c r="R103" s="93"/>
      <c r="S103" s="6"/>
      <c r="Y103" s="6"/>
      <c r="Z103" s="6"/>
    </row>
    <row r="104" spans="1:34" s="9" customFormat="1" ht="15">
      <c r="A104" s="378"/>
      <c r="B104" s="379"/>
      <c r="C104" s="379"/>
      <c r="D104" s="380"/>
      <c r="E104" s="378"/>
      <c r="F104" s="386"/>
      <c r="G104" s="378"/>
      <c r="H104" s="378"/>
      <c r="I104" s="378"/>
      <c r="J104" s="379"/>
      <c r="K104" s="79"/>
      <c r="L104" s="378"/>
      <c r="M104" s="378"/>
      <c r="N104" s="378"/>
      <c r="O104" s="387"/>
      <c r="P104" s="4"/>
      <c r="Q104" s="4"/>
      <c r="R104" s="93"/>
      <c r="S104" s="6"/>
      <c r="Y104" s="6"/>
      <c r="Z104" s="6"/>
    </row>
    <row r="105" spans="1:34" s="6" customFormat="1">
      <c r="A105" s="44"/>
      <c r="B105" s="45"/>
      <c r="C105" s="46"/>
      <c r="D105" s="47"/>
      <c r="E105" s="48"/>
      <c r="F105" s="49"/>
      <c r="G105" s="49"/>
      <c r="H105" s="49"/>
      <c r="I105" s="49"/>
      <c r="J105" s="17"/>
      <c r="K105" s="91"/>
      <c r="L105" s="91"/>
      <c r="M105" s="17"/>
      <c r="N105" s="16"/>
      <c r="O105" s="92"/>
      <c r="P105" s="5"/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5">
      <c r="A106" s="50" t="s">
        <v>616</v>
      </c>
      <c r="B106" s="50"/>
      <c r="C106" s="50"/>
      <c r="D106" s="50"/>
      <c r="E106" s="51"/>
      <c r="F106" s="49"/>
      <c r="G106" s="49"/>
      <c r="H106" s="49"/>
      <c r="I106" s="49"/>
      <c r="J106" s="53"/>
      <c r="K106" s="12"/>
      <c r="L106" s="12"/>
      <c r="M106" s="12"/>
      <c r="N106" s="11"/>
      <c r="O106" s="53"/>
      <c r="P106" s="5"/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38.25">
      <c r="A107" s="21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52" t="s">
        <v>609</v>
      </c>
      <c r="H107" s="21" t="s">
        <v>592</v>
      </c>
      <c r="I107" s="21" t="s">
        <v>593</v>
      </c>
      <c r="J107" s="20" t="s">
        <v>594</v>
      </c>
      <c r="K107" s="20" t="s">
        <v>617</v>
      </c>
      <c r="L107" s="63" t="s">
        <v>3631</v>
      </c>
      <c r="M107" s="77" t="s">
        <v>611</v>
      </c>
      <c r="N107" s="21" t="s">
        <v>612</v>
      </c>
      <c r="O107" s="21" t="s">
        <v>597</v>
      </c>
      <c r="P107" s="22" t="s">
        <v>598</v>
      </c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40" customFormat="1" ht="14.25">
      <c r="A108" s="469">
        <v>1</v>
      </c>
      <c r="B108" s="486">
        <v>44075</v>
      </c>
      <c r="C108" s="486"/>
      <c r="D108" s="453" t="s">
        <v>3656</v>
      </c>
      <c r="E108" s="454" t="s">
        <v>600</v>
      </c>
      <c r="F108" s="454">
        <v>72</v>
      </c>
      <c r="G108" s="487">
        <v>35</v>
      </c>
      <c r="H108" s="487">
        <v>87</v>
      </c>
      <c r="I108" s="454">
        <v>150</v>
      </c>
      <c r="J108" s="451" t="s">
        <v>3666</v>
      </c>
      <c r="K108" s="451">
        <f t="shared" ref="K108:K109" si="82">H108-F108</f>
        <v>15</v>
      </c>
      <c r="L108" s="451">
        <v>100</v>
      </c>
      <c r="M108" s="451">
        <f t="shared" ref="M108:M109" si="83">(K108*N108)-100</f>
        <v>1025</v>
      </c>
      <c r="N108" s="451">
        <v>75</v>
      </c>
      <c r="O108" s="456" t="s">
        <v>599</v>
      </c>
      <c r="P108" s="461">
        <v>44075</v>
      </c>
      <c r="Q108" s="391"/>
      <c r="R108" s="344" t="s">
        <v>3186</v>
      </c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469">
        <v>2</v>
      </c>
      <c r="B109" s="486">
        <v>44075</v>
      </c>
      <c r="C109" s="486"/>
      <c r="D109" s="453" t="s">
        <v>3656</v>
      </c>
      <c r="E109" s="454" t="s">
        <v>600</v>
      </c>
      <c r="F109" s="454" t="s">
        <v>3665</v>
      </c>
      <c r="G109" s="487">
        <v>0</v>
      </c>
      <c r="H109" s="487">
        <v>63</v>
      </c>
      <c r="I109" s="454">
        <v>120</v>
      </c>
      <c r="J109" s="451" t="s">
        <v>3667</v>
      </c>
      <c r="K109" s="451">
        <f t="shared" si="82"/>
        <v>15.5</v>
      </c>
      <c r="L109" s="451">
        <v>100</v>
      </c>
      <c r="M109" s="451">
        <f t="shared" si="83"/>
        <v>1062.5</v>
      </c>
      <c r="N109" s="451">
        <v>75</v>
      </c>
      <c r="O109" s="456" t="s">
        <v>599</v>
      </c>
      <c r="P109" s="461">
        <v>44075</v>
      </c>
      <c r="Q109" s="391"/>
      <c r="R109" s="344" t="s">
        <v>3186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469">
        <v>3</v>
      </c>
      <c r="B110" s="486">
        <v>44076</v>
      </c>
      <c r="C110" s="486"/>
      <c r="D110" s="453" t="s">
        <v>3687</v>
      </c>
      <c r="E110" s="454" t="s">
        <v>600</v>
      </c>
      <c r="F110" s="454">
        <v>45</v>
      </c>
      <c r="G110" s="487"/>
      <c r="H110" s="487">
        <v>57</v>
      </c>
      <c r="I110" s="454">
        <v>90</v>
      </c>
      <c r="J110" s="451" t="s">
        <v>3670</v>
      </c>
      <c r="K110" s="451">
        <f t="shared" ref="K110:K111" si="84">H110-F110</f>
        <v>12</v>
      </c>
      <c r="L110" s="451">
        <v>100</v>
      </c>
      <c r="M110" s="451">
        <f t="shared" ref="M110:M111" si="85">(K110*N110)-100</f>
        <v>800</v>
      </c>
      <c r="N110" s="451">
        <v>75</v>
      </c>
      <c r="O110" s="456" t="s">
        <v>599</v>
      </c>
      <c r="P110" s="461">
        <v>44076</v>
      </c>
      <c r="Q110" s="391"/>
      <c r="R110" s="344" t="s">
        <v>3186</v>
      </c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485">
        <v>4</v>
      </c>
      <c r="B111" s="505">
        <v>44076</v>
      </c>
      <c r="C111" s="505"/>
      <c r="D111" s="506" t="s">
        <v>3671</v>
      </c>
      <c r="E111" s="507" t="s">
        <v>600</v>
      </c>
      <c r="F111" s="507">
        <v>37.5</v>
      </c>
      <c r="G111" s="503"/>
      <c r="H111" s="503">
        <v>0</v>
      </c>
      <c r="I111" s="507">
        <v>80</v>
      </c>
      <c r="J111" s="497" t="s">
        <v>3682</v>
      </c>
      <c r="K111" s="497">
        <f t="shared" si="84"/>
        <v>-37.5</v>
      </c>
      <c r="L111" s="497">
        <v>100</v>
      </c>
      <c r="M111" s="497">
        <f t="shared" si="85"/>
        <v>-2912.5</v>
      </c>
      <c r="N111" s="497">
        <v>75</v>
      </c>
      <c r="O111" s="446" t="s">
        <v>663</v>
      </c>
      <c r="P111" s="433">
        <v>44077</v>
      </c>
      <c r="Q111" s="391"/>
      <c r="R111" s="344" t="s">
        <v>3186</v>
      </c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469">
        <v>5</v>
      </c>
      <c r="B112" s="486">
        <v>44076</v>
      </c>
      <c r="C112" s="486"/>
      <c r="D112" s="453" t="s">
        <v>3672</v>
      </c>
      <c r="E112" s="454" t="s">
        <v>600</v>
      </c>
      <c r="F112" s="454">
        <v>51</v>
      </c>
      <c r="G112" s="487">
        <v>35</v>
      </c>
      <c r="H112" s="487">
        <v>60</v>
      </c>
      <c r="I112" s="454" t="s">
        <v>3673</v>
      </c>
      <c r="J112" s="451" t="s">
        <v>3405</v>
      </c>
      <c r="K112" s="451">
        <f t="shared" ref="K112:K113" si="86">H112-F112</f>
        <v>9</v>
      </c>
      <c r="L112" s="451">
        <v>100</v>
      </c>
      <c r="M112" s="451">
        <f t="shared" ref="M112:M113" si="87">(K112*N112)-100</f>
        <v>2600</v>
      </c>
      <c r="N112" s="451">
        <v>300</v>
      </c>
      <c r="O112" s="456" t="s">
        <v>599</v>
      </c>
      <c r="P112" s="500">
        <v>44077</v>
      </c>
      <c r="Q112" s="391"/>
      <c r="R112" s="344" t="s">
        <v>602</v>
      </c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69">
        <v>6</v>
      </c>
      <c r="B113" s="486">
        <v>44077</v>
      </c>
      <c r="C113" s="486"/>
      <c r="D113" s="453" t="s">
        <v>3683</v>
      </c>
      <c r="E113" s="454" t="s">
        <v>600</v>
      </c>
      <c r="F113" s="454">
        <v>10.75</v>
      </c>
      <c r="G113" s="487">
        <v>7.5</v>
      </c>
      <c r="H113" s="487">
        <v>12.75</v>
      </c>
      <c r="I113" s="454" t="s">
        <v>3684</v>
      </c>
      <c r="J113" s="451" t="s">
        <v>3685</v>
      </c>
      <c r="K113" s="451">
        <f t="shared" si="86"/>
        <v>2</v>
      </c>
      <c r="L113" s="451">
        <v>100</v>
      </c>
      <c r="M113" s="451">
        <f t="shared" si="87"/>
        <v>3602</v>
      </c>
      <c r="N113" s="451">
        <v>1851</v>
      </c>
      <c r="O113" s="456" t="s">
        <v>599</v>
      </c>
      <c r="P113" s="461">
        <v>44077</v>
      </c>
      <c r="Q113" s="391"/>
      <c r="R113" s="344" t="s">
        <v>602</v>
      </c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485">
        <v>7</v>
      </c>
      <c r="B114" s="505">
        <v>44077</v>
      </c>
      <c r="C114" s="505"/>
      <c r="D114" s="506" t="s">
        <v>3683</v>
      </c>
      <c r="E114" s="507" t="s">
        <v>600</v>
      </c>
      <c r="F114" s="507">
        <v>10.8</v>
      </c>
      <c r="G114" s="503">
        <v>7.5</v>
      </c>
      <c r="H114" s="503">
        <v>7.5</v>
      </c>
      <c r="I114" s="507" t="s">
        <v>3684</v>
      </c>
      <c r="J114" s="497" t="s">
        <v>3691</v>
      </c>
      <c r="K114" s="497">
        <f t="shared" ref="K114:K115" si="88">H114-F114</f>
        <v>-3.3000000000000007</v>
      </c>
      <c r="L114" s="497">
        <v>100</v>
      </c>
      <c r="M114" s="497">
        <f t="shared" ref="M114:M115" si="89">(K114*N114)-100</f>
        <v>-6208.3000000000011</v>
      </c>
      <c r="N114" s="497">
        <v>1851</v>
      </c>
      <c r="O114" s="446" t="s">
        <v>663</v>
      </c>
      <c r="P114" s="433">
        <v>44078</v>
      </c>
      <c r="Q114" s="391"/>
      <c r="R114" s="344" t="s">
        <v>602</v>
      </c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69">
        <v>8</v>
      </c>
      <c r="B115" s="486">
        <v>44078</v>
      </c>
      <c r="C115" s="486"/>
      <c r="D115" s="453" t="s">
        <v>3690</v>
      </c>
      <c r="E115" s="454" t="s">
        <v>600</v>
      </c>
      <c r="F115" s="454">
        <v>20.5</v>
      </c>
      <c r="G115" s="487">
        <v>15.5</v>
      </c>
      <c r="H115" s="487">
        <v>22.4</v>
      </c>
      <c r="I115" s="454">
        <v>30</v>
      </c>
      <c r="J115" s="451" t="s">
        <v>3692</v>
      </c>
      <c r="K115" s="451">
        <f t="shared" si="88"/>
        <v>1.8999999999999986</v>
      </c>
      <c r="L115" s="451">
        <v>100</v>
      </c>
      <c r="M115" s="451">
        <f t="shared" si="89"/>
        <v>2179.9999999999982</v>
      </c>
      <c r="N115" s="451">
        <v>1200</v>
      </c>
      <c r="O115" s="456" t="s">
        <v>599</v>
      </c>
      <c r="P115" s="461">
        <v>44078</v>
      </c>
      <c r="Q115" s="391"/>
      <c r="R115" s="344" t="s">
        <v>3186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469">
        <v>9</v>
      </c>
      <c r="B116" s="486">
        <v>44078</v>
      </c>
      <c r="C116" s="486"/>
      <c r="D116" s="453" t="s">
        <v>3672</v>
      </c>
      <c r="E116" s="454" t="s">
        <v>600</v>
      </c>
      <c r="F116" s="454">
        <v>55</v>
      </c>
      <c r="G116" s="487">
        <v>37</v>
      </c>
      <c r="H116" s="487">
        <v>62</v>
      </c>
      <c r="I116" s="454" t="s">
        <v>3673</v>
      </c>
      <c r="J116" s="451" t="s">
        <v>3637</v>
      </c>
      <c r="K116" s="451">
        <f t="shared" ref="K116:K117" si="90">H116-F116</f>
        <v>7</v>
      </c>
      <c r="L116" s="451">
        <v>100</v>
      </c>
      <c r="M116" s="451">
        <f t="shared" ref="M116:M117" si="91">(K116*N116)-100</f>
        <v>2000</v>
      </c>
      <c r="N116" s="451">
        <v>300</v>
      </c>
      <c r="O116" s="456" t="s">
        <v>599</v>
      </c>
      <c r="P116" s="461">
        <v>44078</v>
      </c>
      <c r="Q116" s="391"/>
      <c r="R116" s="344" t="s">
        <v>602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485">
        <v>10</v>
      </c>
      <c r="B117" s="505">
        <v>44078</v>
      </c>
      <c r="C117" s="505"/>
      <c r="D117" s="506" t="s">
        <v>3693</v>
      </c>
      <c r="E117" s="507" t="s">
        <v>600</v>
      </c>
      <c r="F117" s="507">
        <v>142.5</v>
      </c>
      <c r="G117" s="503">
        <v>95</v>
      </c>
      <c r="H117" s="503">
        <v>95</v>
      </c>
      <c r="I117" s="507" t="s">
        <v>3694</v>
      </c>
      <c r="J117" s="497" t="s">
        <v>3719</v>
      </c>
      <c r="K117" s="497">
        <f t="shared" si="90"/>
        <v>-47.5</v>
      </c>
      <c r="L117" s="497">
        <v>100</v>
      </c>
      <c r="M117" s="497">
        <f t="shared" si="91"/>
        <v>-4850</v>
      </c>
      <c r="N117" s="497">
        <v>100</v>
      </c>
      <c r="O117" s="446" t="s">
        <v>663</v>
      </c>
      <c r="P117" s="433">
        <v>44078</v>
      </c>
      <c r="Q117" s="391"/>
      <c r="R117" s="344" t="s">
        <v>602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469">
        <v>11</v>
      </c>
      <c r="B118" s="486">
        <v>44078</v>
      </c>
      <c r="C118" s="486"/>
      <c r="D118" s="453" t="s">
        <v>3695</v>
      </c>
      <c r="E118" s="454" t="s">
        <v>600</v>
      </c>
      <c r="F118" s="454">
        <v>46</v>
      </c>
      <c r="G118" s="487">
        <v>15</v>
      </c>
      <c r="H118" s="487">
        <v>61.5</v>
      </c>
      <c r="I118" s="454" t="s">
        <v>3696</v>
      </c>
      <c r="J118" s="451" t="s">
        <v>3697</v>
      </c>
      <c r="K118" s="451">
        <f t="shared" ref="K118" si="92">H118-F118</f>
        <v>15.5</v>
      </c>
      <c r="L118" s="451">
        <v>100</v>
      </c>
      <c r="M118" s="451">
        <f t="shared" ref="M118" si="93">(K118*N118)-100</f>
        <v>1062.5</v>
      </c>
      <c r="N118" s="451">
        <v>75</v>
      </c>
      <c r="O118" s="456" t="s">
        <v>599</v>
      </c>
      <c r="P118" s="461">
        <v>44078</v>
      </c>
      <c r="Q118" s="391"/>
      <c r="R118" s="344" t="s">
        <v>602</v>
      </c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69">
        <v>12</v>
      </c>
      <c r="B119" s="486">
        <v>44081</v>
      </c>
      <c r="C119" s="466"/>
      <c r="D119" s="453" t="s">
        <v>3695</v>
      </c>
      <c r="E119" s="454" t="s">
        <v>600</v>
      </c>
      <c r="F119" s="454">
        <v>61.5</v>
      </c>
      <c r="G119" s="487">
        <v>25</v>
      </c>
      <c r="H119" s="487">
        <v>81</v>
      </c>
      <c r="I119" s="454" t="s">
        <v>3703</v>
      </c>
      <c r="J119" s="451" t="s">
        <v>3704</v>
      </c>
      <c r="K119" s="451">
        <f t="shared" ref="K119:K120" si="94">H119-F119</f>
        <v>19.5</v>
      </c>
      <c r="L119" s="451">
        <v>100</v>
      </c>
      <c r="M119" s="451">
        <f t="shared" ref="M119:M120" si="95">(K119*N119)-100</f>
        <v>1362.5</v>
      </c>
      <c r="N119" s="451">
        <v>75</v>
      </c>
      <c r="O119" s="456" t="s">
        <v>599</v>
      </c>
      <c r="P119" s="461">
        <v>44081</v>
      </c>
      <c r="Q119" s="391"/>
      <c r="R119" s="344" t="s">
        <v>602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85">
        <v>13</v>
      </c>
      <c r="B120" s="505">
        <v>44081</v>
      </c>
      <c r="C120" s="505"/>
      <c r="D120" s="506" t="s">
        <v>3695</v>
      </c>
      <c r="E120" s="507" t="s">
        <v>600</v>
      </c>
      <c r="F120" s="507">
        <v>60</v>
      </c>
      <c r="G120" s="503">
        <v>25</v>
      </c>
      <c r="H120" s="503">
        <v>30</v>
      </c>
      <c r="I120" s="507" t="s">
        <v>3703</v>
      </c>
      <c r="J120" s="497" t="s">
        <v>3708</v>
      </c>
      <c r="K120" s="497">
        <f t="shared" si="94"/>
        <v>-30</v>
      </c>
      <c r="L120" s="497">
        <v>100</v>
      </c>
      <c r="M120" s="497">
        <f t="shared" si="95"/>
        <v>-2350</v>
      </c>
      <c r="N120" s="497">
        <v>75</v>
      </c>
      <c r="O120" s="446" t="s">
        <v>663</v>
      </c>
      <c r="P120" s="433">
        <v>44082</v>
      </c>
      <c r="Q120" s="391"/>
      <c r="R120" s="344" t="s">
        <v>602</v>
      </c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469">
        <v>14</v>
      </c>
      <c r="B121" s="486">
        <v>44082</v>
      </c>
      <c r="C121" s="466"/>
      <c r="D121" s="453" t="s">
        <v>3709</v>
      </c>
      <c r="E121" s="454" t="s">
        <v>600</v>
      </c>
      <c r="F121" s="454">
        <v>58</v>
      </c>
      <c r="G121" s="487">
        <v>18</v>
      </c>
      <c r="H121" s="487">
        <v>75</v>
      </c>
      <c r="I121" s="454" t="s">
        <v>3703</v>
      </c>
      <c r="J121" s="451" t="s">
        <v>3710</v>
      </c>
      <c r="K121" s="451">
        <f t="shared" ref="K121:K122" si="96">H121-F121</f>
        <v>17</v>
      </c>
      <c r="L121" s="451">
        <v>100</v>
      </c>
      <c r="M121" s="451">
        <f t="shared" ref="M121:M122" si="97">(K121*N121)-100</f>
        <v>1175</v>
      </c>
      <c r="N121" s="451">
        <v>75</v>
      </c>
      <c r="O121" s="456" t="s">
        <v>599</v>
      </c>
      <c r="P121" s="461">
        <v>44082</v>
      </c>
      <c r="Q121" s="391"/>
      <c r="R121" s="344" t="s">
        <v>602</v>
      </c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69">
        <v>15</v>
      </c>
      <c r="B122" s="486">
        <v>44083</v>
      </c>
      <c r="C122" s="486"/>
      <c r="D122" s="453" t="s">
        <v>3713</v>
      </c>
      <c r="E122" s="454" t="s">
        <v>600</v>
      </c>
      <c r="F122" s="454">
        <v>39</v>
      </c>
      <c r="G122" s="487">
        <v>23</v>
      </c>
      <c r="H122" s="487">
        <v>48</v>
      </c>
      <c r="I122" s="454">
        <v>70</v>
      </c>
      <c r="J122" s="451" t="s">
        <v>3405</v>
      </c>
      <c r="K122" s="451">
        <f t="shared" si="96"/>
        <v>9</v>
      </c>
      <c r="L122" s="451">
        <v>100</v>
      </c>
      <c r="M122" s="451">
        <f t="shared" si="97"/>
        <v>2600</v>
      </c>
      <c r="N122" s="451">
        <v>300</v>
      </c>
      <c r="O122" s="456" t="s">
        <v>599</v>
      </c>
      <c r="P122" s="500">
        <v>44085</v>
      </c>
      <c r="Q122" s="391"/>
      <c r="R122" s="344" t="s">
        <v>3186</v>
      </c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485">
        <v>16</v>
      </c>
      <c r="B123" s="505">
        <v>44083</v>
      </c>
      <c r="C123" s="505"/>
      <c r="D123" s="506" t="s">
        <v>3715</v>
      </c>
      <c r="E123" s="507" t="s">
        <v>600</v>
      </c>
      <c r="F123" s="507">
        <v>60</v>
      </c>
      <c r="G123" s="503">
        <v>18</v>
      </c>
      <c r="H123" s="503">
        <v>18</v>
      </c>
      <c r="I123" s="507" t="s">
        <v>3716</v>
      </c>
      <c r="J123" s="497" t="s">
        <v>3727</v>
      </c>
      <c r="K123" s="497">
        <f t="shared" ref="K123" si="98">H123-F123</f>
        <v>-42</v>
      </c>
      <c r="L123" s="497">
        <v>100</v>
      </c>
      <c r="M123" s="497">
        <f t="shared" ref="M123" si="99">(K123*N123)-100</f>
        <v>-3250</v>
      </c>
      <c r="N123" s="497">
        <v>75</v>
      </c>
      <c r="O123" s="446" t="s">
        <v>663</v>
      </c>
      <c r="P123" s="433">
        <v>44085</v>
      </c>
      <c r="Q123" s="391"/>
      <c r="R123" s="344" t="s">
        <v>602</v>
      </c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469">
        <v>17</v>
      </c>
      <c r="B124" s="486">
        <v>44085</v>
      </c>
      <c r="C124" s="466"/>
      <c r="D124" s="453" t="s">
        <v>3726</v>
      </c>
      <c r="E124" s="454" t="s">
        <v>600</v>
      </c>
      <c r="F124" s="454">
        <v>60</v>
      </c>
      <c r="G124" s="487">
        <v>18</v>
      </c>
      <c r="H124" s="487">
        <v>76</v>
      </c>
      <c r="I124" s="454" t="s">
        <v>3716</v>
      </c>
      <c r="J124" s="451" t="s">
        <v>3748</v>
      </c>
      <c r="K124" s="451">
        <f t="shared" ref="K124" si="100">H124-F124</f>
        <v>16</v>
      </c>
      <c r="L124" s="451">
        <v>100</v>
      </c>
      <c r="M124" s="451">
        <f t="shared" ref="M124" si="101">(K124*N124)-100</f>
        <v>1100</v>
      </c>
      <c r="N124" s="451">
        <v>75</v>
      </c>
      <c r="O124" s="456" t="s">
        <v>599</v>
      </c>
      <c r="P124" s="461">
        <v>44085</v>
      </c>
      <c r="Q124" s="391"/>
      <c r="R124" s="344" t="s">
        <v>602</v>
      </c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451">
        <v>18</v>
      </c>
      <c r="B125" s="486">
        <v>44085</v>
      </c>
      <c r="C125" s="466"/>
      <c r="D125" s="453" t="s">
        <v>3726</v>
      </c>
      <c r="E125" s="454" t="s">
        <v>600</v>
      </c>
      <c r="F125" s="454">
        <v>59</v>
      </c>
      <c r="G125" s="487">
        <v>18</v>
      </c>
      <c r="H125" s="487">
        <v>71.5</v>
      </c>
      <c r="I125" s="454" t="s">
        <v>3716</v>
      </c>
      <c r="J125" s="451" t="s">
        <v>3733</v>
      </c>
      <c r="K125" s="451">
        <f t="shared" ref="K125:K126" si="102">H125-F125</f>
        <v>12.5</v>
      </c>
      <c r="L125" s="451">
        <v>100</v>
      </c>
      <c r="M125" s="451">
        <f t="shared" ref="M125:M126" si="103">(K125*N125)-100</f>
        <v>837.5</v>
      </c>
      <c r="N125" s="451">
        <v>75</v>
      </c>
      <c r="O125" s="456" t="s">
        <v>599</v>
      </c>
      <c r="P125" s="500">
        <v>44088</v>
      </c>
      <c r="Q125" s="391"/>
      <c r="R125" s="344" t="s">
        <v>602</v>
      </c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485">
        <v>19</v>
      </c>
      <c r="B126" s="505">
        <v>44090</v>
      </c>
      <c r="C126" s="505"/>
      <c r="D126" s="506" t="s">
        <v>3758</v>
      </c>
      <c r="E126" s="507" t="s">
        <v>600</v>
      </c>
      <c r="F126" s="507">
        <v>42.5</v>
      </c>
      <c r="G126" s="503">
        <v>15</v>
      </c>
      <c r="H126" s="503">
        <v>15</v>
      </c>
      <c r="I126" s="507">
        <v>100</v>
      </c>
      <c r="J126" s="497" t="s">
        <v>3759</v>
      </c>
      <c r="K126" s="497">
        <f t="shared" si="102"/>
        <v>-27.5</v>
      </c>
      <c r="L126" s="497">
        <v>100</v>
      </c>
      <c r="M126" s="497">
        <f t="shared" si="103"/>
        <v>-2162.5</v>
      </c>
      <c r="N126" s="497">
        <v>75</v>
      </c>
      <c r="O126" s="446" t="s">
        <v>663</v>
      </c>
      <c r="P126" s="539">
        <v>44090</v>
      </c>
      <c r="Q126" s="391"/>
      <c r="R126" s="344" t="s">
        <v>3186</v>
      </c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485">
        <v>20</v>
      </c>
      <c r="B127" s="505">
        <v>44090</v>
      </c>
      <c r="C127" s="505"/>
      <c r="D127" s="506" t="s">
        <v>3764</v>
      </c>
      <c r="E127" s="507" t="s">
        <v>600</v>
      </c>
      <c r="F127" s="507">
        <v>2.9</v>
      </c>
      <c r="G127" s="503">
        <v>1.4</v>
      </c>
      <c r="H127" s="503">
        <v>1.7</v>
      </c>
      <c r="I127" s="541" t="s">
        <v>3766</v>
      </c>
      <c r="J127" s="497" t="s">
        <v>3765</v>
      </c>
      <c r="K127" s="497">
        <f t="shared" ref="K127" si="104">H127-F127</f>
        <v>-1.2</v>
      </c>
      <c r="L127" s="497">
        <v>100</v>
      </c>
      <c r="M127" s="497">
        <f t="shared" ref="M127" si="105">(K127*N127)-100</f>
        <v>-4060</v>
      </c>
      <c r="N127" s="497">
        <v>3300</v>
      </c>
      <c r="O127" s="446" t="s">
        <v>663</v>
      </c>
      <c r="P127" s="539">
        <v>44090</v>
      </c>
      <c r="Q127" s="391"/>
      <c r="R127" s="344" t="s">
        <v>602</v>
      </c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498">
        <v>21</v>
      </c>
      <c r="B128" s="466">
        <v>44092</v>
      </c>
      <c r="C128" s="466"/>
      <c r="D128" s="467" t="s">
        <v>3805</v>
      </c>
      <c r="E128" s="468" t="s">
        <v>600</v>
      </c>
      <c r="F128" s="468" t="s">
        <v>3806</v>
      </c>
      <c r="G128" s="431"/>
      <c r="H128" s="431"/>
      <c r="I128" s="468" t="s">
        <v>3716</v>
      </c>
      <c r="J128" s="377" t="s">
        <v>601</v>
      </c>
      <c r="K128" s="377"/>
      <c r="L128" s="377"/>
      <c r="M128" s="377"/>
      <c r="N128" s="377"/>
      <c r="O128" s="377"/>
      <c r="P128" s="377"/>
      <c r="Q128" s="391"/>
      <c r="R128" s="344" t="s">
        <v>602</v>
      </c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4.25">
      <c r="A129" s="498"/>
      <c r="B129" s="466"/>
      <c r="C129" s="466"/>
      <c r="D129" s="467"/>
      <c r="E129" s="468"/>
      <c r="F129" s="468"/>
      <c r="G129" s="431"/>
      <c r="H129" s="431"/>
      <c r="I129" s="468"/>
      <c r="J129" s="377"/>
      <c r="K129" s="377"/>
      <c r="L129" s="377"/>
      <c r="M129" s="377"/>
      <c r="N129" s="377"/>
      <c r="O129" s="377"/>
      <c r="P129" s="377"/>
      <c r="Q129" s="391"/>
      <c r="R129" s="344"/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498"/>
      <c r="B130" s="466"/>
      <c r="C130" s="466"/>
      <c r="D130" s="467"/>
      <c r="E130" s="468"/>
      <c r="F130" s="468"/>
      <c r="G130" s="431"/>
      <c r="H130" s="431"/>
      <c r="I130" s="468"/>
      <c r="J130" s="377"/>
      <c r="K130" s="377"/>
      <c r="L130" s="377"/>
      <c r="M130" s="377"/>
      <c r="N130" s="377"/>
      <c r="O130" s="377"/>
      <c r="P130" s="377"/>
      <c r="Q130" s="391"/>
      <c r="R130" s="344"/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4.25">
      <c r="A131" s="36"/>
      <c r="B131" s="533"/>
      <c r="C131" s="533"/>
      <c r="D131" s="534"/>
      <c r="E131" s="535"/>
      <c r="F131" s="535"/>
      <c r="G131" s="536"/>
      <c r="H131" s="536"/>
      <c r="I131" s="535"/>
      <c r="J131" s="496"/>
      <c r="K131" s="496"/>
      <c r="L131" s="496"/>
      <c r="M131" s="496"/>
      <c r="N131" s="496"/>
      <c r="O131" s="537"/>
      <c r="P131" s="496"/>
      <c r="Q131" s="391"/>
      <c r="R131" s="344"/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4.25">
      <c r="A132" s="378"/>
      <c r="B132" s="379"/>
      <c r="C132" s="379"/>
      <c r="D132" s="380"/>
      <c r="E132" s="378"/>
      <c r="F132" s="405"/>
      <c r="G132" s="378"/>
      <c r="H132" s="378"/>
      <c r="I132" s="378"/>
      <c r="J132" s="379"/>
      <c r="K132" s="406"/>
      <c r="L132" s="378"/>
      <c r="M132" s="378"/>
      <c r="N132" s="378"/>
      <c r="O132" s="407"/>
      <c r="P132" s="391"/>
      <c r="Q132" s="391"/>
      <c r="R132" s="344"/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ht="15">
      <c r="A133" s="100" t="s">
        <v>618</v>
      </c>
      <c r="B133" s="101"/>
      <c r="C133" s="101"/>
      <c r="D133" s="102"/>
      <c r="E133" s="34"/>
      <c r="F133" s="32"/>
      <c r="G133" s="32"/>
      <c r="H133" s="73"/>
      <c r="I133" s="120"/>
      <c r="J133" s="121"/>
      <c r="K133" s="17"/>
      <c r="L133" s="17"/>
      <c r="M133" s="17"/>
      <c r="N133" s="11"/>
      <c r="O133" s="53"/>
      <c r="Q133" s="9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ht="38.25">
      <c r="A134" s="20" t="s">
        <v>16</v>
      </c>
      <c r="B134" s="21" t="s">
        <v>575</v>
      </c>
      <c r="C134" s="21"/>
      <c r="D134" s="22" t="s">
        <v>588</v>
      </c>
      <c r="E134" s="21" t="s">
        <v>589</v>
      </c>
      <c r="F134" s="21" t="s">
        <v>590</v>
      </c>
      <c r="G134" s="21" t="s">
        <v>591</v>
      </c>
      <c r="H134" s="21" t="s">
        <v>592</v>
      </c>
      <c r="I134" s="21" t="s">
        <v>593</v>
      </c>
      <c r="J134" s="20" t="s">
        <v>594</v>
      </c>
      <c r="K134" s="62" t="s">
        <v>610</v>
      </c>
      <c r="L134" s="480" t="s">
        <v>3631</v>
      </c>
      <c r="M134" s="63" t="s">
        <v>3630</v>
      </c>
      <c r="N134" s="21" t="s">
        <v>597</v>
      </c>
      <c r="O134" s="78" t="s">
        <v>598</v>
      </c>
      <c r="P134" s="98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34" ht="14.25">
      <c r="A135" s="485">
        <v>1</v>
      </c>
      <c r="B135" s="505">
        <v>44071</v>
      </c>
      <c r="C135" s="505"/>
      <c r="D135" s="506" t="s">
        <v>330</v>
      </c>
      <c r="E135" s="507" t="s">
        <v>600</v>
      </c>
      <c r="F135" s="507">
        <v>267</v>
      </c>
      <c r="G135" s="503">
        <v>245</v>
      </c>
      <c r="H135" s="503">
        <v>243</v>
      </c>
      <c r="I135" s="507" t="s">
        <v>3644</v>
      </c>
      <c r="J135" s="497" t="s">
        <v>3714</v>
      </c>
      <c r="K135" s="497">
        <f t="shared" ref="K135" si="106">H135-F135</f>
        <v>-24</v>
      </c>
      <c r="L135" s="474">
        <f>(F135*-0.8)/100</f>
        <v>-2.1360000000000001</v>
      </c>
      <c r="M135" s="432">
        <f t="shared" ref="M135" si="107">(K135+L135)/F135</f>
        <v>-9.7887640449438193E-2</v>
      </c>
      <c r="N135" s="446" t="s">
        <v>663</v>
      </c>
      <c r="O135" s="433">
        <v>44083</v>
      </c>
      <c r="P135" s="98"/>
      <c r="Q135" s="11"/>
      <c r="R135" s="17" t="s">
        <v>602</v>
      </c>
      <c r="S135" s="16"/>
      <c r="T135" s="16"/>
      <c r="U135" s="16"/>
      <c r="V135" s="16"/>
      <c r="W135" s="16"/>
      <c r="X135" s="16"/>
      <c r="Y135" s="16"/>
      <c r="Z135" s="16"/>
    </row>
    <row r="136" spans="1:34" s="8" customFormat="1">
      <c r="A136" s="392"/>
      <c r="B136" s="393"/>
      <c r="C136" s="394"/>
      <c r="D136" s="395"/>
      <c r="E136" s="396"/>
      <c r="F136" s="396"/>
      <c r="G136" s="397"/>
      <c r="H136" s="397"/>
      <c r="I136" s="396"/>
      <c r="J136" s="398"/>
      <c r="K136" s="399"/>
      <c r="L136" s="400"/>
      <c r="M136" s="401"/>
      <c r="N136" s="402"/>
      <c r="O136" s="403"/>
      <c r="P136" s="124"/>
      <c r="Q136"/>
      <c r="R136" s="95"/>
      <c r="T136" s="57"/>
      <c r="U136" s="57"/>
      <c r="V136" s="57"/>
      <c r="W136" s="57"/>
      <c r="X136" s="57"/>
      <c r="Y136" s="57"/>
      <c r="Z136" s="57"/>
    </row>
    <row r="137" spans="1:34">
      <c r="A137" s="23" t="s">
        <v>603</v>
      </c>
      <c r="B137" s="23"/>
      <c r="C137" s="23"/>
      <c r="D137" s="23"/>
      <c r="E137" s="5"/>
      <c r="F137" s="30" t="s">
        <v>605</v>
      </c>
      <c r="G137" s="82"/>
      <c r="H137" s="82"/>
      <c r="I137" s="38"/>
      <c r="J137" s="85"/>
      <c r="K137" s="83"/>
      <c r="L137" s="84"/>
      <c r="M137" s="85"/>
      <c r="N137" s="86"/>
      <c r="O137" s="125"/>
      <c r="P137" s="11"/>
      <c r="Q137" s="16"/>
      <c r="R137" s="97"/>
      <c r="S137" s="16"/>
      <c r="T137" s="16"/>
      <c r="U137" s="16"/>
      <c r="V137" s="16"/>
      <c r="W137" s="16"/>
      <c r="X137" s="16"/>
      <c r="Y137" s="16"/>
    </row>
    <row r="138" spans="1:34">
      <c r="A138" s="29" t="s">
        <v>604</v>
      </c>
      <c r="B138" s="23"/>
      <c r="C138" s="23"/>
      <c r="D138" s="23"/>
      <c r="E138" s="32"/>
      <c r="F138" s="30" t="s">
        <v>607</v>
      </c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12"/>
      <c r="H139" s="12"/>
      <c r="I139" s="12"/>
      <c r="J139" s="53"/>
      <c r="K139" s="12"/>
      <c r="L139" s="12"/>
      <c r="M139" s="12"/>
      <c r="N139" s="11"/>
      <c r="O139" s="53"/>
      <c r="Q139" s="7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 ht="15">
      <c r="A140" s="11"/>
      <c r="B140" s="33" t="s">
        <v>3790</v>
      </c>
      <c r="C140" s="33"/>
      <c r="D140" s="33"/>
      <c r="E140" s="33"/>
      <c r="F140" s="34"/>
      <c r="G140" s="32"/>
      <c r="H140" s="32"/>
      <c r="I140" s="73"/>
      <c r="J140" s="74"/>
      <c r="K140" s="75"/>
      <c r="L140" s="479"/>
      <c r="M140" s="12"/>
      <c r="N140" s="11"/>
      <c r="O140" s="53"/>
      <c r="Q140" s="7"/>
      <c r="R140" s="82"/>
      <c r="S140" s="16"/>
      <c r="T140" s="16"/>
      <c r="U140" s="16"/>
      <c r="V140" s="16"/>
      <c r="W140" s="16"/>
      <c r="X140" s="16"/>
      <c r="Y140" s="16"/>
      <c r="Z140" s="16"/>
    </row>
    <row r="141" spans="1:34" ht="38.25">
      <c r="A141" s="20" t="s">
        <v>16</v>
      </c>
      <c r="B141" s="21" t="s">
        <v>575</v>
      </c>
      <c r="C141" s="21"/>
      <c r="D141" s="22" t="s">
        <v>588</v>
      </c>
      <c r="E141" s="21" t="s">
        <v>589</v>
      </c>
      <c r="F141" s="21" t="s">
        <v>590</v>
      </c>
      <c r="G141" s="21" t="s">
        <v>609</v>
      </c>
      <c r="H141" s="21" t="s">
        <v>592</v>
      </c>
      <c r="I141" s="21" t="s">
        <v>593</v>
      </c>
      <c r="J141" s="76" t="s">
        <v>594</v>
      </c>
      <c r="K141" s="62" t="s">
        <v>610</v>
      </c>
      <c r="L141" s="77" t="s">
        <v>611</v>
      </c>
      <c r="M141" s="21" t="s">
        <v>612</v>
      </c>
      <c r="N141" s="480" t="s">
        <v>3631</v>
      </c>
      <c r="O141" s="63" t="s">
        <v>3630</v>
      </c>
      <c r="P141" s="21" t="s">
        <v>597</v>
      </c>
      <c r="Q141" s="78" t="s">
        <v>598</v>
      </c>
      <c r="R141" s="82"/>
      <c r="S141" s="16"/>
      <c r="T141" s="16"/>
      <c r="U141" s="16"/>
      <c r="V141" s="16"/>
      <c r="W141" s="16"/>
      <c r="X141" s="16"/>
      <c r="Y141" s="16"/>
      <c r="Z141" s="16"/>
    </row>
    <row r="142" spans="1:34" ht="14.25">
      <c r="A142" s="481">
        <v>1</v>
      </c>
      <c r="B142" s="452">
        <v>44092</v>
      </c>
      <c r="C142" s="482"/>
      <c r="D142" s="499" t="s">
        <v>3797</v>
      </c>
      <c r="E142" s="483" t="s">
        <v>3627</v>
      </c>
      <c r="F142" s="451">
        <v>5967.5</v>
      </c>
      <c r="G142" s="454">
        <v>6040</v>
      </c>
      <c r="H142" s="483">
        <v>5915</v>
      </c>
      <c r="I142" s="484">
        <v>5850</v>
      </c>
      <c r="J142" s="451" t="s">
        <v>3799</v>
      </c>
      <c r="K142" s="451">
        <f>+F142-H142</f>
        <v>52.5</v>
      </c>
      <c r="L142" s="472">
        <f>(125*52.5)-N142</f>
        <v>6040.34375</v>
      </c>
      <c r="M142" s="488">
        <v>125</v>
      </c>
      <c r="N142" s="472">
        <f>(F142*M142)*0.07%</f>
        <v>522.15625000000011</v>
      </c>
      <c r="O142" s="455"/>
      <c r="P142" s="456" t="s">
        <v>599</v>
      </c>
      <c r="Q142" s="461">
        <v>44075</v>
      </c>
      <c r="R142" s="17" t="s">
        <v>602</v>
      </c>
      <c r="S142" s="16"/>
      <c r="T142" s="16"/>
      <c r="U142" s="16"/>
      <c r="V142" s="16"/>
      <c r="W142" s="16"/>
      <c r="X142" s="16"/>
      <c r="Y142" s="16"/>
      <c r="Z142" s="16"/>
    </row>
    <row r="143" spans="1:34" ht="14.25">
      <c r="A143" s="501">
        <v>2</v>
      </c>
      <c r="B143" s="445">
        <v>44092</v>
      </c>
      <c r="C143" s="448"/>
      <c r="D143" s="502" t="s">
        <v>93</v>
      </c>
      <c r="E143" s="450" t="s">
        <v>3627</v>
      </c>
      <c r="F143" s="509">
        <v>161.1</v>
      </c>
      <c r="G143" s="503">
        <v>165</v>
      </c>
      <c r="H143" s="450">
        <v>165</v>
      </c>
      <c r="I143" s="504" t="s">
        <v>3661</v>
      </c>
      <c r="J143" s="497" t="s">
        <v>3800</v>
      </c>
      <c r="K143" s="497">
        <f>F143-H143</f>
        <v>-3.9000000000000057</v>
      </c>
      <c r="L143" s="497"/>
      <c r="M143" s="497"/>
      <c r="N143" s="474">
        <f>(H143*-0.07)/100</f>
        <v>-0.11550000000000001</v>
      </c>
      <c r="O143" s="432">
        <f>(K143+N143)/F143</f>
        <v>-2.4925512104283089E-2</v>
      </c>
      <c r="P143" s="446" t="s">
        <v>663</v>
      </c>
      <c r="Q143" s="433">
        <v>44077</v>
      </c>
      <c r="R143" s="142" t="s">
        <v>602</v>
      </c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12"/>
      <c r="H144" s="12"/>
      <c r="I144" s="12"/>
      <c r="J144" s="53"/>
      <c r="K144" s="12"/>
      <c r="L144" s="12"/>
      <c r="M144" s="12"/>
      <c r="N144" s="11"/>
      <c r="O144" s="53"/>
      <c r="P144" s="7"/>
      <c r="Q144" s="11"/>
      <c r="R144" s="142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9"/>
      <c r="B145" s="23"/>
      <c r="C145" s="23"/>
      <c r="D145" s="23"/>
      <c r="E145" s="32"/>
      <c r="F145" s="30"/>
      <c r="G145" s="41"/>
      <c r="H145" s="42"/>
      <c r="I145" s="82"/>
      <c r="J145" s="17"/>
      <c r="K145" s="83"/>
      <c r="L145" s="84"/>
      <c r="M145" s="85"/>
      <c r="N145" s="86"/>
      <c r="O145" s="87"/>
      <c r="P145" s="11"/>
      <c r="Q145" s="16"/>
      <c r="R145" s="142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37"/>
      <c r="B146" s="45"/>
      <c r="C146" s="103"/>
      <c r="D146" s="6"/>
      <c r="E146" s="38"/>
      <c r="F146" s="82"/>
      <c r="G146" s="41"/>
      <c r="H146" s="42"/>
      <c r="I146" s="82"/>
      <c r="J146" s="17"/>
      <c r="K146" s="83"/>
      <c r="L146" s="84"/>
      <c r="M146" s="85"/>
      <c r="N146" s="86"/>
      <c r="O146" s="87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 ht="15">
      <c r="A147" s="5"/>
      <c r="B147" s="104" t="s">
        <v>619</v>
      </c>
      <c r="C147" s="104"/>
      <c r="D147" s="104"/>
      <c r="E147" s="104"/>
      <c r="F147" s="17"/>
      <c r="G147" s="17"/>
      <c r="H147" s="105"/>
      <c r="I147" s="17"/>
      <c r="J147" s="74"/>
      <c r="K147" s="75"/>
      <c r="L147" s="17"/>
      <c r="M147" s="17"/>
      <c r="N147" s="16"/>
      <c r="O147" s="99"/>
      <c r="P147" s="11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 ht="38.25">
      <c r="A148" s="20" t="s">
        <v>16</v>
      </c>
      <c r="B148" s="21" t="s">
        <v>575</v>
      </c>
      <c r="C148" s="21"/>
      <c r="D148" s="22" t="s">
        <v>588</v>
      </c>
      <c r="E148" s="21" t="s">
        <v>589</v>
      </c>
      <c r="F148" s="21" t="s">
        <v>590</v>
      </c>
      <c r="G148" s="21" t="s">
        <v>620</v>
      </c>
      <c r="H148" s="21" t="s">
        <v>621</v>
      </c>
      <c r="I148" s="21" t="s">
        <v>593</v>
      </c>
      <c r="J148" s="61" t="s">
        <v>594</v>
      </c>
      <c r="K148" s="21" t="s">
        <v>595</v>
      </c>
      <c r="L148" s="21" t="s">
        <v>596</v>
      </c>
      <c r="M148" s="21" t="s">
        <v>597</v>
      </c>
      <c r="N148" s="22" t="s">
        <v>598</v>
      </c>
      <c r="O148" s="99"/>
      <c r="P148" s="11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</v>
      </c>
      <c r="B149" s="106">
        <v>41579</v>
      </c>
      <c r="C149" s="106"/>
      <c r="D149" s="107" t="s">
        <v>622</v>
      </c>
      <c r="E149" s="108" t="s">
        <v>623</v>
      </c>
      <c r="F149" s="109">
        <v>82</v>
      </c>
      <c r="G149" s="108" t="s">
        <v>624</v>
      </c>
      <c r="H149" s="108">
        <v>100</v>
      </c>
      <c r="I149" s="126">
        <v>100</v>
      </c>
      <c r="J149" s="127" t="s">
        <v>625</v>
      </c>
      <c r="K149" s="128">
        <f t="shared" ref="K149:K180" si="108">H149-F149</f>
        <v>18</v>
      </c>
      <c r="L149" s="129">
        <f t="shared" ref="L149:L180" si="109">K149/F149</f>
        <v>0.21951219512195122</v>
      </c>
      <c r="M149" s="130" t="s">
        <v>599</v>
      </c>
      <c r="N149" s="131">
        <v>42657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</v>
      </c>
      <c r="B150" s="106">
        <v>41794</v>
      </c>
      <c r="C150" s="106"/>
      <c r="D150" s="107" t="s">
        <v>626</v>
      </c>
      <c r="E150" s="108" t="s">
        <v>600</v>
      </c>
      <c r="F150" s="109">
        <v>257</v>
      </c>
      <c r="G150" s="108" t="s">
        <v>624</v>
      </c>
      <c r="H150" s="108">
        <v>300</v>
      </c>
      <c r="I150" s="126">
        <v>300</v>
      </c>
      <c r="J150" s="127" t="s">
        <v>625</v>
      </c>
      <c r="K150" s="128">
        <f t="shared" si="108"/>
        <v>43</v>
      </c>
      <c r="L150" s="129">
        <f t="shared" si="109"/>
        <v>0.16731517509727625</v>
      </c>
      <c r="M150" s="130" t="s">
        <v>599</v>
      </c>
      <c r="N150" s="131">
        <v>41822</v>
      </c>
      <c r="O150" s="53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</v>
      </c>
      <c r="B151" s="106">
        <v>41828</v>
      </c>
      <c r="C151" s="106"/>
      <c r="D151" s="107" t="s">
        <v>627</v>
      </c>
      <c r="E151" s="108" t="s">
        <v>600</v>
      </c>
      <c r="F151" s="109">
        <v>393</v>
      </c>
      <c r="G151" s="108" t="s">
        <v>624</v>
      </c>
      <c r="H151" s="108">
        <v>468</v>
      </c>
      <c r="I151" s="126">
        <v>468</v>
      </c>
      <c r="J151" s="127" t="s">
        <v>625</v>
      </c>
      <c r="K151" s="128">
        <f t="shared" si="108"/>
        <v>75</v>
      </c>
      <c r="L151" s="129">
        <f t="shared" si="109"/>
        <v>0.19083969465648856</v>
      </c>
      <c r="M151" s="130" t="s">
        <v>599</v>
      </c>
      <c r="N151" s="131">
        <v>41863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4</v>
      </c>
      <c r="B152" s="106">
        <v>41857</v>
      </c>
      <c r="C152" s="106"/>
      <c r="D152" s="107" t="s">
        <v>628</v>
      </c>
      <c r="E152" s="108" t="s">
        <v>600</v>
      </c>
      <c r="F152" s="109">
        <v>205</v>
      </c>
      <c r="G152" s="108" t="s">
        <v>624</v>
      </c>
      <c r="H152" s="108">
        <v>275</v>
      </c>
      <c r="I152" s="126">
        <v>250</v>
      </c>
      <c r="J152" s="127" t="s">
        <v>625</v>
      </c>
      <c r="K152" s="128">
        <f t="shared" si="108"/>
        <v>70</v>
      </c>
      <c r="L152" s="129">
        <f t="shared" si="109"/>
        <v>0.34146341463414637</v>
      </c>
      <c r="M152" s="130" t="s">
        <v>599</v>
      </c>
      <c r="N152" s="131">
        <v>41962</v>
      </c>
      <c r="O152" s="53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5</v>
      </c>
      <c r="B153" s="106">
        <v>41886</v>
      </c>
      <c r="C153" s="106"/>
      <c r="D153" s="107" t="s">
        <v>629</v>
      </c>
      <c r="E153" s="108" t="s">
        <v>600</v>
      </c>
      <c r="F153" s="109">
        <v>162</v>
      </c>
      <c r="G153" s="108" t="s">
        <v>624</v>
      </c>
      <c r="H153" s="108">
        <v>190</v>
      </c>
      <c r="I153" s="126">
        <v>190</v>
      </c>
      <c r="J153" s="127" t="s">
        <v>625</v>
      </c>
      <c r="K153" s="128">
        <f t="shared" si="108"/>
        <v>28</v>
      </c>
      <c r="L153" s="129">
        <f t="shared" si="109"/>
        <v>0.1728395061728395</v>
      </c>
      <c r="M153" s="130" t="s">
        <v>599</v>
      </c>
      <c r="N153" s="131">
        <v>42006</v>
      </c>
      <c r="O153" s="53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6</v>
      </c>
      <c r="B154" s="106">
        <v>41886</v>
      </c>
      <c r="C154" s="106"/>
      <c r="D154" s="107" t="s">
        <v>630</v>
      </c>
      <c r="E154" s="108" t="s">
        <v>600</v>
      </c>
      <c r="F154" s="109">
        <v>75</v>
      </c>
      <c r="G154" s="108" t="s">
        <v>624</v>
      </c>
      <c r="H154" s="108">
        <v>91.5</v>
      </c>
      <c r="I154" s="126" t="s">
        <v>631</v>
      </c>
      <c r="J154" s="127" t="s">
        <v>632</v>
      </c>
      <c r="K154" s="128">
        <f t="shared" si="108"/>
        <v>16.5</v>
      </c>
      <c r="L154" s="129">
        <f t="shared" si="109"/>
        <v>0.22</v>
      </c>
      <c r="M154" s="130" t="s">
        <v>599</v>
      </c>
      <c r="N154" s="131">
        <v>41954</v>
      </c>
      <c r="O154" s="53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7</v>
      </c>
      <c r="B155" s="106">
        <v>41913</v>
      </c>
      <c r="C155" s="106"/>
      <c r="D155" s="107" t="s">
        <v>633</v>
      </c>
      <c r="E155" s="108" t="s">
        <v>600</v>
      </c>
      <c r="F155" s="109">
        <v>850</v>
      </c>
      <c r="G155" s="108" t="s">
        <v>624</v>
      </c>
      <c r="H155" s="108">
        <v>982.5</v>
      </c>
      <c r="I155" s="126">
        <v>1050</v>
      </c>
      <c r="J155" s="127" t="s">
        <v>634</v>
      </c>
      <c r="K155" s="128">
        <f t="shared" si="108"/>
        <v>132.5</v>
      </c>
      <c r="L155" s="129">
        <f t="shared" si="109"/>
        <v>0.15588235294117647</v>
      </c>
      <c r="M155" s="130" t="s">
        <v>599</v>
      </c>
      <c r="N155" s="131">
        <v>42039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8</v>
      </c>
      <c r="B156" s="106">
        <v>41913</v>
      </c>
      <c r="C156" s="106"/>
      <c r="D156" s="107" t="s">
        <v>635</v>
      </c>
      <c r="E156" s="108" t="s">
        <v>600</v>
      </c>
      <c r="F156" s="109">
        <v>475</v>
      </c>
      <c r="G156" s="108" t="s">
        <v>624</v>
      </c>
      <c r="H156" s="108">
        <v>515</v>
      </c>
      <c r="I156" s="126">
        <v>600</v>
      </c>
      <c r="J156" s="127" t="s">
        <v>636</v>
      </c>
      <c r="K156" s="128">
        <f t="shared" si="108"/>
        <v>40</v>
      </c>
      <c r="L156" s="129">
        <f t="shared" si="109"/>
        <v>8.4210526315789472E-2</v>
      </c>
      <c r="M156" s="130" t="s">
        <v>599</v>
      </c>
      <c r="N156" s="131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9</v>
      </c>
      <c r="B157" s="106">
        <v>41913</v>
      </c>
      <c r="C157" s="106"/>
      <c r="D157" s="107" t="s">
        <v>637</v>
      </c>
      <c r="E157" s="108" t="s">
        <v>600</v>
      </c>
      <c r="F157" s="109">
        <v>86</v>
      </c>
      <c r="G157" s="108" t="s">
        <v>624</v>
      </c>
      <c r="H157" s="108">
        <v>99</v>
      </c>
      <c r="I157" s="126">
        <v>140</v>
      </c>
      <c r="J157" s="127" t="s">
        <v>638</v>
      </c>
      <c r="K157" s="128">
        <f t="shared" si="108"/>
        <v>13</v>
      </c>
      <c r="L157" s="129">
        <f t="shared" si="109"/>
        <v>0.15116279069767441</v>
      </c>
      <c r="M157" s="130" t="s">
        <v>599</v>
      </c>
      <c r="N157" s="131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10</v>
      </c>
      <c r="B158" s="106">
        <v>41926</v>
      </c>
      <c r="C158" s="106"/>
      <c r="D158" s="107" t="s">
        <v>639</v>
      </c>
      <c r="E158" s="108" t="s">
        <v>600</v>
      </c>
      <c r="F158" s="109">
        <v>496.6</v>
      </c>
      <c r="G158" s="108" t="s">
        <v>624</v>
      </c>
      <c r="H158" s="108">
        <v>621</v>
      </c>
      <c r="I158" s="126">
        <v>580</v>
      </c>
      <c r="J158" s="127" t="s">
        <v>625</v>
      </c>
      <c r="K158" s="128">
        <f t="shared" si="108"/>
        <v>124.39999999999998</v>
      </c>
      <c r="L158" s="129">
        <f t="shared" si="109"/>
        <v>0.25050342327829234</v>
      </c>
      <c r="M158" s="130" t="s">
        <v>599</v>
      </c>
      <c r="N158" s="131">
        <v>42605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11</v>
      </c>
      <c r="B159" s="106">
        <v>41926</v>
      </c>
      <c r="C159" s="106"/>
      <c r="D159" s="107" t="s">
        <v>640</v>
      </c>
      <c r="E159" s="108" t="s">
        <v>600</v>
      </c>
      <c r="F159" s="109">
        <v>2481.9</v>
      </c>
      <c r="G159" s="108" t="s">
        <v>624</v>
      </c>
      <c r="H159" s="108">
        <v>2840</v>
      </c>
      <c r="I159" s="126">
        <v>2870</v>
      </c>
      <c r="J159" s="127" t="s">
        <v>641</v>
      </c>
      <c r="K159" s="128">
        <f t="shared" si="108"/>
        <v>358.09999999999991</v>
      </c>
      <c r="L159" s="129">
        <f t="shared" si="109"/>
        <v>0.14428462065353154</v>
      </c>
      <c r="M159" s="130" t="s">
        <v>599</v>
      </c>
      <c r="N159" s="131">
        <v>42017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12</v>
      </c>
      <c r="B160" s="106">
        <v>41928</v>
      </c>
      <c r="C160" s="106"/>
      <c r="D160" s="107" t="s">
        <v>642</v>
      </c>
      <c r="E160" s="108" t="s">
        <v>600</v>
      </c>
      <c r="F160" s="109">
        <v>84.5</v>
      </c>
      <c r="G160" s="108" t="s">
        <v>624</v>
      </c>
      <c r="H160" s="108">
        <v>93</v>
      </c>
      <c r="I160" s="126">
        <v>110</v>
      </c>
      <c r="J160" s="127" t="s">
        <v>643</v>
      </c>
      <c r="K160" s="128">
        <f t="shared" si="108"/>
        <v>8.5</v>
      </c>
      <c r="L160" s="129">
        <f t="shared" si="109"/>
        <v>0.10059171597633136</v>
      </c>
      <c r="M160" s="130" t="s">
        <v>599</v>
      </c>
      <c r="N160" s="131">
        <v>41939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13</v>
      </c>
      <c r="B161" s="106">
        <v>41928</v>
      </c>
      <c r="C161" s="106"/>
      <c r="D161" s="107" t="s">
        <v>644</v>
      </c>
      <c r="E161" s="108" t="s">
        <v>600</v>
      </c>
      <c r="F161" s="109">
        <v>401</v>
      </c>
      <c r="G161" s="108" t="s">
        <v>624</v>
      </c>
      <c r="H161" s="108">
        <v>428</v>
      </c>
      <c r="I161" s="126">
        <v>450</v>
      </c>
      <c r="J161" s="127" t="s">
        <v>645</v>
      </c>
      <c r="K161" s="128">
        <f t="shared" si="108"/>
        <v>27</v>
      </c>
      <c r="L161" s="129">
        <f t="shared" si="109"/>
        <v>6.7331670822942641E-2</v>
      </c>
      <c r="M161" s="130" t="s">
        <v>599</v>
      </c>
      <c r="N161" s="131">
        <v>42020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14</v>
      </c>
      <c r="B162" s="106">
        <v>41928</v>
      </c>
      <c r="C162" s="106"/>
      <c r="D162" s="107" t="s">
        <v>646</v>
      </c>
      <c r="E162" s="108" t="s">
        <v>600</v>
      </c>
      <c r="F162" s="109">
        <v>101</v>
      </c>
      <c r="G162" s="108" t="s">
        <v>624</v>
      </c>
      <c r="H162" s="108">
        <v>112</v>
      </c>
      <c r="I162" s="126">
        <v>120</v>
      </c>
      <c r="J162" s="127" t="s">
        <v>647</v>
      </c>
      <c r="K162" s="128">
        <f t="shared" si="108"/>
        <v>11</v>
      </c>
      <c r="L162" s="129">
        <f t="shared" si="109"/>
        <v>0.10891089108910891</v>
      </c>
      <c r="M162" s="130" t="s">
        <v>599</v>
      </c>
      <c r="N162" s="131">
        <v>41939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15</v>
      </c>
      <c r="B163" s="106">
        <v>41954</v>
      </c>
      <c r="C163" s="106"/>
      <c r="D163" s="107" t="s">
        <v>648</v>
      </c>
      <c r="E163" s="108" t="s">
        <v>600</v>
      </c>
      <c r="F163" s="109">
        <v>59</v>
      </c>
      <c r="G163" s="108" t="s">
        <v>624</v>
      </c>
      <c r="H163" s="108">
        <v>76</v>
      </c>
      <c r="I163" s="126">
        <v>76</v>
      </c>
      <c r="J163" s="127" t="s">
        <v>625</v>
      </c>
      <c r="K163" s="128">
        <f t="shared" si="108"/>
        <v>17</v>
      </c>
      <c r="L163" s="129">
        <f t="shared" si="109"/>
        <v>0.28813559322033899</v>
      </c>
      <c r="M163" s="130" t="s">
        <v>599</v>
      </c>
      <c r="N163" s="131">
        <v>43032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16</v>
      </c>
      <c r="B164" s="106">
        <v>41954</v>
      </c>
      <c r="C164" s="106"/>
      <c r="D164" s="107" t="s">
        <v>637</v>
      </c>
      <c r="E164" s="108" t="s">
        <v>600</v>
      </c>
      <c r="F164" s="109">
        <v>99</v>
      </c>
      <c r="G164" s="108" t="s">
        <v>624</v>
      </c>
      <c r="H164" s="108">
        <v>120</v>
      </c>
      <c r="I164" s="126">
        <v>120</v>
      </c>
      <c r="J164" s="127" t="s">
        <v>649</v>
      </c>
      <c r="K164" s="128">
        <f t="shared" si="108"/>
        <v>21</v>
      </c>
      <c r="L164" s="129">
        <f t="shared" si="109"/>
        <v>0.21212121212121213</v>
      </c>
      <c r="M164" s="130" t="s">
        <v>599</v>
      </c>
      <c r="N164" s="131">
        <v>41960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17</v>
      </c>
      <c r="B165" s="106">
        <v>41956</v>
      </c>
      <c r="C165" s="106"/>
      <c r="D165" s="107" t="s">
        <v>650</v>
      </c>
      <c r="E165" s="108" t="s">
        <v>600</v>
      </c>
      <c r="F165" s="109">
        <v>22</v>
      </c>
      <c r="G165" s="108" t="s">
        <v>624</v>
      </c>
      <c r="H165" s="108">
        <v>33.549999999999997</v>
      </c>
      <c r="I165" s="126">
        <v>32</v>
      </c>
      <c r="J165" s="127" t="s">
        <v>651</v>
      </c>
      <c r="K165" s="128">
        <f t="shared" si="108"/>
        <v>11.549999999999997</v>
      </c>
      <c r="L165" s="129">
        <f t="shared" si="109"/>
        <v>0.52499999999999991</v>
      </c>
      <c r="M165" s="130" t="s">
        <v>599</v>
      </c>
      <c r="N165" s="131">
        <v>42188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18</v>
      </c>
      <c r="B166" s="106">
        <v>41976</v>
      </c>
      <c r="C166" s="106"/>
      <c r="D166" s="107" t="s">
        <v>652</v>
      </c>
      <c r="E166" s="108" t="s">
        <v>600</v>
      </c>
      <c r="F166" s="109">
        <v>440</v>
      </c>
      <c r="G166" s="108" t="s">
        <v>624</v>
      </c>
      <c r="H166" s="108">
        <v>520</v>
      </c>
      <c r="I166" s="126">
        <v>520</v>
      </c>
      <c r="J166" s="127" t="s">
        <v>653</v>
      </c>
      <c r="K166" s="128">
        <f t="shared" si="108"/>
        <v>80</v>
      </c>
      <c r="L166" s="129">
        <f t="shared" si="109"/>
        <v>0.18181818181818182</v>
      </c>
      <c r="M166" s="130" t="s">
        <v>599</v>
      </c>
      <c r="N166" s="131">
        <v>42208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19</v>
      </c>
      <c r="B167" s="106">
        <v>41976</v>
      </c>
      <c r="C167" s="106"/>
      <c r="D167" s="107" t="s">
        <v>654</v>
      </c>
      <c r="E167" s="108" t="s">
        <v>600</v>
      </c>
      <c r="F167" s="109">
        <v>360</v>
      </c>
      <c r="G167" s="108" t="s">
        <v>624</v>
      </c>
      <c r="H167" s="108">
        <v>427</v>
      </c>
      <c r="I167" s="126">
        <v>425</v>
      </c>
      <c r="J167" s="127" t="s">
        <v>655</v>
      </c>
      <c r="K167" s="128">
        <f t="shared" si="108"/>
        <v>67</v>
      </c>
      <c r="L167" s="129">
        <f t="shared" si="109"/>
        <v>0.18611111111111112</v>
      </c>
      <c r="M167" s="130" t="s">
        <v>599</v>
      </c>
      <c r="N167" s="131">
        <v>42058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20</v>
      </c>
      <c r="B168" s="106">
        <v>42012</v>
      </c>
      <c r="C168" s="106"/>
      <c r="D168" s="107" t="s">
        <v>656</v>
      </c>
      <c r="E168" s="108" t="s">
        <v>600</v>
      </c>
      <c r="F168" s="109">
        <v>360</v>
      </c>
      <c r="G168" s="108" t="s">
        <v>624</v>
      </c>
      <c r="H168" s="108">
        <v>455</v>
      </c>
      <c r="I168" s="126">
        <v>420</v>
      </c>
      <c r="J168" s="127" t="s">
        <v>657</v>
      </c>
      <c r="K168" s="128">
        <f t="shared" si="108"/>
        <v>95</v>
      </c>
      <c r="L168" s="129">
        <f t="shared" si="109"/>
        <v>0.2638888888888889</v>
      </c>
      <c r="M168" s="130" t="s">
        <v>599</v>
      </c>
      <c r="N168" s="131">
        <v>42024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21</v>
      </c>
      <c r="B169" s="106">
        <v>42012</v>
      </c>
      <c r="C169" s="106"/>
      <c r="D169" s="107" t="s">
        <v>658</v>
      </c>
      <c r="E169" s="108" t="s">
        <v>600</v>
      </c>
      <c r="F169" s="109">
        <v>130</v>
      </c>
      <c r="G169" s="108"/>
      <c r="H169" s="108">
        <v>175.5</v>
      </c>
      <c r="I169" s="126">
        <v>165</v>
      </c>
      <c r="J169" s="127" t="s">
        <v>659</v>
      </c>
      <c r="K169" s="128">
        <f t="shared" si="108"/>
        <v>45.5</v>
      </c>
      <c r="L169" s="129">
        <f t="shared" si="109"/>
        <v>0.35</v>
      </c>
      <c r="M169" s="130" t="s">
        <v>599</v>
      </c>
      <c r="N169" s="131">
        <v>43088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22</v>
      </c>
      <c r="B170" s="106">
        <v>42040</v>
      </c>
      <c r="C170" s="106"/>
      <c r="D170" s="107" t="s">
        <v>390</v>
      </c>
      <c r="E170" s="108" t="s">
        <v>623</v>
      </c>
      <c r="F170" s="109">
        <v>98</v>
      </c>
      <c r="G170" s="108"/>
      <c r="H170" s="108">
        <v>120</v>
      </c>
      <c r="I170" s="126">
        <v>120</v>
      </c>
      <c r="J170" s="127" t="s">
        <v>625</v>
      </c>
      <c r="K170" s="128">
        <f t="shared" si="108"/>
        <v>22</v>
      </c>
      <c r="L170" s="129">
        <f t="shared" si="109"/>
        <v>0.22448979591836735</v>
      </c>
      <c r="M170" s="130" t="s">
        <v>599</v>
      </c>
      <c r="N170" s="131">
        <v>42753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23</v>
      </c>
      <c r="B171" s="106">
        <v>42040</v>
      </c>
      <c r="C171" s="106"/>
      <c r="D171" s="107" t="s">
        <v>660</v>
      </c>
      <c r="E171" s="108" t="s">
        <v>623</v>
      </c>
      <c r="F171" s="109">
        <v>196</v>
      </c>
      <c r="G171" s="108"/>
      <c r="H171" s="108">
        <v>262</v>
      </c>
      <c r="I171" s="126">
        <v>255</v>
      </c>
      <c r="J171" s="127" t="s">
        <v>625</v>
      </c>
      <c r="K171" s="128">
        <f t="shared" si="108"/>
        <v>66</v>
      </c>
      <c r="L171" s="129">
        <f t="shared" si="109"/>
        <v>0.33673469387755101</v>
      </c>
      <c r="M171" s="130" t="s">
        <v>599</v>
      </c>
      <c r="N171" s="131">
        <v>42599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24</v>
      </c>
      <c r="B172" s="110">
        <v>42067</v>
      </c>
      <c r="C172" s="110"/>
      <c r="D172" s="111" t="s">
        <v>389</v>
      </c>
      <c r="E172" s="112" t="s">
        <v>623</v>
      </c>
      <c r="F172" s="113">
        <v>235</v>
      </c>
      <c r="G172" s="113"/>
      <c r="H172" s="114">
        <v>77</v>
      </c>
      <c r="I172" s="132" t="s">
        <v>661</v>
      </c>
      <c r="J172" s="133" t="s">
        <v>662</v>
      </c>
      <c r="K172" s="134">
        <f t="shared" si="108"/>
        <v>-158</v>
      </c>
      <c r="L172" s="135">
        <f t="shared" si="109"/>
        <v>-0.67234042553191486</v>
      </c>
      <c r="M172" s="136" t="s">
        <v>663</v>
      </c>
      <c r="N172" s="137">
        <v>43522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25</v>
      </c>
      <c r="B173" s="106">
        <v>42067</v>
      </c>
      <c r="C173" s="106"/>
      <c r="D173" s="107" t="s">
        <v>481</v>
      </c>
      <c r="E173" s="108" t="s">
        <v>623</v>
      </c>
      <c r="F173" s="109">
        <v>185</v>
      </c>
      <c r="G173" s="108"/>
      <c r="H173" s="108">
        <v>224</v>
      </c>
      <c r="I173" s="126" t="s">
        <v>664</v>
      </c>
      <c r="J173" s="127" t="s">
        <v>625</v>
      </c>
      <c r="K173" s="128">
        <f t="shared" si="108"/>
        <v>39</v>
      </c>
      <c r="L173" s="129">
        <f t="shared" si="109"/>
        <v>0.21081081081081082</v>
      </c>
      <c r="M173" s="130" t="s">
        <v>599</v>
      </c>
      <c r="N173" s="131">
        <v>42647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4">
        <v>26</v>
      </c>
      <c r="B174" s="115">
        <v>42090</v>
      </c>
      <c r="C174" s="115"/>
      <c r="D174" s="116" t="s">
        <v>665</v>
      </c>
      <c r="E174" s="117" t="s">
        <v>623</v>
      </c>
      <c r="F174" s="118">
        <v>49.5</v>
      </c>
      <c r="G174" s="119"/>
      <c r="H174" s="119">
        <v>15.85</v>
      </c>
      <c r="I174" s="119">
        <v>67</v>
      </c>
      <c r="J174" s="138" t="s">
        <v>666</v>
      </c>
      <c r="K174" s="119">
        <f t="shared" si="108"/>
        <v>-33.65</v>
      </c>
      <c r="L174" s="139">
        <f t="shared" si="109"/>
        <v>-0.67979797979797973</v>
      </c>
      <c r="M174" s="136" t="s">
        <v>663</v>
      </c>
      <c r="N174" s="140">
        <v>43627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27</v>
      </c>
      <c r="B175" s="106">
        <v>42093</v>
      </c>
      <c r="C175" s="106"/>
      <c r="D175" s="107" t="s">
        <v>667</v>
      </c>
      <c r="E175" s="108" t="s">
        <v>623</v>
      </c>
      <c r="F175" s="109">
        <v>183.5</v>
      </c>
      <c r="G175" s="108"/>
      <c r="H175" s="108">
        <v>219</v>
      </c>
      <c r="I175" s="126">
        <v>218</v>
      </c>
      <c r="J175" s="127" t="s">
        <v>668</v>
      </c>
      <c r="K175" s="128">
        <f t="shared" si="108"/>
        <v>35.5</v>
      </c>
      <c r="L175" s="129">
        <f t="shared" si="109"/>
        <v>0.19346049046321526</v>
      </c>
      <c r="M175" s="130" t="s">
        <v>599</v>
      </c>
      <c r="N175" s="131">
        <v>42103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28</v>
      </c>
      <c r="B176" s="106">
        <v>42114</v>
      </c>
      <c r="C176" s="106"/>
      <c r="D176" s="107" t="s">
        <v>669</v>
      </c>
      <c r="E176" s="108" t="s">
        <v>623</v>
      </c>
      <c r="F176" s="109">
        <f>(227+237)/2</f>
        <v>232</v>
      </c>
      <c r="G176" s="108"/>
      <c r="H176" s="108">
        <v>298</v>
      </c>
      <c r="I176" s="126">
        <v>298</v>
      </c>
      <c r="J176" s="127" t="s">
        <v>625</v>
      </c>
      <c r="K176" s="128">
        <f t="shared" si="108"/>
        <v>66</v>
      </c>
      <c r="L176" s="129">
        <f t="shared" si="109"/>
        <v>0.28448275862068967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29</v>
      </c>
      <c r="B177" s="106">
        <v>42128</v>
      </c>
      <c r="C177" s="106"/>
      <c r="D177" s="107" t="s">
        <v>670</v>
      </c>
      <c r="E177" s="108" t="s">
        <v>600</v>
      </c>
      <c r="F177" s="109">
        <v>385</v>
      </c>
      <c r="G177" s="108"/>
      <c r="H177" s="108">
        <f>212.5+331</f>
        <v>543.5</v>
      </c>
      <c r="I177" s="126">
        <v>510</v>
      </c>
      <c r="J177" s="127" t="s">
        <v>671</v>
      </c>
      <c r="K177" s="128">
        <f t="shared" si="108"/>
        <v>158.5</v>
      </c>
      <c r="L177" s="129">
        <f t="shared" si="109"/>
        <v>0.41168831168831171</v>
      </c>
      <c r="M177" s="130" t="s">
        <v>599</v>
      </c>
      <c r="N177" s="131">
        <v>42235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30</v>
      </c>
      <c r="B178" s="106">
        <v>42128</v>
      </c>
      <c r="C178" s="106"/>
      <c r="D178" s="107" t="s">
        <v>672</v>
      </c>
      <c r="E178" s="108" t="s">
        <v>600</v>
      </c>
      <c r="F178" s="109">
        <v>115.5</v>
      </c>
      <c r="G178" s="108"/>
      <c r="H178" s="108">
        <v>146</v>
      </c>
      <c r="I178" s="126">
        <v>142</v>
      </c>
      <c r="J178" s="127" t="s">
        <v>673</v>
      </c>
      <c r="K178" s="128">
        <f t="shared" si="108"/>
        <v>30.5</v>
      </c>
      <c r="L178" s="129">
        <f t="shared" si="109"/>
        <v>0.26406926406926406</v>
      </c>
      <c r="M178" s="130" t="s">
        <v>599</v>
      </c>
      <c r="N178" s="131">
        <v>42202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31</v>
      </c>
      <c r="B179" s="106">
        <v>42151</v>
      </c>
      <c r="C179" s="106"/>
      <c r="D179" s="107" t="s">
        <v>674</v>
      </c>
      <c r="E179" s="108" t="s">
        <v>600</v>
      </c>
      <c r="F179" s="109">
        <v>237.5</v>
      </c>
      <c r="G179" s="108"/>
      <c r="H179" s="108">
        <v>279.5</v>
      </c>
      <c r="I179" s="126">
        <v>278</v>
      </c>
      <c r="J179" s="127" t="s">
        <v>625</v>
      </c>
      <c r="K179" s="128">
        <f t="shared" si="108"/>
        <v>42</v>
      </c>
      <c r="L179" s="129">
        <f t="shared" si="109"/>
        <v>0.17684210526315788</v>
      </c>
      <c r="M179" s="130" t="s">
        <v>599</v>
      </c>
      <c r="N179" s="131">
        <v>42222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32</v>
      </c>
      <c r="B180" s="106">
        <v>42174</v>
      </c>
      <c r="C180" s="106"/>
      <c r="D180" s="107" t="s">
        <v>644</v>
      </c>
      <c r="E180" s="108" t="s">
        <v>623</v>
      </c>
      <c r="F180" s="109">
        <v>340</v>
      </c>
      <c r="G180" s="108"/>
      <c r="H180" s="108">
        <v>448</v>
      </c>
      <c r="I180" s="126">
        <v>448</v>
      </c>
      <c r="J180" s="127" t="s">
        <v>625</v>
      </c>
      <c r="K180" s="128">
        <f t="shared" si="108"/>
        <v>108</v>
      </c>
      <c r="L180" s="129">
        <f t="shared" si="109"/>
        <v>0.31764705882352939</v>
      </c>
      <c r="M180" s="130" t="s">
        <v>599</v>
      </c>
      <c r="N180" s="131">
        <v>43018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33</v>
      </c>
      <c r="B181" s="106">
        <v>42191</v>
      </c>
      <c r="C181" s="106"/>
      <c r="D181" s="107" t="s">
        <v>675</v>
      </c>
      <c r="E181" s="108" t="s">
        <v>623</v>
      </c>
      <c r="F181" s="109">
        <v>390</v>
      </c>
      <c r="G181" s="108"/>
      <c r="H181" s="108">
        <v>460</v>
      </c>
      <c r="I181" s="126">
        <v>460</v>
      </c>
      <c r="J181" s="127" t="s">
        <v>625</v>
      </c>
      <c r="K181" s="128">
        <f t="shared" ref="K181:K201" si="110">H181-F181</f>
        <v>70</v>
      </c>
      <c r="L181" s="129">
        <f t="shared" ref="L181:L201" si="111">K181/F181</f>
        <v>0.17948717948717949</v>
      </c>
      <c r="M181" s="130" t="s">
        <v>599</v>
      </c>
      <c r="N181" s="131">
        <v>42478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34</v>
      </c>
      <c r="B182" s="110">
        <v>42195</v>
      </c>
      <c r="C182" s="110"/>
      <c r="D182" s="111" t="s">
        <v>676</v>
      </c>
      <c r="E182" s="112" t="s">
        <v>623</v>
      </c>
      <c r="F182" s="113">
        <v>122.5</v>
      </c>
      <c r="G182" s="113"/>
      <c r="H182" s="114">
        <v>61</v>
      </c>
      <c r="I182" s="132">
        <v>172</v>
      </c>
      <c r="J182" s="133" t="s">
        <v>677</v>
      </c>
      <c r="K182" s="134">
        <f t="shared" si="110"/>
        <v>-61.5</v>
      </c>
      <c r="L182" s="135">
        <f t="shared" si="111"/>
        <v>-0.50204081632653064</v>
      </c>
      <c r="M182" s="136" t="s">
        <v>663</v>
      </c>
      <c r="N182" s="137">
        <v>43333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35</v>
      </c>
      <c r="B183" s="106">
        <v>42219</v>
      </c>
      <c r="C183" s="106"/>
      <c r="D183" s="107" t="s">
        <v>678</v>
      </c>
      <c r="E183" s="108" t="s">
        <v>623</v>
      </c>
      <c r="F183" s="109">
        <v>297.5</v>
      </c>
      <c r="G183" s="108"/>
      <c r="H183" s="108">
        <v>350</v>
      </c>
      <c r="I183" s="126">
        <v>360</v>
      </c>
      <c r="J183" s="127" t="s">
        <v>679</v>
      </c>
      <c r="K183" s="128">
        <f t="shared" si="110"/>
        <v>52.5</v>
      </c>
      <c r="L183" s="129">
        <f t="shared" si="111"/>
        <v>0.17647058823529413</v>
      </c>
      <c r="M183" s="130" t="s">
        <v>599</v>
      </c>
      <c r="N183" s="131">
        <v>42232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36</v>
      </c>
      <c r="B184" s="106">
        <v>42219</v>
      </c>
      <c r="C184" s="106"/>
      <c r="D184" s="107" t="s">
        <v>680</v>
      </c>
      <c r="E184" s="108" t="s">
        <v>623</v>
      </c>
      <c r="F184" s="109">
        <v>115.5</v>
      </c>
      <c r="G184" s="108"/>
      <c r="H184" s="108">
        <v>149</v>
      </c>
      <c r="I184" s="126">
        <v>140</v>
      </c>
      <c r="J184" s="141" t="s">
        <v>681</v>
      </c>
      <c r="K184" s="128">
        <f t="shared" si="110"/>
        <v>33.5</v>
      </c>
      <c r="L184" s="129">
        <f t="shared" si="111"/>
        <v>0.29004329004329005</v>
      </c>
      <c r="M184" s="130" t="s">
        <v>599</v>
      </c>
      <c r="N184" s="131">
        <v>42740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37</v>
      </c>
      <c r="B185" s="106">
        <v>42251</v>
      </c>
      <c r="C185" s="106"/>
      <c r="D185" s="107" t="s">
        <v>674</v>
      </c>
      <c r="E185" s="108" t="s">
        <v>623</v>
      </c>
      <c r="F185" s="109">
        <v>226</v>
      </c>
      <c r="G185" s="108"/>
      <c r="H185" s="108">
        <v>292</v>
      </c>
      <c r="I185" s="126">
        <v>292</v>
      </c>
      <c r="J185" s="127" t="s">
        <v>682</v>
      </c>
      <c r="K185" s="128">
        <f t="shared" si="110"/>
        <v>66</v>
      </c>
      <c r="L185" s="129">
        <f t="shared" si="111"/>
        <v>0.29203539823008851</v>
      </c>
      <c r="M185" s="130" t="s">
        <v>599</v>
      </c>
      <c r="N185" s="131">
        <v>42286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38</v>
      </c>
      <c r="B186" s="106">
        <v>42254</v>
      </c>
      <c r="C186" s="106"/>
      <c r="D186" s="107" t="s">
        <v>669</v>
      </c>
      <c r="E186" s="108" t="s">
        <v>623</v>
      </c>
      <c r="F186" s="109">
        <v>232.5</v>
      </c>
      <c r="G186" s="108"/>
      <c r="H186" s="108">
        <v>312.5</v>
      </c>
      <c r="I186" s="126">
        <v>310</v>
      </c>
      <c r="J186" s="127" t="s">
        <v>625</v>
      </c>
      <c r="K186" s="128">
        <f t="shared" si="110"/>
        <v>80</v>
      </c>
      <c r="L186" s="129">
        <f t="shared" si="111"/>
        <v>0.34408602150537637</v>
      </c>
      <c r="M186" s="130" t="s">
        <v>599</v>
      </c>
      <c r="N186" s="131">
        <v>42823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39</v>
      </c>
      <c r="B187" s="106">
        <v>42268</v>
      </c>
      <c r="C187" s="106"/>
      <c r="D187" s="107" t="s">
        <v>683</v>
      </c>
      <c r="E187" s="108" t="s">
        <v>623</v>
      </c>
      <c r="F187" s="109">
        <v>196.5</v>
      </c>
      <c r="G187" s="108"/>
      <c r="H187" s="108">
        <v>238</v>
      </c>
      <c r="I187" s="126">
        <v>238</v>
      </c>
      <c r="J187" s="127" t="s">
        <v>682</v>
      </c>
      <c r="K187" s="128">
        <f t="shared" si="110"/>
        <v>41.5</v>
      </c>
      <c r="L187" s="129">
        <f t="shared" si="111"/>
        <v>0.21119592875318066</v>
      </c>
      <c r="M187" s="130" t="s">
        <v>599</v>
      </c>
      <c r="N187" s="131">
        <v>42291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40</v>
      </c>
      <c r="B188" s="106">
        <v>42271</v>
      </c>
      <c r="C188" s="106"/>
      <c r="D188" s="107" t="s">
        <v>622</v>
      </c>
      <c r="E188" s="108" t="s">
        <v>623</v>
      </c>
      <c r="F188" s="109">
        <v>65</v>
      </c>
      <c r="G188" s="108"/>
      <c r="H188" s="108">
        <v>82</v>
      </c>
      <c r="I188" s="126">
        <v>82</v>
      </c>
      <c r="J188" s="127" t="s">
        <v>682</v>
      </c>
      <c r="K188" s="128">
        <f t="shared" si="110"/>
        <v>17</v>
      </c>
      <c r="L188" s="129">
        <f t="shared" si="111"/>
        <v>0.26153846153846155</v>
      </c>
      <c r="M188" s="130" t="s">
        <v>599</v>
      </c>
      <c r="N188" s="131">
        <v>42578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41</v>
      </c>
      <c r="B189" s="106">
        <v>42291</v>
      </c>
      <c r="C189" s="106"/>
      <c r="D189" s="107" t="s">
        <v>684</v>
      </c>
      <c r="E189" s="108" t="s">
        <v>623</v>
      </c>
      <c r="F189" s="109">
        <v>144</v>
      </c>
      <c r="G189" s="108"/>
      <c r="H189" s="108">
        <v>182.5</v>
      </c>
      <c r="I189" s="126">
        <v>181</v>
      </c>
      <c r="J189" s="127" t="s">
        <v>682</v>
      </c>
      <c r="K189" s="128">
        <f t="shared" si="110"/>
        <v>38.5</v>
      </c>
      <c r="L189" s="129">
        <f t="shared" si="111"/>
        <v>0.2673611111111111</v>
      </c>
      <c r="M189" s="130" t="s">
        <v>599</v>
      </c>
      <c r="N189" s="131">
        <v>42817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42</v>
      </c>
      <c r="B190" s="106">
        <v>42291</v>
      </c>
      <c r="C190" s="106"/>
      <c r="D190" s="107" t="s">
        <v>685</v>
      </c>
      <c r="E190" s="108" t="s">
        <v>623</v>
      </c>
      <c r="F190" s="109">
        <v>264</v>
      </c>
      <c r="G190" s="108"/>
      <c r="H190" s="108">
        <v>311</v>
      </c>
      <c r="I190" s="126">
        <v>311</v>
      </c>
      <c r="J190" s="127" t="s">
        <v>682</v>
      </c>
      <c r="K190" s="128">
        <f t="shared" si="110"/>
        <v>47</v>
      </c>
      <c r="L190" s="129">
        <f t="shared" si="111"/>
        <v>0.17803030303030304</v>
      </c>
      <c r="M190" s="130" t="s">
        <v>599</v>
      </c>
      <c r="N190" s="131">
        <v>42604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43</v>
      </c>
      <c r="B191" s="106">
        <v>42318</v>
      </c>
      <c r="C191" s="106"/>
      <c r="D191" s="107" t="s">
        <v>686</v>
      </c>
      <c r="E191" s="108" t="s">
        <v>600</v>
      </c>
      <c r="F191" s="109">
        <v>549.5</v>
      </c>
      <c r="G191" s="108"/>
      <c r="H191" s="108">
        <v>630</v>
      </c>
      <c r="I191" s="126">
        <v>630</v>
      </c>
      <c r="J191" s="127" t="s">
        <v>682</v>
      </c>
      <c r="K191" s="128">
        <f t="shared" si="110"/>
        <v>80.5</v>
      </c>
      <c r="L191" s="129">
        <f t="shared" si="111"/>
        <v>0.1464968152866242</v>
      </c>
      <c r="M191" s="130" t="s">
        <v>599</v>
      </c>
      <c r="N191" s="131">
        <v>42419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44</v>
      </c>
      <c r="B192" s="106">
        <v>42342</v>
      </c>
      <c r="C192" s="106"/>
      <c r="D192" s="107" t="s">
        <v>687</v>
      </c>
      <c r="E192" s="108" t="s">
        <v>623</v>
      </c>
      <c r="F192" s="109">
        <v>1027.5</v>
      </c>
      <c r="G192" s="108"/>
      <c r="H192" s="108">
        <v>1315</v>
      </c>
      <c r="I192" s="126">
        <v>1250</v>
      </c>
      <c r="J192" s="127" t="s">
        <v>682</v>
      </c>
      <c r="K192" s="128">
        <f t="shared" si="110"/>
        <v>287.5</v>
      </c>
      <c r="L192" s="129">
        <f t="shared" si="111"/>
        <v>0.27980535279805352</v>
      </c>
      <c r="M192" s="130" t="s">
        <v>599</v>
      </c>
      <c r="N192" s="131">
        <v>43244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45</v>
      </c>
      <c r="B193" s="106">
        <v>42367</v>
      </c>
      <c r="C193" s="106"/>
      <c r="D193" s="107" t="s">
        <v>688</v>
      </c>
      <c r="E193" s="108" t="s">
        <v>623</v>
      </c>
      <c r="F193" s="109">
        <v>465</v>
      </c>
      <c r="G193" s="108"/>
      <c r="H193" s="108">
        <v>540</v>
      </c>
      <c r="I193" s="126">
        <v>540</v>
      </c>
      <c r="J193" s="127" t="s">
        <v>682</v>
      </c>
      <c r="K193" s="128">
        <f t="shared" si="110"/>
        <v>75</v>
      </c>
      <c r="L193" s="129">
        <f t="shared" si="111"/>
        <v>0.16129032258064516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46</v>
      </c>
      <c r="B194" s="106">
        <v>42380</v>
      </c>
      <c r="C194" s="106"/>
      <c r="D194" s="107" t="s">
        <v>390</v>
      </c>
      <c r="E194" s="108" t="s">
        <v>600</v>
      </c>
      <c r="F194" s="109">
        <v>81</v>
      </c>
      <c r="G194" s="108"/>
      <c r="H194" s="108">
        <v>110</v>
      </c>
      <c r="I194" s="126">
        <v>110</v>
      </c>
      <c r="J194" s="127" t="s">
        <v>682</v>
      </c>
      <c r="K194" s="128">
        <f t="shared" si="110"/>
        <v>29</v>
      </c>
      <c r="L194" s="129">
        <f t="shared" si="111"/>
        <v>0.35802469135802467</v>
      </c>
      <c r="M194" s="130" t="s">
        <v>599</v>
      </c>
      <c r="N194" s="131">
        <v>42745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47</v>
      </c>
      <c r="B195" s="106">
        <v>42382</v>
      </c>
      <c r="C195" s="106"/>
      <c r="D195" s="107" t="s">
        <v>689</v>
      </c>
      <c r="E195" s="108" t="s">
        <v>600</v>
      </c>
      <c r="F195" s="109">
        <v>417.5</v>
      </c>
      <c r="G195" s="108"/>
      <c r="H195" s="108">
        <v>547</v>
      </c>
      <c r="I195" s="126">
        <v>535</v>
      </c>
      <c r="J195" s="127" t="s">
        <v>682</v>
      </c>
      <c r="K195" s="128">
        <f t="shared" si="110"/>
        <v>129.5</v>
      </c>
      <c r="L195" s="129">
        <f t="shared" si="111"/>
        <v>0.31017964071856285</v>
      </c>
      <c r="M195" s="130" t="s">
        <v>599</v>
      </c>
      <c r="N195" s="131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48</v>
      </c>
      <c r="B196" s="106">
        <v>42408</v>
      </c>
      <c r="C196" s="106"/>
      <c r="D196" s="107" t="s">
        <v>690</v>
      </c>
      <c r="E196" s="108" t="s">
        <v>623</v>
      </c>
      <c r="F196" s="109">
        <v>650</v>
      </c>
      <c r="G196" s="108"/>
      <c r="H196" s="108">
        <v>800</v>
      </c>
      <c r="I196" s="126">
        <v>800</v>
      </c>
      <c r="J196" s="127" t="s">
        <v>682</v>
      </c>
      <c r="K196" s="128">
        <f t="shared" si="110"/>
        <v>150</v>
      </c>
      <c r="L196" s="129">
        <f t="shared" si="111"/>
        <v>0.23076923076923078</v>
      </c>
      <c r="M196" s="130" t="s">
        <v>599</v>
      </c>
      <c r="N196" s="131">
        <v>43154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49</v>
      </c>
      <c r="B197" s="106">
        <v>42433</v>
      </c>
      <c r="C197" s="106"/>
      <c r="D197" s="107" t="s">
        <v>197</v>
      </c>
      <c r="E197" s="108" t="s">
        <v>623</v>
      </c>
      <c r="F197" s="109">
        <v>437.5</v>
      </c>
      <c r="G197" s="108"/>
      <c r="H197" s="108">
        <v>504.5</v>
      </c>
      <c r="I197" s="126">
        <v>522</v>
      </c>
      <c r="J197" s="127" t="s">
        <v>691</v>
      </c>
      <c r="K197" s="128">
        <f t="shared" si="110"/>
        <v>67</v>
      </c>
      <c r="L197" s="129">
        <f t="shared" si="111"/>
        <v>0.15314285714285714</v>
      </c>
      <c r="M197" s="130" t="s">
        <v>599</v>
      </c>
      <c r="N197" s="131">
        <v>42480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50</v>
      </c>
      <c r="B198" s="106">
        <v>42438</v>
      </c>
      <c r="C198" s="106"/>
      <c r="D198" s="107" t="s">
        <v>692</v>
      </c>
      <c r="E198" s="108" t="s">
        <v>623</v>
      </c>
      <c r="F198" s="109">
        <v>189.5</v>
      </c>
      <c r="G198" s="108"/>
      <c r="H198" s="108">
        <v>218</v>
      </c>
      <c r="I198" s="126">
        <v>218</v>
      </c>
      <c r="J198" s="127" t="s">
        <v>682</v>
      </c>
      <c r="K198" s="128">
        <f t="shared" si="110"/>
        <v>28.5</v>
      </c>
      <c r="L198" s="129">
        <f t="shared" si="111"/>
        <v>0.15039577836411611</v>
      </c>
      <c r="M198" s="130" t="s">
        <v>599</v>
      </c>
      <c r="N198" s="131">
        <v>43034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4">
        <v>51</v>
      </c>
      <c r="B199" s="115">
        <v>42471</v>
      </c>
      <c r="C199" s="115"/>
      <c r="D199" s="116" t="s">
        <v>693</v>
      </c>
      <c r="E199" s="117" t="s">
        <v>623</v>
      </c>
      <c r="F199" s="118">
        <v>36.5</v>
      </c>
      <c r="G199" s="119"/>
      <c r="H199" s="119">
        <v>15.85</v>
      </c>
      <c r="I199" s="119">
        <v>60</v>
      </c>
      <c r="J199" s="138" t="s">
        <v>694</v>
      </c>
      <c r="K199" s="134">
        <f t="shared" si="110"/>
        <v>-20.65</v>
      </c>
      <c r="L199" s="168">
        <f t="shared" si="111"/>
        <v>-0.5657534246575342</v>
      </c>
      <c r="M199" s="136" t="s">
        <v>663</v>
      </c>
      <c r="N199" s="169">
        <v>43627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52</v>
      </c>
      <c r="B200" s="106">
        <v>42472</v>
      </c>
      <c r="C200" s="106"/>
      <c r="D200" s="107" t="s">
        <v>695</v>
      </c>
      <c r="E200" s="108" t="s">
        <v>623</v>
      </c>
      <c r="F200" s="109">
        <v>93</v>
      </c>
      <c r="G200" s="108"/>
      <c r="H200" s="108">
        <v>149</v>
      </c>
      <c r="I200" s="126">
        <v>140</v>
      </c>
      <c r="J200" s="141" t="s">
        <v>696</v>
      </c>
      <c r="K200" s="128">
        <f t="shared" si="110"/>
        <v>56</v>
      </c>
      <c r="L200" s="129">
        <f t="shared" si="111"/>
        <v>0.60215053763440862</v>
      </c>
      <c r="M200" s="130" t="s">
        <v>599</v>
      </c>
      <c r="N200" s="131">
        <v>42740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53</v>
      </c>
      <c r="B201" s="106">
        <v>42472</v>
      </c>
      <c r="C201" s="106"/>
      <c r="D201" s="107" t="s">
        <v>697</v>
      </c>
      <c r="E201" s="108" t="s">
        <v>623</v>
      </c>
      <c r="F201" s="109">
        <v>130</v>
      </c>
      <c r="G201" s="108"/>
      <c r="H201" s="108">
        <v>150</v>
      </c>
      <c r="I201" s="126" t="s">
        <v>698</v>
      </c>
      <c r="J201" s="127" t="s">
        <v>682</v>
      </c>
      <c r="K201" s="128">
        <f t="shared" si="110"/>
        <v>20</v>
      </c>
      <c r="L201" s="129">
        <f t="shared" si="111"/>
        <v>0.15384615384615385</v>
      </c>
      <c r="M201" s="130" t="s">
        <v>599</v>
      </c>
      <c r="N201" s="131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54</v>
      </c>
      <c r="B202" s="106">
        <v>42473</v>
      </c>
      <c r="C202" s="106"/>
      <c r="D202" s="107" t="s">
        <v>354</v>
      </c>
      <c r="E202" s="108" t="s">
        <v>623</v>
      </c>
      <c r="F202" s="109">
        <v>196</v>
      </c>
      <c r="G202" s="108"/>
      <c r="H202" s="108">
        <v>299</v>
      </c>
      <c r="I202" s="126">
        <v>299</v>
      </c>
      <c r="J202" s="127" t="s">
        <v>682</v>
      </c>
      <c r="K202" s="128">
        <v>103</v>
      </c>
      <c r="L202" s="129">
        <v>0.52551020408163296</v>
      </c>
      <c r="M202" s="130" t="s">
        <v>599</v>
      </c>
      <c r="N202" s="131">
        <v>42620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55</v>
      </c>
      <c r="B203" s="106">
        <v>42473</v>
      </c>
      <c r="C203" s="106"/>
      <c r="D203" s="107" t="s">
        <v>756</v>
      </c>
      <c r="E203" s="108" t="s">
        <v>623</v>
      </c>
      <c r="F203" s="109">
        <v>88</v>
      </c>
      <c r="G203" s="108"/>
      <c r="H203" s="108">
        <v>103</v>
      </c>
      <c r="I203" s="126">
        <v>103</v>
      </c>
      <c r="J203" s="127" t="s">
        <v>682</v>
      </c>
      <c r="K203" s="128">
        <v>15</v>
      </c>
      <c r="L203" s="129">
        <v>0.170454545454545</v>
      </c>
      <c r="M203" s="130" t="s">
        <v>599</v>
      </c>
      <c r="N203" s="131">
        <v>42530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56</v>
      </c>
      <c r="B204" s="106">
        <v>42492</v>
      </c>
      <c r="C204" s="106"/>
      <c r="D204" s="107" t="s">
        <v>699</v>
      </c>
      <c r="E204" s="108" t="s">
        <v>623</v>
      </c>
      <c r="F204" s="109">
        <v>127.5</v>
      </c>
      <c r="G204" s="108"/>
      <c r="H204" s="108">
        <v>148</v>
      </c>
      <c r="I204" s="126" t="s">
        <v>700</v>
      </c>
      <c r="J204" s="127" t="s">
        <v>682</v>
      </c>
      <c r="K204" s="128">
        <f>H204-F204</f>
        <v>20.5</v>
      </c>
      <c r="L204" s="129">
        <f>K204/F204</f>
        <v>0.16078431372549021</v>
      </c>
      <c r="M204" s="130" t="s">
        <v>599</v>
      </c>
      <c r="N204" s="131">
        <v>42564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57</v>
      </c>
      <c r="B205" s="106">
        <v>42493</v>
      </c>
      <c r="C205" s="106"/>
      <c r="D205" s="107" t="s">
        <v>701</v>
      </c>
      <c r="E205" s="108" t="s">
        <v>623</v>
      </c>
      <c r="F205" s="109">
        <v>675</v>
      </c>
      <c r="G205" s="108"/>
      <c r="H205" s="108">
        <v>815</v>
      </c>
      <c r="I205" s="126" t="s">
        <v>702</v>
      </c>
      <c r="J205" s="127" t="s">
        <v>682</v>
      </c>
      <c r="K205" s="128">
        <f>H205-F205</f>
        <v>140</v>
      </c>
      <c r="L205" s="129">
        <f>K205/F205</f>
        <v>0.2074074074074074</v>
      </c>
      <c r="M205" s="130" t="s">
        <v>599</v>
      </c>
      <c r="N205" s="131">
        <v>43154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58</v>
      </c>
      <c r="B206" s="110">
        <v>42522</v>
      </c>
      <c r="C206" s="110"/>
      <c r="D206" s="111" t="s">
        <v>757</v>
      </c>
      <c r="E206" s="112" t="s">
        <v>623</v>
      </c>
      <c r="F206" s="113">
        <v>500</v>
      </c>
      <c r="G206" s="113"/>
      <c r="H206" s="114">
        <v>232.5</v>
      </c>
      <c r="I206" s="132" t="s">
        <v>758</v>
      </c>
      <c r="J206" s="133" t="s">
        <v>759</v>
      </c>
      <c r="K206" s="134">
        <f>H206-F206</f>
        <v>-267.5</v>
      </c>
      <c r="L206" s="135">
        <f>K206/F206</f>
        <v>-0.53500000000000003</v>
      </c>
      <c r="M206" s="136" t="s">
        <v>663</v>
      </c>
      <c r="N206" s="137">
        <v>43735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59</v>
      </c>
      <c r="B207" s="106">
        <v>42527</v>
      </c>
      <c r="C207" s="106"/>
      <c r="D207" s="107" t="s">
        <v>703</v>
      </c>
      <c r="E207" s="108" t="s">
        <v>623</v>
      </c>
      <c r="F207" s="109">
        <v>110</v>
      </c>
      <c r="G207" s="108"/>
      <c r="H207" s="108">
        <v>126.5</v>
      </c>
      <c r="I207" s="126">
        <v>125</v>
      </c>
      <c r="J207" s="127" t="s">
        <v>632</v>
      </c>
      <c r="K207" s="128">
        <f>H207-F207</f>
        <v>16.5</v>
      </c>
      <c r="L207" s="129">
        <f>K207/F207</f>
        <v>0.15</v>
      </c>
      <c r="M207" s="130" t="s">
        <v>599</v>
      </c>
      <c r="N207" s="131">
        <v>42552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60</v>
      </c>
      <c r="B208" s="106">
        <v>42538</v>
      </c>
      <c r="C208" s="106"/>
      <c r="D208" s="107" t="s">
        <v>704</v>
      </c>
      <c r="E208" s="108" t="s">
        <v>623</v>
      </c>
      <c r="F208" s="109">
        <v>44</v>
      </c>
      <c r="G208" s="108"/>
      <c r="H208" s="108">
        <v>69.5</v>
      </c>
      <c r="I208" s="126">
        <v>69.5</v>
      </c>
      <c r="J208" s="127" t="s">
        <v>705</v>
      </c>
      <c r="K208" s="128">
        <f>H208-F208</f>
        <v>25.5</v>
      </c>
      <c r="L208" s="129">
        <f>K208/F208</f>
        <v>0.57954545454545459</v>
      </c>
      <c r="M208" s="130" t="s">
        <v>599</v>
      </c>
      <c r="N208" s="131">
        <v>42977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61</v>
      </c>
      <c r="B209" s="106">
        <v>42549</v>
      </c>
      <c r="C209" s="106"/>
      <c r="D209" s="148" t="s">
        <v>760</v>
      </c>
      <c r="E209" s="108" t="s">
        <v>623</v>
      </c>
      <c r="F209" s="109">
        <v>262.5</v>
      </c>
      <c r="G209" s="108"/>
      <c r="H209" s="108">
        <v>340</v>
      </c>
      <c r="I209" s="126">
        <v>333</v>
      </c>
      <c r="J209" s="127" t="s">
        <v>761</v>
      </c>
      <c r="K209" s="128">
        <v>77.5</v>
      </c>
      <c r="L209" s="129">
        <v>0.29523809523809502</v>
      </c>
      <c r="M209" s="130" t="s">
        <v>599</v>
      </c>
      <c r="N209" s="131">
        <v>43017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62</v>
      </c>
      <c r="B210" s="106">
        <v>42549</v>
      </c>
      <c r="C210" s="106"/>
      <c r="D210" s="148" t="s">
        <v>762</v>
      </c>
      <c r="E210" s="108" t="s">
        <v>623</v>
      </c>
      <c r="F210" s="109">
        <v>840</v>
      </c>
      <c r="G210" s="108"/>
      <c r="H210" s="108">
        <v>1230</v>
      </c>
      <c r="I210" s="126">
        <v>1230</v>
      </c>
      <c r="J210" s="127" t="s">
        <v>682</v>
      </c>
      <c r="K210" s="128">
        <v>390</v>
      </c>
      <c r="L210" s="129">
        <v>0.46428571428571402</v>
      </c>
      <c r="M210" s="130" t="s">
        <v>599</v>
      </c>
      <c r="N210" s="131">
        <v>42649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5">
        <v>63</v>
      </c>
      <c r="B211" s="143">
        <v>42556</v>
      </c>
      <c r="C211" s="143"/>
      <c r="D211" s="144" t="s">
        <v>706</v>
      </c>
      <c r="E211" s="145" t="s">
        <v>623</v>
      </c>
      <c r="F211" s="146">
        <v>395</v>
      </c>
      <c r="G211" s="147"/>
      <c r="H211" s="147">
        <f>(468.5+342.5)/2</f>
        <v>405.5</v>
      </c>
      <c r="I211" s="147">
        <v>510</v>
      </c>
      <c r="J211" s="170" t="s">
        <v>707</v>
      </c>
      <c r="K211" s="171">
        <f t="shared" ref="K211:K217" si="112">H211-F211</f>
        <v>10.5</v>
      </c>
      <c r="L211" s="172">
        <f t="shared" ref="L211:L217" si="113">K211/F211</f>
        <v>2.6582278481012658E-2</v>
      </c>
      <c r="M211" s="173" t="s">
        <v>708</v>
      </c>
      <c r="N211" s="174">
        <v>43606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64</v>
      </c>
      <c r="B212" s="110">
        <v>42584</v>
      </c>
      <c r="C212" s="110"/>
      <c r="D212" s="111" t="s">
        <v>709</v>
      </c>
      <c r="E212" s="112" t="s">
        <v>600</v>
      </c>
      <c r="F212" s="113">
        <f>169.5-12.8</f>
        <v>156.69999999999999</v>
      </c>
      <c r="G212" s="113"/>
      <c r="H212" s="114">
        <v>77</v>
      </c>
      <c r="I212" s="132" t="s">
        <v>710</v>
      </c>
      <c r="J212" s="384" t="s">
        <v>3401</v>
      </c>
      <c r="K212" s="134">
        <f t="shared" si="112"/>
        <v>-79.699999999999989</v>
      </c>
      <c r="L212" s="135">
        <f t="shared" si="113"/>
        <v>-0.50861518825781749</v>
      </c>
      <c r="M212" s="136" t="s">
        <v>663</v>
      </c>
      <c r="N212" s="137">
        <v>43522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65</v>
      </c>
      <c r="B213" s="110">
        <v>42586</v>
      </c>
      <c r="C213" s="110"/>
      <c r="D213" s="111" t="s">
        <v>711</v>
      </c>
      <c r="E213" s="112" t="s">
        <v>623</v>
      </c>
      <c r="F213" s="113">
        <v>400</v>
      </c>
      <c r="G213" s="113"/>
      <c r="H213" s="114">
        <v>305</v>
      </c>
      <c r="I213" s="132">
        <v>475</v>
      </c>
      <c r="J213" s="133" t="s">
        <v>712</v>
      </c>
      <c r="K213" s="134">
        <f t="shared" si="112"/>
        <v>-95</v>
      </c>
      <c r="L213" s="135">
        <f t="shared" si="113"/>
        <v>-0.23749999999999999</v>
      </c>
      <c r="M213" s="136" t="s">
        <v>663</v>
      </c>
      <c r="N213" s="137">
        <v>43606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66</v>
      </c>
      <c r="B214" s="106">
        <v>42593</v>
      </c>
      <c r="C214" s="106"/>
      <c r="D214" s="107" t="s">
        <v>713</v>
      </c>
      <c r="E214" s="108" t="s">
        <v>623</v>
      </c>
      <c r="F214" s="109">
        <v>86.5</v>
      </c>
      <c r="G214" s="108"/>
      <c r="H214" s="108">
        <v>130</v>
      </c>
      <c r="I214" s="126">
        <v>130</v>
      </c>
      <c r="J214" s="141" t="s">
        <v>714</v>
      </c>
      <c r="K214" s="128">
        <f t="shared" si="112"/>
        <v>43.5</v>
      </c>
      <c r="L214" s="129">
        <f t="shared" si="113"/>
        <v>0.50289017341040465</v>
      </c>
      <c r="M214" s="130" t="s">
        <v>599</v>
      </c>
      <c r="N214" s="131">
        <v>43091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67</v>
      </c>
      <c r="B215" s="110">
        <v>42600</v>
      </c>
      <c r="C215" s="110"/>
      <c r="D215" s="111" t="s">
        <v>381</v>
      </c>
      <c r="E215" s="112" t="s">
        <v>623</v>
      </c>
      <c r="F215" s="113">
        <v>133.5</v>
      </c>
      <c r="G215" s="113"/>
      <c r="H215" s="114">
        <v>126.5</v>
      </c>
      <c r="I215" s="132">
        <v>178</v>
      </c>
      <c r="J215" s="133" t="s">
        <v>715</v>
      </c>
      <c r="K215" s="134">
        <f t="shared" si="112"/>
        <v>-7</v>
      </c>
      <c r="L215" s="135">
        <f t="shared" si="113"/>
        <v>-5.2434456928838954E-2</v>
      </c>
      <c r="M215" s="136" t="s">
        <v>663</v>
      </c>
      <c r="N215" s="137">
        <v>42615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68</v>
      </c>
      <c r="B216" s="106">
        <v>42613</v>
      </c>
      <c r="C216" s="106"/>
      <c r="D216" s="107" t="s">
        <v>716</v>
      </c>
      <c r="E216" s="108" t="s">
        <v>623</v>
      </c>
      <c r="F216" s="109">
        <v>560</v>
      </c>
      <c r="G216" s="108"/>
      <c r="H216" s="108">
        <v>725</v>
      </c>
      <c r="I216" s="126">
        <v>725</v>
      </c>
      <c r="J216" s="127" t="s">
        <v>625</v>
      </c>
      <c r="K216" s="128">
        <f t="shared" si="112"/>
        <v>165</v>
      </c>
      <c r="L216" s="129">
        <f t="shared" si="113"/>
        <v>0.29464285714285715</v>
      </c>
      <c r="M216" s="130" t="s">
        <v>599</v>
      </c>
      <c r="N216" s="131">
        <v>42456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69</v>
      </c>
      <c r="B217" s="106">
        <v>42614</v>
      </c>
      <c r="C217" s="106"/>
      <c r="D217" s="107" t="s">
        <v>717</v>
      </c>
      <c r="E217" s="108" t="s">
        <v>623</v>
      </c>
      <c r="F217" s="109">
        <v>160.5</v>
      </c>
      <c r="G217" s="108"/>
      <c r="H217" s="108">
        <v>210</v>
      </c>
      <c r="I217" s="126">
        <v>210</v>
      </c>
      <c r="J217" s="127" t="s">
        <v>625</v>
      </c>
      <c r="K217" s="128">
        <f t="shared" si="112"/>
        <v>49.5</v>
      </c>
      <c r="L217" s="129">
        <f t="shared" si="113"/>
        <v>0.30841121495327101</v>
      </c>
      <c r="M217" s="130" t="s">
        <v>599</v>
      </c>
      <c r="N217" s="131">
        <v>42871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70</v>
      </c>
      <c r="B218" s="106">
        <v>42646</v>
      </c>
      <c r="C218" s="106"/>
      <c r="D218" s="148" t="s">
        <v>405</v>
      </c>
      <c r="E218" s="108" t="s">
        <v>623</v>
      </c>
      <c r="F218" s="109">
        <v>430</v>
      </c>
      <c r="G218" s="108"/>
      <c r="H218" s="108">
        <v>596</v>
      </c>
      <c r="I218" s="126">
        <v>575</v>
      </c>
      <c r="J218" s="127" t="s">
        <v>763</v>
      </c>
      <c r="K218" s="128">
        <v>166</v>
      </c>
      <c r="L218" s="129">
        <v>0.38604651162790699</v>
      </c>
      <c r="M218" s="130" t="s">
        <v>599</v>
      </c>
      <c r="N218" s="131">
        <v>42769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71</v>
      </c>
      <c r="B219" s="106">
        <v>42657</v>
      </c>
      <c r="C219" s="106"/>
      <c r="D219" s="107" t="s">
        <v>718</v>
      </c>
      <c r="E219" s="108" t="s">
        <v>623</v>
      </c>
      <c r="F219" s="109">
        <v>280</v>
      </c>
      <c r="G219" s="108"/>
      <c r="H219" s="108">
        <v>345</v>
      </c>
      <c r="I219" s="126">
        <v>345</v>
      </c>
      <c r="J219" s="127" t="s">
        <v>625</v>
      </c>
      <c r="K219" s="128">
        <f t="shared" ref="K219:K224" si="114">H219-F219</f>
        <v>65</v>
      </c>
      <c r="L219" s="129">
        <f>K219/F219</f>
        <v>0.23214285714285715</v>
      </c>
      <c r="M219" s="130" t="s">
        <v>599</v>
      </c>
      <c r="N219" s="131">
        <v>42814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72</v>
      </c>
      <c r="B220" s="106">
        <v>42657</v>
      </c>
      <c r="C220" s="106"/>
      <c r="D220" s="107" t="s">
        <v>719</v>
      </c>
      <c r="E220" s="108" t="s">
        <v>623</v>
      </c>
      <c r="F220" s="109">
        <v>245</v>
      </c>
      <c r="G220" s="108"/>
      <c r="H220" s="108">
        <v>325.5</v>
      </c>
      <c r="I220" s="126">
        <v>330</v>
      </c>
      <c r="J220" s="127" t="s">
        <v>720</v>
      </c>
      <c r="K220" s="128">
        <f t="shared" si="114"/>
        <v>80.5</v>
      </c>
      <c r="L220" s="129">
        <f>K220/F220</f>
        <v>0.32857142857142857</v>
      </c>
      <c r="M220" s="130" t="s">
        <v>599</v>
      </c>
      <c r="N220" s="131">
        <v>42769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73</v>
      </c>
      <c r="B221" s="106">
        <v>42660</v>
      </c>
      <c r="C221" s="106"/>
      <c r="D221" s="107" t="s">
        <v>349</v>
      </c>
      <c r="E221" s="108" t="s">
        <v>623</v>
      </c>
      <c r="F221" s="109">
        <v>125</v>
      </c>
      <c r="G221" s="108"/>
      <c r="H221" s="108">
        <v>160</v>
      </c>
      <c r="I221" s="126">
        <v>160</v>
      </c>
      <c r="J221" s="127" t="s">
        <v>682</v>
      </c>
      <c r="K221" s="128">
        <f t="shared" si="114"/>
        <v>35</v>
      </c>
      <c r="L221" s="129">
        <v>0.28000000000000003</v>
      </c>
      <c r="M221" s="130" t="s">
        <v>599</v>
      </c>
      <c r="N221" s="131">
        <v>42803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74</v>
      </c>
      <c r="B222" s="106">
        <v>42660</v>
      </c>
      <c r="C222" s="106"/>
      <c r="D222" s="107" t="s">
        <v>483</v>
      </c>
      <c r="E222" s="108" t="s">
        <v>623</v>
      </c>
      <c r="F222" s="109">
        <v>114</v>
      </c>
      <c r="G222" s="108"/>
      <c r="H222" s="108">
        <v>145</v>
      </c>
      <c r="I222" s="126">
        <v>145</v>
      </c>
      <c r="J222" s="127" t="s">
        <v>682</v>
      </c>
      <c r="K222" s="128">
        <f t="shared" si="114"/>
        <v>31</v>
      </c>
      <c r="L222" s="129">
        <f>K222/F222</f>
        <v>0.27192982456140352</v>
      </c>
      <c r="M222" s="130" t="s">
        <v>599</v>
      </c>
      <c r="N222" s="131">
        <v>42859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75</v>
      </c>
      <c r="B223" s="106">
        <v>42660</v>
      </c>
      <c r="C223" s="106"/>
      <c r="D223" s="107" t="s">
        <v>721</v>
      </c>
      <c r="E223" s="108" t="s">
        <v>623</v>
      </c>
      <c r="F223" s="109">
        <v>212</v>
      </c>
      <c r="G223" s="108"/>
      <c r="H223" s="108">
        <v>280</v>
      </c>
      <c r="I223" s="126">
        <v>276</v>
      </c>
      <c r="J223" s="127" t="s">
        <v>722</v>
      </c>
      <c r="K223" s="128">
        <f t="shared" si="114"/>
        <v>68</v>
      </c>
      <c r="L223" s="129">
        <f>K223/F223</f>
        <v>0.32075471698113206</v>
      </c>
      <c r="M223" s="130" t="s">
        <v>599</v>
      </c>
      <c r="N223" s="131">
        <v>42858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76</v>
      </c>
      <c r="B224" s="106">
        <v>42678</v>
      </c>
      <c r="C224" s="106"/>
      <c r="D224" s="107" t="s">
        <v>151</v>
      </c>
      <c r="E224" s="108" t="s">
        <v>623</v>
      </c>
      <c r="F224" s="109">
        <v>155</v>
      </c>
      <c r="G224" s="108"/>
      <c r="H224" s="108">
        <v>210</v>
      </c>
      <c r="I224" s="126">
        <v>210</v>
      </c>
      <c r="J224" s="127" t="s">
        <v>723</v>
      </c>
      <c r="K224" s="128">
        <f t="shared" si="114"/>
        <v>55</v>
      </c>
      <c r="L224" s="129">
        <f>K224/F224</f>
        <v>0.35483870967741937</v>
      </c>
      <c r="M224" s="130" t="s">
        <v>599</v>
      </c>
      <c r="N224" s="131">
        <v>42944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77</v>
      </c>
      <c r="B225" s="110">
        <v>42710</v>
      </c>
      <c r="C225" s="110"/>
      <c r="D225" s="111" t="s">
        <v>764</v>
      </c>
      <c r="E225" s="112" t="s">
        <v>623</v>
      </c>
      <c r="F225" s="113">
        <v>150.5</v>
      </c>
      <c r="G225" s="113"/>
      <c r="H225" s="114">
        <v>72.5</v>
      </c>
      <c r="I225" s="132">
        <v>174</v>
      </c>
      <c r="J225" s="133" t="s">
        <v>765</v>
      </c>
      <c r="K225" s="134">
        <v>-78</v>
      </c>
      <c r="L225" s="135">
        <v>-0.51827242524916906</v>
      </c>
      <c r="M225" s="136" t="s">
        <v>663</v>
      </c>
      <c r="N225" s="137">
        <v>43333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78</v>
      </c>
      <c r="B226" s="106">
        <v>42712</v>
      </c>
      <c r="C226" s="106"/>
      <c r="D226" s="107" t="s">
        <v>125</v>
      </c>
      <c r="E226" s="108" t="s">
        <v>623</v>
      </c>
      <c r="F226" s="109">
        <v>380</v>
      </c>
      <c r="G226" s="108"/>
      <c r="H226" s="108">
        <v>478</v>
      </c>
      <c r="I226" s="126">
        <v>468</v>
      </c>
      <c r="J226" s="127" t="s">
        <v>682</v>
      </c>
      <c r="K226" s="128">
        <f>H226-F226</f>
        <v>98</v>
      </c>
      <c r="L226" s="129">
        <f>K226/F226</f>
        <v>0.25789473684210529</v>
      </c>
      <c r="M226" s="130" t="s">
        <v>599</v>
      </c>
      <c r="N226" s="131">
        <v>43025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79</v>
      </c>
      <c r="B227" s="106">
        <v>42734</v>
      </c>
      <c r="C227" s="106"/>
      <c r="D227" s="107" t="s">
        <v>248</v>
      </c>
      <c r="E227" s="108" t="s">
        <v>623</v>
      </c>
      <c r="F227" s="109">
        <v>305</v>
      </c>
      <c r="G227" s="108"/>
      <c r="H227" s="108">
        <v>375</v>
      </c>
      <c r="I227" s="126">
        <v>375</v>
      </c>
      <c r="J227" s="127" t="s">
        <v>682</v>
      </c>
      <c r="K227" s="128">
        <f>H227-F227</f>
        <v>70</v>
      </c>
      <c r="L227" s="129">
        <f>K227/F227</f>
        <v>0.22950819672131148</v>
      </c>
      <c r="M227" s="130" t="s">
        <v>599</v>
      </c>
      <c r="N227" s="131">
        <v>42768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80</v>
      </c>
      <c r="B228" s="106">
        <v>42739</v>
      </c>
      <c r="C228" s="106"/>
      <c r="D228" s="107" t="s">
        <v>351</v>
      </c>
      <c r="E228" s="108" t="s">
        <v>623</v>
      </c>
      <c r="F228" s="109">
        <v>99.5</v>
      </c>
      <c r="G228" s="108"/>
      <c r="H228" s="108">
        <v>158</v>
      </c>
      <c r="I228" s="126">
        <v>158</v>
      </c>
      <c r="J228" s="127" t="s">
        <v>682</v>
      </c>
      <c r="K228" s="128">
        <f>H228-F228</f>
        <v>58.5</v>
      </c>
      <c r="L228" s="129">
        <f>K228/F228</f>
        <v>0.5879396984924623</v>
      </c>
      <c r="M228" s="130" t="s">
        <v>599</v>
      </c>
      <c r="N228" s="131">
        <v>42898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81</v>
      </c>
      <c r="B229" s="106">
        <v>42739</v>
      </c>
      <c r="C229" s="106"/>
      <c r="D229" s="107" t="s">
        <v>351</v>
      </c>
      <c r="E229" s="108" t="s">
        <v>623</v>
      </c>
      <c r="F229" s="109">
        <v>99.5</v>
      </c>
      <c r="G229" s="108"/>
      <c r="H229" s="108">
        <v>158</v>
      </c>
      <c r="I229" s="126">
        <v>158</v>
      </c>
      <c r="J229" s="127" t="s">
        <v>682</v>
      </c>
      <c r="K229" s="128">
        <v>58.5</v>
      </c>
      <c r="L229" s="129">
        <v>0.58793969849246197</v>
      </c>
      <c r="M229" s="130" t="s">
        <v>599</v>
      </c>
      <c r="N229" s="131">
        <v>42898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82</v>
      </c>
      <c r="B230" s="106">
        <v>42786</v>
      </c>
      <c r="C230" s="106"/>
      <c r="D230" s="107" t="s">
        <v>169</v>
      </c>
      <c r="E230" s="108" t="s">
        <v>623</v>
      </c>
      <c r="F230" s="109">
        <v>140.5</v>
      </c>
      <c r="G230" s="108"/>
      <c r="H230" s="108">
        <v>220</v>
      </c>
      <c r="I230" s="126">
        <v>220</v>
      </c>
      <c r="J230" s="127" t="s">
        <v>682</v>
      </c>
      <c r="K230" s="128">
        <f>H230-F230</f>
        <v>79.5</v>
      </c>
      <c r="L230" s="129">
        <f>K230/F230</f>
        <v>0.5658362989323843</v>
      </c>
      <c r="M230" s="130" t="s">
        <v>599</v>
      </c>
      <c r="N230" s="131">
        <v>42864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83</v>
      </c>
      <c r="B231" s="106">
        <v>42786</v>
      </c>
      <c r="C231" s="106"/>
      <c r="D231" s="107" t="s">
        <v>766</v>
      </c>
      <c r="E231" s="108" t="s">
        <v>623</v>
      </c>
      <c r="F231" s="109">
        <v>202.5</v>
      </c>
      <c r="G231" s="108"/>
      <c r="H231" s="108">
        <v>234</v>
      </c>
      <c r="I231" s="126">
        <v>234</v>
      </c>
      <c r="J231" s="127" t="s">
        <v>682</v>
      </c>
      <c r="K231" s="128">
        <v>31.5</v>
      </c>
      <c r="L231" s="129">
        <v>0.155555555555556</v>
      </c>
      <c r="M231" s="130" t="s">
        <v>599</v>
      </c>
      <c r="N231" s="131">
        <v>42836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84</v>
      </c>
      <c r="B232" s="106">
        <v>42818</v>
      </c>
      <c r="C232" s="106"/>
      <c r="D232" s="107" t="s">
        <v>557</v>
      </c>
      <c r="E232" s="108" t="s">
        <v>623</v>
      </c>
      <c r="F232" s="109">
        <v>300.5</v>
      </c>
      <c r="G232" s="108"/>
      <c r="H232" s="108">
        <v>417.5</v>
      </c>
      <c r="I232" s="126">
        <v>420</v>
      </c>
      <c r="J232" s="127" t="s">
        <v>724</v>
      </c>
      <c r="K232" s="128">
        <f>H232-F232</f>
        <v>117</v>
      </c>
      <c r="L232" s="129">
        <f>K232/F232</f>
        <v>0.38935108153078202</v>
      </c>
      <c r="M232" s="130" t="s">
        <v>599</v>
      </c>
      <c r="N232" s="131">
        <v>43070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85</v>
      </c>
      <c r="B233" s="106">
        <v>42818</v>
      </c>
      <c r="C233" s="106"/>
      <c r="D233" s="107" t="s">
        <v>762</v>
      </c>
      <c r="E233" s="108" t="s">
        <v>623</v>
      </c>
      <c r="F233" s="109">
        <v>850</v>
      </c>
      <c r="G233" s="108"/>
      <c r="H233" s="108">
        <v>1042.5</v>
      </c>
      <c r="I233" s="126">
        <v>1023</v>
      </c>
      <c r="J233" s="127" t="s">
        <v>767</v>
      </c>
      <c r="K233" s="128">
        <v>192.5</v>
      </c>
      <c r="L233" s="129">
        <v>0.22647058823529401</v>
      </c>
      <c r="M233" s="130" t="s">
        <v>599</v>
      </c>
      <c r="N233" s="131">
        <v>42830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86</v>
      </c>
      <c r="B234" s="106">
        <v>42830</v>
      </c>
      <c r="C234" s="106"/>
      <c r="D234" s="107" t="s">
        <v>501</v>
      </c>
      <c r="E234" s="108" t="s">
        <v>623</v>
      </c>
      <c r="F234" s="109">
        <v>785</v>
      </c>
      <c r="G234" s="108"/>
      <c r="H234" s="108">
        <v>930</v>
      </c>
      <c r="I234" s="126">
        <v>920</v>
      </c>
      <c r="J234" s="127" t="s">
        <v>725</v>
      </c>
      <c r="K234" s="128">
        <f>H234-F234</f>
        <v>145</v>
      </c>
      <c r="L234" s="129">
        <f>K234/F234</f>
        <v>0.18471337579617833</v>
      </c>
      <c r="M234" s="130" t="s">
        <v>599</v>
      </c>
      <c r="N234" s="131">
        <v>42976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87</v>
      </c>
      <c r="B235" s="110">
        <v>42831</v>
      </c>
      <c r="C235" s="110"/>
      <c r="D235" s="111" t="s">
        <v>768</v>
      </c>
      <c r="E235" s="112" t="s">
        <v>623</v>
      </c>
      <c r="F235" s="113">
        <v>40</v>
      </c>
      <c r="G235" s="113"/>
      <c r="H235" s="114">
        <v>13.1</v>
      </c>
      <c r="I235" s="132">
        <v>60</v>
      </c>
      <c r="J235" s="138" t="s">
        <v>769</v>
      </c>
      <c r="K235" s="134">
        <v>-26.9</v>
      </c>
      <c r="L235" s="135">
        <v>-0.67249999999999999</v>
      </c>
      <c r="M235" s="136" t="s">
        <v>663</v>
      </c>
      <c r="N235" s="137">
        <v>43138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88</v>
      </c>
      <c r="B236" s="106">
        <v>42837</v>
      </c>
      <c r="C236" s="106"/>
      <c r="D236" s="107" t="s">
        <v>88</v>
      </c>
      <c r="E236" s="108" t="s">
        <v>623</v>
      </c>
      <c r="F236" s="109">
        <v>289.5</v>
      </c>
      <c r="G236" s="108"/>
      <c r="H236" s="108">
        <v>354</v>
      </c>
      <c r="I236" s="126">
        <v>360</v>
      </c>
      <c r="J236" s="127" t="s">
        <v>726</v>
      </c>
      <c r="K236" s="128">
        <f t="shared" ref="K236:K244" si="115">H236-F236</f>
        <v>64.5</v>
      </c>
      <c r="L236" s="129">
        <f t="shared" ref="L236:L244" si="116">K236/F236</f>
        <v>0.22279792746113988</v>
      </c>
      <c r="M236" s="130" t="s">
        <v>599</v>
      </c>
      <c r="N236" s="131">
        <v>43040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89</v>
      </c>
      <c r="B237" s="106">
        <v>42845</v>
      </c>
      <c r="C237" s="106"/>
      <c r="D237" s="107" t="s">
        <v>438</v>
      </c>
      <c r="E237" s="108" t="s">
        <v>623</v>
      </c>
      <c r="F237" s="109">
        <v>700</v>
      </c>
      <c r="G237" s="108"/>
      <c r="H237" s="108">
        <v>840</v>
      </c>
      <c r="I237" s="126">
        <v>840</v>
      </c>
      <c r="J237" s="127" t="s">
        <v>727</v>
      </c>
      <c r="K237" s="128">
        <f t="shared" si="115"/>
        <v>140</v>
      </c>
      <c r="L237" s="129">
        <f t="shared" si="116"/>
        <v>0.2</v>
      </c>
      <c r="M237" s="130" t="s">
        <v>599</v>
      </c>
      <c r="N237" s="131">
        <v>42893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90</v>
      </c>
      <c r="B238" s="106">
        <v>42887</v>
      </c>
      <c r="C238" s="106"/>
      <c r="D238" s="148" t="s">
        <v>363</v>
      </c>
      <c r="E238" s="108" t="s">
        <v>623</v>
      </c>
      <c r="F238" s="109">
        <v>130</v>
      </c>
      <c r="G238" s="108"/>
      <c r="H238" s="108">
        <v>144.25</v>
      </c>
      <c r="I238" s="126">
        <v>170</v>
      </c>
      <c r="J238" s="127" t="s">
        <v>728</v>
      </c>
      <c r="K238" s="128">
        <f t="shared" si="115"/>
        <v>14.25</v>
      </c>
      <c r="L238" s="129">
        <f t="shared" si="116"/>
        <v>0.10961538461538461</v>
      </c>
      <c r="M238" s="130" t="s">
        <v>599</v>
      </c>
      <c r="N238" s="131">
        <v>43675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91</v>
      </c>
      <c r="B239" s="106">
        <v>42901</v>
      </c>
      <c r="C239" s="106"/>
      <c r="D239" s="148" t="s">
        <v>729</v>
      </c>
      <c r="E239" s="108" t="s">
        <v>623</v>
      </c>
      <c r="F239" s="109">
        <v>214.5</v>
      </c>
      <c r="G239" s="108"/>
      <c r="H239" s="108">
        <v>262</v>
      </c>
      <c r="I239" s="126">
        <v>262</v>
      </c>
      <c r="J239" s="127" t="s">
        <v>730</v>
      </c>
      <c r="K239" s="128">
        <f t="shared" si="115"/>
        <v>47.5</v>
      </c>
      <c r="L239" s="129">
        <f t="shared" si="116"/>
        <v>0.22144522144522144</v>
      </c>
      <c r="M239" s="130" t="s">
        <v>599</v>
      </c>
      <c r="N239" s="131">
        <v>42977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92</v>
      </c>
      <c r="B240" s="154">
        <v>42933</v>
      </c>
      <c r="C240" s="154"/>
      <c r="D240" s="155" t="s">
        <v>731</v>
      </c>
      <c r="E240" s="156" t="s">
        <v>623</v>
      </c>
      <c r="F240" s="157">
        <v>370</v>
      </c>
      <c r="G240" s="156"/>
      <c r="H240" s="156">
        <v>447.5</v>
      </c>
      <c r="I240" s="178">
        <v>450</v>
      </c>
      <c r="J240" s="231" t="s">
        <v>682</v>
      </c>
      <c r="K240" s="128">
        <f t="shared" si="115"/>
        <v>77.5</v>
      </c>
      <c r="L240" s="180">
        <f t="shared" si="116"/>
        <v>0.20945945945945946</v>
      </c>
      <c r="M240" s="181" t="s">
        <v>599</v>
      </c>
      <c r="N240" s="182">
        <v>43035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93</v>
      </c>
      <c r="B241" s="154">
        <v>42943</v>
      </c>
      <c r="C241" s="154"/>
      <c r="D241" s="155" t="s">
        <v>167</v>
      </c>
      <c r="E241" s="156" t="s">
        <v>623</v>
      </c>
      <c r="F241" s="157">
        <v>657.5</v>
      </c>
      <c r="G241" s="156"/>
      <c r="H241" s="156">
        <v>825</v>
      </c>
      <c r="I241" s="178">
        <v>820</v>
      </c>
      <c r="J241" s="231" t="s">
        <v>682</v>
      </c>
      <c r="K241" s="128">
        <f t="shared" si="115"/>
        <v>167.5</v>
      </c>
      <c r="L241" s="180">
        <f t="shared" si="116"/>
        <v>0.25475285171102663</v>
      </c>
      <c r="M241" s="181" t="s">
        <v>599</v>
      </c>
      <c r="N241" s="182">
        <v>43090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94</v>
      </c>
      <c r="B242" s="106">
        <v>42964</v>
      </c>
      <c r="C242" s="106"/>
      <c r="D242" s="107" t="s">
        <v>368</v>
      </c>
      <c r="E242" s="108" t="s">
        <v>623</v>
      </c>
      <c r="F242" s="109">
        <v>605</v>
      </c>
      <c r="G242" s="108"/>
      <c r="H242" s="108">
        <v>750</v>
      </c>
      <c r="I242" s="126">
        <v>750</v>
      </c>
      <c r="J242" s="127" t="s">
        <v>725</v>
      </c>
      <c r="K242" s="128">
        <f t="shared" si="115"/>
        <v>145</v>
      </c>
      <c r="L242" s="129">
        <f t="shared" si="116"/>
        <v>0.23966942148760331</v>
      </c>
      <c r="M242" s="130" t="s">
        <v>599</v>
      </c>
      <c r="N242" s="131">
        <v>43027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6">
        <v>95</v>
      </c>
      <c r="B243" s="149">
        <v>42979</v>
      </c>
      <c r="C243" s="149"/>
      <c r="D243" s="150" t="s">
        <v>509</v>
      </c>
      <c r="E243" s="151" t="s">
        <v>623</v>
      </c>
      <c r="F243" s="152">
        <v>255</v>
      </c>
      <c r="G243" s="153"/>
      <c r="H243" s="153">
        <v>217.25</v>
      </c>
      <c r="I243" s="153">
        <v>320</v>
      </c>
      <c r="J243" s="175" t="s">
        <v>732</v>
      </c>
      <c r="K243" s="134">
        <f t="shared" si="115"/>
        <v>-37.75</v>
      </c>
      <c r="L243" s="176">
        <f t="shared" si="116"/>
        <v>-0.14803921568627451</v>
      </c>
      <c r="M243" s="136" t="s">
        <v>663</v>
      </c>
      <c r="N243" s="177">
        <v>43661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96</v>
      </c>
      <c r="B244" s="106">
        <v>42997</v>
      </c>
      <c r="C244" s="106"/>
      <c r="D244" s="107" t="s">
        <v>733</v>
      </c>
      <c r="E244" s="108" t="s">
        <v>623</v>
      </c>
      <c r="F244" s="109">
        <v>215</v>
      </c>
      <c r="G244" s="108"/>
      <c r="H244" s="108">
        <v>258</v>
      </c>
      <c r="I244" s="126">
        <v>258</v>
      </c>
      <c r="J244" s="127" t="s">
        <v>682</v>
      </c>
      <c r="K244" s="128">
        <f t="shared" si="115"/>
        <v>43</v>
      </c>
      <c r="L244" s="129">
        <f t="shared" si="116"/>
        <v>0.2</v>
      </c>
      <c r="M244" s="130" t="s">
        <v>599</v>
      </c>
      <c r="N244" s="131">
        <v>43040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97</v>
      </c>
      <c r="B245" s="106">
        <v>42997</v>
      </c>
      <c r="C245" s="106"/>
      <c r="D245" s="107" t="s">
        <v>733</v>
      </c>
      <c r="E245" s="108" t="s">
        <v>623</v>
      </c>
      <c r="F245" s="109">
        <v>215</v>
      </c>
      <c r="G245" s="108"/>
      <c r="H245" s="108">
        <v>258</v>
      </c>
      <c r="I245" s="126">
        <v>258</v>
      </c>
      <c r="J245" s="231" t="s">
        <v>682</v>
      </c>
      <c r="K245" s="128">
        <v>43</v>
      </c>
      <c r="L245" s="129">
        <v>0.2</v>
      </c>
      <c r="M245" s="130" t="s">
        <v>599</v>
      </c>
      <c r="N245" s="131">
        <v>43040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98</v>
      </c>
      <c r="B246" s="207">
        <v>42998</v>
      </c>
      <c r="C246" s="207"/>
      <c r="D246" s="375" t="s">
        <v>2979</v>
      </c>
      <c r="E246" s="208" t="s">
        <v>623</v>
      </c>
      <c r="F246" s="209">
        <v>75</v>
      </c>
      <c r="G246" s="208"/>
      <c r="H246" s="208">
        <v>90</v>
      </c>
      <c r="I246" s="232">
        <v>90</v>
      </c>
      <c r="J246" s="127" t="s">
        <v>734</v>
      </c>
      <c r="K246" s="128">
        <f t="shared" ref="K246:K251" si="117">H246-F246</f>
        <v>15</v>
      </c>
      <c r="L246" s="129">
        <f t="shared" ref="L246:L251" si="118">K246/F246</f>
        <v>0.2</v>
      </c>
      <c r="M246" s="130" t="s">
        <v>599</v>
      </c>
      <c r="N246" s="131">
        <v>43019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99</v>
      </c>
      <c r="B247" s="154">
        <v>43011</v>
      </c>
      <c r="C247" s="154"/>
      <c r="D247" s="155" t="s">
        <v>735</v>
      </c>
      <c r="E247" s="156" t="s">
        <v>623</v>
      </c>
      <c r="F247" s="157">
        <v>315</v>
      </c>
      <c r="G247" s="156"/>
      <c r="H247" s="156">
        <v>392</v>
      </c>
      <c r="I247" s="178">
        <v>384</v>
      </c>
      <c r="J247" s="231" t="s">
        <v>736</v>
      </c>
      <c r="K247" s="128">
        <f t="shared" si="117"/>
        <v>77</v>
      </c>
      <c r="L247" s="180">
        <f t="shared" si="118"/>
        <v>0.24444444444444444</v>
      </c>
      <c r="M247" s="181" t="s">
        <v>599</v>
      </c>
      <c r="N247" s="182">
        <v>43017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100</v>
      </c>
      <c r="B248" s="154">
        <v>43013</v>
      </c>
      <c r="C248" s="154"/>
      <c r="D248" s="155" t="s">
        <v>737</v>
      </c>
      <c r="E248" s="156" t="s">
        <v>623</v>
      </c>
      <c r="F248" s="157">
        <v>145</v>
      </c>
      <c r="G248" s="156"/>
      <c r="H248" s="156">
        <v>179</v>
      </c>
      <c r="I248" s="178">
        <v>180</v>
      </c>
      <c r="J248" s="231" t="s">
        <v>613</v>
      </c>
      <c r="K248" s="128">
        <f t="shared" si="117"/>
        <v>34</v>
      </c>
      <c r="L248" s="180">
        <f t="shared" si="118"/>
        <v>0.23448275862068965</v>
      </c>
      <c r="M248" s="181" t="s">
        <v>599</v>
      </c>
      <c r="N248" s="182">
        <v>43025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101</v>
      </c>
      <c r="B249" s="154">
        <v>43014</v>
      </c>
      <c r="C249" s="154"/>
      <c r="D249" s="155" t="s">
        <v>339</v>
      </c>
      <c r="E249" s="156" t="s">
        <v>623</v>
      </c>
      <c r="F249" s="157">
        <v>256</v>
      </c>
      <c r="G249" s="156"/>
      <c r="H249" s="156">
        <v>323</v>
      </c>
      <c r="I249" s="178">
        <v>320</v>
      </c>
      <c r="J249" s="231" t="s">
        <v>682</v>
      </c>
      <c r="K249" s="128">
        <f t="shared" si="117"/>
        <v>67</v>
      </c>
      <c r="L249" s="180">
        <f t="shared" si="118"/>
        <v>0.26171875</v>
      </c>
      <c r="M249" s="181" t="s">
        <v>599</v>
      </c>
      <c r="N249" s="182">
        <v>43067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102</v>
      </c>
      <c r="B250" s="154">
        <v>43017</v>
      </c>
      <c r="C250" s="154"/>
      <c r="D250" s="155" t="s">
        <v>360</v>
      </c>
      <c r="E250" s="156" t="s">
        <v>623</v>
      </c>
      <c r="F250" s="157">
        <v>137.5</v>
      </c>
      <c r="G250" s="156"/>
      <c r="H250" s="156">
        <v>184</v>
      </c>
      <c r="I250" s="178">
        <v>183</v>
      </c>
      <c r="J250" s="179" t="s">
        <v>738</v>
      </c>
      <c r="K250" s="128">
        <f t="shared" si="117"/>
        <v>46.5</v>
      </c>
      <c r="L250" s="180">
        <f t="shared" si="118"/>
        <v>0.33818181818181819</v>
      </c>
      <c r="M250" s="181" t="s">
        <v>599</v>
      </c>
      <c r="N250" s="182">
        <v>43108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103</v>
      </c>
      <c r="B251" s="154">
        <v>43018</v>
      </c>
      <c r="C251" s="154"/>
      <c r="D251" s="155" t="s">
        <v>739</v>
      </c>
      <c r="E251" s="156" t="s">
        <v>623</v>
      </c>
      <c r="F251" s="157">
        <v>125.5</v>
      </c>
      <c r="G251" s="156"/>
      <c r="H251" s="156">
        <v>158</v>
      </c>
      <c r="I251" s="178">
        <v>155</v>
      </c>
      <c r="J251" s="179" t="s">
        <v>740</v>
      </c>
      <c r="K251" s="128">
        <f t="shared" si="117"/>
        <v>32.5</v>
      </c>
      <c r="L251" s="180">
        <f t="shared" si="118"/>
        <v>0.25896414342629481</v>
      </c>
      <c r="M251" s="181" t="s">
        <v>599</v>
      </c>
      <c r="N251" s="182">
        <v>43067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104</v>
      </c>
      <c r="B252" s="154">
        <v>43018</v>
      </c>
      <c r="C252" s="154"/>
      <c r="D252" s="155" t="s">
        <v>770</v>
      </c>
      <c r="E252" s="156" t="s">
        <v>623</v>
      </c>
      <c r="F252" s="157">
        <v>895</v>
      </c>
      <c r="G252" s="156"/>
      <c r="H252" s="156">
        <v>1122.5</v>
      </c>
      <c r="I252" s="178">
        <v>1078</v>
      </c>
      <c r="J252" s="179" t="s">
        <v>771</v>
      </c>
      <c r="K252" s="128">
        <v>227.5</v>
      </c>
      <c r="L252" s="180">
        <v>0.25418994413407803</v>
      </c>
      <c r="M252" s="181" t="s">
        <v>599</v>
      </c>
      <c r="N252" s="182">
        <v>43117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105</v>
      </c>
      <c r="B253" s="154">
        <v>43020</v>
      </c>
      <c r="C253" s="154"/>
      <c r="D253" s="155" t="s">
        <v>347</v>
      </c>
      <c r="E253" s="156" t="s">
        <v>623</v>
      </c>
      <c r="F253" s="157">
        <v>525</v>
      </c>
      <c r="G253" s="156"/>
      <c r="H253" s="156">
        <v>629</v>
      </c>
      <c r="I253" s="178">
        <v>629</v>
      </c>
      <c r="J253" s="231" t="s">
        <v>682</v>
      </c>
      <c r="K253" s="128">
        <v>104</v>
      </c>
      <c r="L253" s="180">
        <v>0.19809523809523799</v>
      </c>
      <c r="M253" s="181" t="s">
        <v>599</v>
      </c>
      <c r="N253" s="182">
        <v>43119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106</v>
      </c>
      <c r="B254" s="154">
        <v>43046</v>
      </c>
      <c r="C254" s="154"/>
      <c r="D254" s="155" t="s">
        <v>393</v>
      </c>
      <c r="E254" s="156" t="s">
        <v>623</v>
      </c>
      <c r="F254" s="157">
        <v>740</v>
      </c>
      <c r="G254" s="156"/>
      <c r="H254" s="156">
        <v>892.5</v>
      </c>
      <c r="I254" s="178">
        <v>900</v>
      </c>
      <c r="J254" s="179" t="s">
        <v>741</v>
      </c>
      <c r="K254" s="128">
        <f>H254-F254</f>
        <v>152.5</v>
      </c>
      <c r="L254" s="180">
        <f>K254/F254</f>
        <v>0.20608108108108109</v>
      </c>
      <c r="M254" s="181" t="s">
        <v>599</v>
      </c>
      <c r="N254" s="182">
        <v>43052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107</v>
      </c>
      <c r="B255" s="106">
        <v>43073</v>
      </c>
      <c r="C255" s="106"/>
      <c r="D255" s="107" t="s">
        <v>742</v>
      </c>
      <c r="E255" s="108" t="s">
        <v>623</v>
      </c>
      <c r="F255" s="109">
        <v>118.5</v>
      </c>
      <c r="G255" s="108"/>
      <c r="H255" s="108">
        <v>143.5</v>
      </c>
      <c r="I255" s="126">
        <v>145</v>
      </c>
      <c r="J255" s="141" t="s">
        <v>743</v>
      </c>
      <c r="K255" s="128">
        <f>H255-F255</f>
        <v>25</v>
      </c>
      <c r="L255" s="129">
        <f>K255/F255</f>
        <v>0.2109704641350211</v>
      </c>
      <c r="M255" s="130" t="s">
        <v>599</v>
      </c>
      <c r="N255" s="131">
        <v>43097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108</v>
      </c>
      <c r="B256" s="110">
        <v>43090</v>
      </c>
      <c r="C256" s="110"/>
      <c r="D256" s="158" t="s">
        <v>443</v>
      </c>
      <c r="E256" s="112" t="s">
        <v>623</v>
      </c>
      <c r="F256" s="113">
        <v>715</v>
      </c>
      <c r="G256" s="113"/>
      <c r="H256" s="114">
        <v>500</v>
      </c>
      <c r="I256" s="132">
        <v>872</v>
      </c>
      <c r="J256" s="138" t="s">
        <v>744</v>
      </c>
      <c r="K256" s="134">
        <f>H256-F256</f>
        <v>-215</v>
      </c>
      <c r="L256" s="135">
        <f>K256/F256</f>
        <v>-0.30069930069930068</v>
      </c>
      <c r="M256" s="136" t="s">
        <v>663</v>
      </c>
      <c r="N256" s="137">
        <v>43670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109</v>
      </c>
      <c r="B257" s="106">
        <v>43098</v>
      </c>
      <c r="C257" s="106"/>
      <c r="D257" s="107" t="s">
        <v>735</v>
      </c>
      <c r="E257" s="108" t="s">
        <v>623</v>
      </c>
      <c r="F257" s="109">
        <v>435</v>
      </c>
      <c r="G257" s="108"/>
      <c r="H257" s="108">
        <v>542.5</v>
      </c>
      <c r="I257" s="126">
        <v>539</v>
      </c>
      <c r="J257" s="141" t="s">
        <v>682</v>
      </c>
      <c r="K257" s="128">
        <v>107.5</v>
      </c>
      <c r="L257" s="129">
        <v>0.247126436781609</v>
      </c>
      <c r="M257" s="130" t="s">
        <v>599</v>
      </c>
      <c r="N257" s="131">
        <v>43206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110</v>
      </c>
      <c r="B258" s="106">
        <v>43098</v>
      </c>
      <c r="C258" s="106"/>
      <c r="D258" s="107" t="s">
        <v>571</v>
      </c>
      <c r="E258" s="108" t="s">
        <v>623</v>
      </c>
      <c r="F258" s="109">
        <v>885</v>
      </c>
      <c r="G258" s="108"/>
      <c r="H258" s="108">
        <v>1090</v>
      </c>
      <c r="I258" s="126">
        <v>1084</v>
      </c>
      <c r="J258" s="141" t="s">
        <v>682</v>
      </c>
      <c r="K258" s="128">
        <v>205</v>
      </c>
      <c r="L258" s="129">
        <v>0.23163841807909599</v>
      </c>
      <c r="M258" s="130" t="s">
        <v>599</v>
      </c>
      <c r="N258" s="131">
        <v>43213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7">
        <v>111</v>
      </c>
      <c r="B259" s="348">
        <v>43192</v>
      </c>
      <c r="C259" s="348"/>
      <c r="D259" s="116" t="s">
        <v>752</v>
      </c>
      <c r="E259" s="351" t="s">
        <v>623</v>
      </c>
      <c r="F259" s="354">
        <v>478.5</v>
      </c>
      <c r="G259" s="351"/>
      <c r="H259" s="351">
        <v>442</v>
      </c>
      <c r="I259" s="357">
        <v>613</v>
      </c>
      <c r="J259" s="384" t="s">
        <v>3403</v>
      </c>
      <c r="K259" s="134">
        <f>H259-F259</f>
        <v>-36.5</v>
      </c>
      <c r="L259" s="135">
        <f>K259/F259</f>
        <v>-7.6280041797283177E-2</v>
      </c>
      <c r="M259" s="136" t="s">
        <v>663</v>
      </c>
      <c r="N259" s="137">
        <v>43762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112</v>
      </c>
      <c r="B260" s="110">
        <v>43194</v>
      </c>
      <c r="C260" s="110"/>
      <c r="D260" s="374" t="s">
        <v>2978</v>
      </c>
      <c r="E260" s="112" t="s">
        <v>623</v>
      </c>
      <c r="F260" s="113">
        <f>141.5-7.3</f>
        <v>134.19999999999999</v>
      </c>
      <c r="G260" s="113"/>
      <c r="H260" s="114">
        <v>77</v>
      </c>
      <c r="I260" s="132">
        <v>180</v>
      </c>
      <c r="J260" s="384" t="s">
        <v>3402</v>
      </c>
      <c r="K260" s="134">
        <f>H260-F260</f>
        <v>-57.199999999999989</v>
      </c>
      <c r="L260" s="135">
        <f>K260/F260</f>
        <v>-0.42622950819672129</v>
      </c>
      <c r="M260" s="136" t="s">
        <v>663</v>
      </c>
      <c r="N260" s="137">
        <v>43522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113</v>
      </c>
      <c r="B261" s="110">
        <v>43209</v>
      </c>
      <c r="C261" s="110"/>
      <c r="D261" s="111" t="s">
        <v>745</v>
      </c>
      <c r="E261" s="112" t="s">
        <v>623</v>
      </c>
      <c r="F261" s="113">
        <v>430</v>
      </c>
      <c r="G261" s="113"/>
      <c r="H261" s="114">
        <v>220</v>
      </c>
      <c r="I261" s="132">
        <v>537</v>
      </c>
      <c r="J261" s="138" t="s">
        <v>746</v>
      </c>
      <c r="K261" s="134">
        <f>H261-F261</f>
        <v>-210</v>
      </c>
      <c r="L261" s="135">
        <f>K261/F261</f>
        <v>-0.48837209302325579</v>
      </c>
      <c r="M261" s="136" t="s">
        <v>663</v>
      </c>
      <c r="N261" s="137">
        <v>43252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8">
        <v>114</v>
      </c>
      <c r="B262" s="159">
        <v>43220</v>
      </c>
      <c r="C262" s="159"/>
      <c r="D262" s="160" t="s">
        <v>394</v>
      </c>
      <c r="E262" s="161" t="s">
        <v>623</v>
      </c>
      <c r="F262" s="163">
        <v>153.5</v>
      </c>
      <c r="G262" s="163"/>
      <c r="H262" s="163">
        <v>196</v>
      </c>
      <c r="I262" s="163">
        <v>196</v>
      </c>
      <c r="J262" s="359" t="s">
        <v>3494</v>
      </c>
      <c r="K262" s="183">
        <f>H262-F262</f>
        <v>42.5</v>
      </c>
      <c r="L262" s="184">
        <f>K262/F262</f>
        <v>0.27687296416938112</v>
      </c>
      <c r="M262" s="162" t="s">
        <v>599</v>
      </c>
      <c r="N262" s="185">
        <v>43605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115</v>
      </c>
      <c r="B263" s="110">
        <v>43306</v>
      </c>
      <c r="C263" s="110"/>
      <c r="D263" s="111" t="s">
        <v>768</v>
      </c>
      <c r="E263" s="112" t="s">
        <v>623</v>
      </c>
      <c r="F263" s="113">
        <v>27.5</v>
      </c>
      <c r="G263" s="113"/>
      <c r="H263" s="114">
        <v>13.1</v>
      </c>
      <c r="I263" s="132">
        <v>60</v>
      </c>
      <c r="J263" s="138" t="s">
        <v>772</v>
      </c>
      <c r="K263" s="134">
        <v>-14.4</v>
      </c>
      <c r="L263" s="135">
        <v>-0.52363636363636401</v>
      </c>
      <c r="M263" s="136" t="s">
        <v>663</v>
      </c>
      <c r="N263" s="137">
        <v>43138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7">
        <v>116</v>
      </c>
      <c r="B264" s="348">
        <v>43318</v>
      </c>
      <c r="C264" s="348"/>
      <c r="D264" s="116" t="s">
        <v>747</v>
      </c>
      <c r="E264" s="351" t="s">
        <v>623</v>
      </c>
      <c r="F264" s="351">
        <v>148.5</v>
      </c>
      <c r="G264" s="351"/>
      <c r="H264" s="351">
        <v>102</v>
      </c>
      <c r="I264" s="357">
        <v>182</v>
      </c>
      <c r="J264" s="138" t="s">
        <v>3493</v>
      </c>
      <c r="K264" s="134">
        <f>H264-F264</f>
        <v>-46.5</v>
      </c>
      <c r="L264" s="135">
        <f>K264/F264</f>
        <v>-0.31313131313131315</v>
      </c>
      <c r="M264" s="136" t="s">
        <v>663</v>
      </c>
      <c r="N264" s="137">
        <v>43661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117</v>
      </c>
      <c r="B265" s="106">
        <v>43335</v>
      </c>
      <c r="C265" s="106"/>
      <c r="D265" s="107" t="s">
        <v>773</v>
      </c>
      <c r="E265" s="108" t="s">
        <v>623</v>
      </c>
      <c r="F265" s="156">
        <v>285</v>
      </c>
      <c r="G265" s="108"/>
      <c r="H265" s="108">
        <v>355</v>
      </c>
      <c r="I265" s="126">
        <v>364</v>
      </c>
      <c r="J265" s="141" t="s">
        <v>774</v>
      </c>
      <c r="K265" s="128">
        <v>70</v>
      </c>
      <c r="L265" s="129">
        <v>0.24561403508771901</v>
      </c>
      <c r="M265" s="130" t="s">
        <v>599</v>
      </c>
      <c r="N265" s="131">
        <v>43455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118</v>
      </c>
      <c r="B266" s="106">
        <v>43341</v>
      </c>
      <c r="C266" s="106"/>
      <c r="D266" s="107" t="s">
        <v>384</v>
      </c>
      <c r="E266" s="108" t="s">
        <v>623</v>
      </c>
      <c r="F266" s="156">
        <v>525</v>
      </c>
      <c r="G266" s="108"/>
      <c r="H266" s="108">
        <v>585</v>
      </c>
      <c r="I266" s="126">
        <v>635</v>
      </c>
      <c r="J266" s="141" t="s">
        <v>748</v>
      </c>
      <c r="K266" s="128">
        <f t="shared" ref="K266:K278" si="119">H266-F266</f>
        <v>60</v>
      </c>
      <c r="L266" s="129">
        <f t="shared" ref="L266:L278" si="120">K266/F266</f>
        <v>0.11428571428571428</v>
      </c>
      <c r="M266" s="130" t="s">
        <v>599</v>
      </c>
      <c r="N266" s="131">
        <v>43662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119</v>
      </c>
      <c r="B267" s="106">
        <v>43395</v>
      </c>
      <c r="C267" s="106"/>
      <c r="D267" s="107" t="s">
        <v>368</v>
      </c>
      <c r="E267" s="108" t="s">
        <v>623</v>
      </c>
      <c r="F267" s="156">
        <v>475</v>
      </c>
      <c r="G267" s="108"/>
      <c r="H267" s="108">
        <v>574</v>
      </c>
      <c r="I267" s="126">
        <v>570</v>
      </c>
      <c r="J267" s="141" t="s">
        <v>682</v>
      </c>
      <c r="K267" s="128">
        <f t="shared" si="119"/>
        <v>99</v>
      </c>
      <c r="L267" s="129">
        <f t="shared" si="120"/>
        <v>0.20842105263157895</v>
      </c>
      <c r="M267" s="130" t="s">
        <v>599</v>
      </c>
      <c r="N267" s="131">
        <v>43403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120</v>
      </c>
      <c r="B268" s="154">
        <v>43397</v>
      </c>
      <c r="C268" s="154"/>
      <c r="D268" s="413" t="s">
        <v>391</v>
      </c>
      <c r="E268" s="156" t="s">
        <v>623</v>
      </c>
      <c r="F268" s="156">
        <v>707.5</v>
      </c>
      <c r="G268" s="156"/>
      <c r="H268" s="156">
        <v>872</v>
      </c>
      <c r="I268" s="178">
        <v>872</v>
      </c>
      <c r="J268" s="179" t="s">
        <v>682</v>
      </c>
      <c r="K268" s="128">
        <f t="shared" si="119"/>
        <v>164.5</v>
      </c>
      <c r="L268" s="180">
        <f t="shared" si="120"/>
        <v>0.23250883392226149</v>
      </c>
      <c r="M268" s="181" t="s">
        <v>599</v>
      </c>
      <c r="N268" s="182">
        <v>43482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121</v>
      </c>
      <c r="B269" s="154">
        <v>43398</v>
      </c>
      <c r="C269" s="154"/>
      <c r="D269" s="413" t="s">
        <v>348</v>
      </c>
      <c r="E269" s="156" t="s">
        <v>623</v>
      </c>
      <c r="F269" s="156">
        <v>162</v>
      </c>
      <c r="G269" s="156"/>
      <c r="H269" s="156">
        <v>204</v>
      </c>
      <c r="I269" s="178">
        <v>209</v>
      </c>
      <c r="J269" s="179" t="s">
        <v>3492</v>
      </c>
      <c r="K269" s="128">
        <f t="shared" si="119"/>
        <v>42</v>
      </c>
      <c r="L269" s="180">
        <f t="shared" si="120"/>
        <v>0.25925925925925924</v>
      </c>
      <c r="M269" s="181" t="s">
        <v>599</v>
      </c>
      <c r="N269" s="182">
        <v>43539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122</v>
      </c>
      <c r="B270" s="207">
        <v>43399</v>
      </c>
      <c r="C270" s="207"/>
      <c r="D270" s="155" t="s">
        <v>495</v>
      </c>
      <c r="E270" s="208" t="s">
        <v>623</v>
      </c>
      <c r="F270" s="208">
        <v>240</v>
      </c>
      <c r="G270" s="208"/>
      <c r="H270" s="208">
        <v>297</v>
      </c>
      <c r="I270" s="232">
        <v>297</v>
      </c>
      <c r="J270" s="179" t="s">
        <v>682</v>
      </c>
      <c r="K270" s="233">
        <f t="shared" si="119"/>
        <v>57</v>
      </c>
      <c r="L270" s="234">
        <f t="shared" si="120"/>
        <v>0.23749999999999999</v>
      </c>
      <c r="M270" s="235" t="s">
        <v>599</v>
      </c>
      <c r="N270" s="236">
        <v>43417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123</v>
      </c>
      <c r="B271" s="106">
        <v>43439</v>
      </c>
      <c r="C271" s="106"/>
      <c r="D271" s="148" t="s">
        <v>749</v>
      </c>
      <c r="E271" s="108" t="s">
        <v>623</v>
      </c>
      <c r="F271" s="108">
        <v>202.5</v>
      </c>
      <c r="G271" s="108"/>
      <c r="H271" s="108">
        <v>255</v>
      </c>
      <c r="I271" s="126">
        <v>252</v>
      </c>
      <c r="J271" s="141" t="s">
        <v>682</v>
      </c>
      <c r="K271" s="128">
        <f t="shared" si="119"/>
        <v>52.5</v>
      </c>
      <c r="L271" s="129">
        <f t="shared" si="120"/>
        <v>0.25925925925925924</v>
      </c>
      <c r="M271" s="130" t="s">
        <v>599</v>
      </c>
      <c r="N271" s="131">
        <v>43542</v>
      </c>
      <c r="O271" s="57"/>
      <c r="P271" s="16"/>
      <c r="Q271" s="16"/>
      <c r="R271" s="9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124</v>
      </c>
      <c r="B272" s="207">
        <v>43465</v>
      </c>
      <c r="C272" s="106"/>
      <c r="D272" s="413" t="s">
        <v>423</v>
      </c>
      <c r="E272" s="208" t="s">
        <v>623</v>
      </c>
      <c r="F272" s="208">
        <v>710</v>
      </c>
      <c r="G272" s="208"/>
      <c r="H272" s="208">
        <v>866</v>
      </c>
      <c r="I272" s="232">
        <v>866</v>
      </c>
      <c r="J272" s="179" t="s">
        <v>682</v>
      </c>
      <c r="K272" s="128">
        <f t="shared" si="119"/>
        <v>156</v>
      </c>
      <c r="L272" s="129">
        <f t="shared" si="120"/>
        <v>0.21971830985915494</v>
      </c>
      <c r="M272" s="130" t="s">
        <v>599</v>
      </c>
      <c r="N272" s="362">
        <v>43553</v>
      </c>
      <c r="O272" s="57"/>
      <c r="P272" s="16"/>
      <c r="Q272" s="16"/>
      <c r="R272" s="17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125</v>
      </c>
      <c r="B273" s="207">
        <v>43522</v>
      </c>
      <c r="C273" s="207"/>
      <c r="D273" s="413" t="s">
        <v>141</v>
      </c>
      <c r="E273" s="208" t="s">
        <v>623</v>
      </c>
      <c r="F273" s="208">
        <v>337.25</v>
      </c>
      <c r="G273" s="208"/>
      <c r="H273" s="208">
        <v>398.5</v>
      </c>
      <c r="I273" s="232">
        <v>411</v>
      </c>
      <c r="J273" s="141" t="s">
        <v>3491</v>
      </c>
      <c r="K273" s="128">
        <f t="shared" si="119"/>
        <v>61.25</v>
      </c>
      <c r="L273" s="129">
        <f t="shared" si="120"/>
        <v>0.1816160118606375</v>
      </c>
      <c r="M273" s="130" t="s">
        <v>599</v>
      </c>
      <c r="N273" s="362">
        <v>43760</v>
      </c>
      <c r="O273" s="57"/>
      <c r="P273" s="16"/>
      <c r="Q273" s="16"/>
      <c r="R273" s="94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126</v>
      </c>
      <c r="B274" s="164">
        <v>43559</v>
      </c>
      <c r="C274" s="164"/>
      <c r="D274" s="165" t="s">
        <v>410</v>
      </c>
      <c r="E274" s="166" t="s">
        <v>623</v>
      </c>
      <c r="F274" s="166">
        <v>130</v>
      </c>
      <c r="G274" s="166"/>
      <c r="H274" s="166">
        <v>65</v>
      </c>
      <c r="I274" s="186">
        <v>158</v>
      </c>
      <c r="J274" s="138" t="s">
        <v>750</v>
      </c>
      <c r="K274" s="134">
        <f t="shared" si="119"/>
        <v>-65</v>
      </c>
      <c r="L274" s="135">
        <f t="shared" si="120"/>
        <v>-0.5</v>
      </c>
      <c r="M274" s="136" t="s">
        <v>663</v>
      </c>
      <c r="N274" s="137">
        <v>43726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0">
        <v>127</v>
      </c>
      <c r="B275" s="187">
        <v>43017</v>
      </c>
      <c r="C275" s="187"/>
      <c r="D275" s="188" t="s">
        <v>169</v>
      </c>
      <c r="E275" s="189" t="s">
        <v>623</v>
      </c>
      <c r="F275" s="190">
        <v>141.5</v>
      </c>
      <c r="G275" s="191"/>
      <c r="H275" s="191">
        <v>183.5</v>
      </c>
      <c r="I275" s="191">
        <v>210</v>
      </c>
      <c r="J275" s="218" t="s">
        <v>3440</v>
      </c>
      <c r="K275" s="219">
        <f t="shared" si="119"/>
        <v>42</v>
      </c>
      <c r="L275" s="220">
        <f t="shared" si="120"/>
        <v>0.29681978798586572</v>
      </c>
      <c r="M275" s="190" t="s">
        <v>599</v>
      </c>
      <c r="N275" s="221">
        <v>43042</v>
      </c>
      <c r="O275" s="57"/>
      <c r="P275" s="16"/>
      <c r="Q275" s="16"/>
      <c r="R275" s="94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9">
        <v>128</v>
      </c>
      <c r="B276" s="164">
        <v>43074</v>
      </c>
      <c r="C276" s="164"/>
      <c r="D276" s="165" t="s">
        <v>303</v>
      </c>
      <c r="E276" s="166" t="s">
        <v>623</v>
      </c>
      <c r="F276" s="167">
        <v>172</v>
      </c>
      <c r="G276" s="166"/>
      <c r="H276" s="166">
        <v>155.25</v>
      </c>
      <c r="I276" s="186">
        <v>230</v>
      </c>
      <c r="J276" s="384" t="s">
        <v>3400</v>
      </c>
      <c r="K276" s="134">
        <f t="shared" ref="K276" si="121">H276-F276</f>
        <v>-16.75</v>
      </c>
      <c r="L276" s="135">
        <f t="shared" ref="L276" si="122">K276/F276</f>
        <v>-9.7383720930232565E-2</v>
      </c>
      <c r="M276" s="136" t="s">
        <v>663</v>
      </c>
      <c r="N276" s="137">
        <v>43787</v>
      </c>
      <c r="O276" s="57"/>
      <c r="P276" s="16"/>
      <c r="Q276" s="16"/>
      <c r="R276" s="17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0">
        <v>129</v>
      </c>
      <c r="B277" s="187">
        <v>43398</v>
      </c>
      <c r="C277" s="187"/>
      <c r="D277" s="188" t="s">
        <v>104</v>
      </c>
      <c r="E277" s="189" t="s">
        <v>623</v>
      </c>
      <c r="F277" s="191">
        <v>698.5</v>
      </c>
      <c r="G277" s="191"/>
      <c r="H277" s="191">
        <v>850</v>
      </c>
      <c r="I277" s="191">
        <v>890</v>
      </c>
      <c r="J277" s="222" t="s">
        <v>3488</v>
      </c>
      <c r="K277" s="219">
        <f t="shared" si="119"/>
        <v>151.5</v>
      </c>
      <c r="L277" s="220">
        <f t="shared" si="120"/>
        <v>0.21689334287759485</v>
      </c>
      <c r="M277" s="190" t="s">
        <v>599</v>
      </c>
      <c r="N277" s="221">
        <v>43453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130</v>
      </c>
      <c r="B278" s="159">
        <v>42877</v>
      </c>
      <c r="C278" s="159"/>
      <c r="D278" s="160" t="s">
        <v>383</v>
      </c>
      <c r="E278" s="161" t="s">
        <v>623</v>
      </c>
      <c r="F278" s="162">
        <v>127.6</v>
      </c>
      <c r="G278" s="163"/>
      <c r="H278" s="163">
        <v>138</v>
      </c>
      <c r="I278" s="163">
        <v>190</v>
      </c>
      <c r="J278" s="385" t="s">
        <v>3404</v>
      </c>
      <c r="K278" s="183">
        <f t="shared" si="119"/>
        <v>10.400000000000006</v>
      </c>
      <c r="L278" s="184">
        <f t="shared" si="120"/>
        <v>8.1504702194357417E-2</v>
      </c>
      <c r="M278" s="162" t="s">
        <v>599</v>
      </c>
      <c r="N278" s="185">
        <v>43774</v>
      </c>
      <c r="O278" s="57"/>
      <c r="P278" s="16"/>
      <c r="Q278" s="16"/>
      <c r="R278" s="94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1">
        <v>131</v>
      </c>
      <c r="B279" s="195">
        <v>43158</v>
      </c>
      <c r="C279" s="195"/>
      <c r="D279" s="192" t="s">
        <v>754</v>
      </c>
      <c r="E279" s="196" t="s">
        <v>623</v>
      </c>
      <c r="F279" s="197">
        <v>317</v>
      </c>
      <c r="G279" s="196"/>
      <c r="H279" s="196"/>
      <c r="I279" s="225">
        <v>398</v>
      </c>
      <c r="J279" s="238" t="s">
        <v>601</v>
      </c>
      <c r="K279" s="194"/>
      <c r="L279" s="193"/>
      <c r="M279" s="224" t="s">
        <v>601</v>
      </c>
      <c r="N279" s="223"/>
      <c r="O279" s="57"/>
      <c r="P279" s="16"/>
      <c r="Q279" s="16"/>
      <c r="R279" s="342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132</v>
      </c>
      <c r="B280" s="164">
        <v>43164</v>
      </c>
      <c r="C280" s="164"/>
      <c r="D280" s="165" t="s">
        <v>135</v>
      </c>
      <c r="E280" s="166" t="s">
        <v>623</v>
      </c>
      <c r="F280" s="167">
        <f>510-14.4</f>
        <v>495.6</v>
      </c>
      <c r="G280" s="166"/>
      <c r="H280" s="166">
        <v>350</v>
      </c>
      <c r="I280" s="186">
        <v>672</v>
      </c>
      <c r="J280" s="384" t="s">
        <v>3461</v>
      </c>
      <c r="K280" s="134">
        <f t="shared" ref="K280" si="123">H280-F280</f>
        <v>-145.60000000000002</v>
      </c>
      <c r="L280" s="135">
        <f t="shared" ref="L280" si="124">K280/F280</f>
        <v>-0.29378531073446329</v>
      </c>
      <c r="M280" s="136" t="s">
        <v>663</v>
      </c>
      <c r="N280" s="137">
        <v>43887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133</v>
      </c>
      <c r="B281" s="164">
        <v>43237</v>
      </c>
      <c r="C281" s="164"/>
      <c r="D281" s="165" t="s">
        <v>489</v>
      </c>
      <c r="E281" s="166" t="s">
        <v>623</v>
      </c>
      <c r="F281" s="167">
        <v>230.3</v>
      </c>
      <c r="G281" s="166"/>
      <c r="H281" s="166">
        <v>102.5</v>
      </c>
      <c r="I281" s="186">
        <v>348</v>
      </c>
      <c r="J281" s="384" t="s">
        <v>3482</v>
      </c>
      <c r="K281" s="134">
        <f t="shared" ref="K281" si="125">H281-F281</f>
        <v>-127.80000000000001</v>
      </c>
      <c r="L281" s="135">
        <f t="shared" ref="L281" si="126">K281/F281</f>
        <v>-0.55492835432045162</v>
      </c>
      <c r="M281" s="136" t="s">
        <v>663</v>
      </c>
      <c r="N281" s="137">
        <v>43896</v>
      </c>
      <c r="O281" s="57"/>
      <c r="P281" s="16"/>
      <c r="Q281" s="16"/>
      <c r="R281" s="344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5">
        <v>134</v>
      </c>
      <c r="B282" s="198">
        <v>43258</v>
      </c>
      <c r="C282" s="198"/>
      <c r="D282" s="201" t="s">
        <v>449</v>
      </c>
      <c r="E282" s="199" t="s">
        <v>623</v>
      </c>
      <c r="F282" s="197">
        <f>342.5-5.1</f>
        <v>337.4</v>
      </c>
      <c r="G282" s="199"/>
      <c r="H282" s="199"/>
      <c r="I282" s="226">
        <v>439</v>
      </c>
      <c r="J282" s="238" t="s">
        <v>601</v>
      </c>
      <c r="K282" s="228"/>
      <c r="L282" s="229"/>
      <c r="M282" s="227" t="s">
        <v>601</v>
      </c>
      <c r="N282" s="230"/>
      <c r="O282" s="57"/>
      <c r="P282" s="16"/>
      <c r="Q282" s="16"/>
      <c r="R282" s="342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5">
        <v>135</v>
      </c>
      <c r="B283" s="198">
        <v>43285</v>
      </c>
      <c r="C283" s="198"/>
      <c r="D283" s="202" t="s">
        <v>49</v>
      </c>
      <c r="E283" s="199" t="s">
        <v>623</v>
      </c>
      <c r="F283" s="197">
        <f>127.5-5.53</f>
        <v>121.97</v>
      </c>
      <c r="G283" s="199"/>
      <c r="H283" s="199"/>
      <c r="I283" s="226">
        <v>170</v>
      </c>
      <c r="J283" s="238" t="s">
        <v>601</v>
      </c>
      <c r="K283" s="228"/>
      <c r="L283" s="229"/>
      <c r="M283" s="227" t="s">
        <v>601</v>
      </c>
      <c r="N283" s="230"/>
      <c r="O283" s="57"/>
      <c r="P283" s="16"/>
      <c r="Q283" s="16"/>
      <c r="R283" s="17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136</v>
      </c>
      <c r="B284" s="164">
        <v>43294</v>
      </c>
      <c r="C284" s="164"/>
      <c r="D284" s="165" t="s">
        <v>243</v>
      </c>
      <c r="E284" s="166" t="s">
        <v>623</v>
      </c>
      <c r="F284" s="167">
        <v>46.5</v>
      </c>
      <c r="G284" s="166"/>
      <c r="H284" s="166">
        <v>17</v>
      </c>
      <c r="I284" s="186">
        <v>59</v>
      </c>
      <c r="J284" s="384" t="s">
        <v>3460</v>
      </c>
      <c r="K284" s="134">
        <f t="shared" ref="K284" si="127">H284-F284</f>
        <v>-29.5</v>
      </c>
      <c r="L284" s="135">
        <f t="shared" ref="L284" si="128">K284/F284</f>
        <v>-0.63440860215053763</v>
      </c>
      <c r="M284" s="136" t="s">
        <v>663</v>
      </c>
      <c r="N284" s="137">
        <v>43887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1">
        <v>137</v>
      </c>
      <c r="B285" s="195">
        <v>43396</v>
      </c>
      <c r="C285" s="195"/>
      <c r="D285" s="202" t="s">
        <v>425</v>
      </c>
      <c r="E285" s="199" t="s">
        <v>623</v>
      </c>
      <c r="F285" s="200">
        <v>156.5</v>
      </c>
      <c r="G285" s="199"/>
      <c r="H285" s="199"/>
      <c r="I285" s="226">
        <v>191</v>
      </c>
      <c r="J285" s="238" t="s">
        <v>601</v>
      </c>
      <c r="K285" s="228"/>
      <c r="L285" s="229"/>
      <c r="M285" s="227" t="s">
        <v>601</v>
      </c>
      <c r="N285" s="230"/>
      <c r="O285" s="57"/>
      <c r="P285" s="16"/>
      <c r="Q285" s="16"/>
      <c r="R285" s="17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1">
        <v>138</v>
      </c>
      <c r="B286" s="195">
        <v>43439</v>
      </c>
      <c r="C286" s="195"/>
      <c r="D286" s="202" t="s">
        <v>330</v>
      </c>
      <c r="E286" s="199" t="s">
        <v>623</v>
      </c>
      <c r="F286" s="200">
        <v>259.5</v>
      </c>
      <c r="G286" s="199"/>
      <c r="H286" s="199"/>
      <c r="I286" s="226">
        <v>321</v>
      </c>
      <c r="J286" s="238" t="s">
        <v>601</v>
      </c>
      <c r="K286" s="228"/>
      <c r="L286" s="229"/>
      <c r="M286" s="227" t="s">
        <v>601</v>
      </c>
      <c r="N286" s="230"/>
      <c r="O286" s="16"/>
      <c r="P286" s="16"/>
      <c r="Q286" s="16"/>
      <c r="R286" s="17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139</v>
      </c>
      <c r="B287" s="164">
        <v>43439</v>
      </c>
      <c r="C287" s="164"/>
      <c r="D287" s="165" t="s">
        <v>775</v>
      </c>
      <c r="E287" s="166" t="s">
        <v>623</v>
      </c>
      <c r="F287" s="166">
        <v>715</v>
      </c>
      <c r="G287" s="166"/>
      <c r="H287" s="166">
        <v>445</v>
      </c>
      <c r="I287" s="186">
        <v>840</v>
      </c>
      <c r="J287" s="138" t="s">
        <v>2994</v>
      </c>
      <c r="K287" s="134">
        <f t="shared" ref="K287:K290" si="129">H287-F287</f>
        <v>-270</v>
      </c>
      <c r="L287" s="135">
        <f t="shared" ref="L287:L290" si="130">K287/F287</f>
        <v>-0.3776223776223776</v>
      </c>
      <c r="M287" s="136" t="s">
        <v>663</v>
      </c>
      <c r="N287" s="137">
        <v>43800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140</v>
      </c>
      <c r="B288" s="207">
        <v>43469</v>
      </c>
      <c r="C288" s="207"/>
      <c r="D288" s="155" t="s">
        <v>145</v>
      </c>
      <c r="E288" s="208" t="s">
        <v>623</v>
      </c>
      <c r="F288" s="208">
        <v>875</v>
      </c>
      <c r="G288" s="208"/>
      <c r="H288" s="208">
        <v>1165</v>
      </c>
      <c r="I288" s="232">
        <v>1185</v>
      </c>
      <c r="J288" s="141" t="s">
        <v>3489</v>
      </c>
      <c r="K288" s="128">
        <f t="shared" si="129"/>
        <v>290</v>
      </c>
      <c r="L288" s="129">
        <f t="shared" si="130"/>
        <v>0.33142857142857141</v>
      </c>
      <c r="M288" s="130" t="s">
        <v>599</v>
      </c>
      <c r="N288" s="362">
        <v>43847</v>
      </c>
      <c r="O288" s="57"/>
      <c r="P288" s="16"/>
      <c r="Q288" s="16"/>
      <c r="R288" s="344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141</v>
      </c>
      <c r="B289" s="207">
        <v>43559</v>
      </c>
      <c r="C289" s="207"/>
      <c r="D289" s="413" t="s">
        <v>345</v>
      </c>
      <c r="E289" s="208" t="s">
        <v>623</v>
      </c>
      <c r="F289" s="208">
        <f>387-14.63</f>
        <v>372.37</v>
      </c>
      <c r="G289" s="208"/>
      <c r="H289" s="208">
        <v>490</v>
      </c>
      <c r="I289" s="232">
        <v>490</v>
      </c>
      <c r="J289" s="141" t="s">
        <v>682</v>
      </c>
      <c r="K289" s="128">
        <f t="shared" si="129"/>
        <v>117.63</v>
      </c>
      <c r="L289" s="129">
        <f t="shared" si="130"/>
        <v>0.31589548030185027</v>
      </c>
      <c r="M289" s="130" t="s">
        <v>599</v>
      </c>
      <c r="N289" s="362">
        <v>43850</v>
      </c>
      <c r="O289" s="57"/>
      <c r="P289" s="16"/>
      <c r="Q289" s="16"/>
      <c r="R289" s="344" t="s">
        <v>751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69">
        <v>142</v>
      </c>
      <c r="B290" s="164">
        <v>43578</v>
      </c>
      <c r="C290" s="164"/>
      <c r="D290" s="165" t="s">
        <v>776</v>
      </c>
      <c r="E290" s="166" t="s">
        <v>600</v>
      </c>
      <c r="F290" s="166">
        <v>220</v>
      </c>
      <c r="G290" s="166"/>
      <c r="H290" s="166">
        <v>127.5</v>
      </c>
      <c r="I290" s="186">
        <v>284</v>
      </c>
      <c r="J290" s="384" t="s">
        <v>3483</v>
      </c>
      <c r="K290" s="134">
        <f t="shared" si="129"/>
        <v>-92.5</v>
      </c>
      <c r="L290" s="135">
        <f t="shared" si="130"/>
        <v>-0.42045454545454547</v>
      </c>
      <c r="M290" s="136" t="s">
        <v>663</v>
      </c>
      <c r="N290" s="137">
        <v>43896</v>
      </c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143</v>
      </c>
      <c r="B291" s="207">
        <v>43622</v>
      </c>
      <c r="C291" s="207"/>
      <c r="D291" s="413" t="s">
        <v>496</v>
      </c>
      <c r="E291" s="208" t="s">
        <v>600</v>
      </c>
      <c r="F291" s="208">
        <v>332.8</v>
      </c>
      <c r="G291" s="208"/>
      <c r="H291" s="208">
        <v>405</v>
      </c>
      <c r="I291" s="232">
        <v>419</v>
      </c>
      <c r="J291" s="141" t="s">
        <v>3490</v>
      </c>
      <c r="K291" s="128">
        <f t="shared" ref="K291" si="131">H291-F291</f>
        <v>72.199999999999989</v>
      </c>
      <c r="L291" s="129">
        <f t="shared" ref="L291" si="132">K291/F291</f>
        <v>0.21694711538461534</v>
      </c>
      <c r="M291" s="130" t="s">
        <v>599</v>
      </c>
      <c r="N291" s="362">
        <v>43860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144">
        <v>144</v>
      </c>
      <c r="B292" s="143">
        <v>43641</v>
      </c>
      <c r="C292" s="143"/>
      <c r="D292" s="144" t="s">
        <v>139</v>
      </c>
      <c r="E292" s="145" t="s">
        <v>623</v>
      </c>
      <c r="F292" s="146">
        <v>386</v>
      </c>
      <c r="G292" s="147"/>
      <c r="H292" s="147">
        <v>395</v>
      </c>
      <c r="I292" s="147">
        <v>452</v>
      </c>
      <c r="J292" s="170" t="s">
        <v>3405</v>
      </c>
      <c r="K292" s="171">
        <f t="shared" ref="K292" si="133">H292-F292</f>
        <v>9</v>
      </c>
      <c r="L292" s="172">
        <f t="shared" ref="L292" si="134">K292/F292</f>
        <v>2.3316062176165803E-2</v>
      </c>
      <c r="M292" s="173" t="s">
        <v>708</v>
      </c>
      <c r="N292" s="174">
        <v>43868</v>
      </c>
      <c r="O292" s="16"/>
      <c r="P292" s="16"/>
      <c r="Q292" s="16"/>
      <c r="R292" s="17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2">
        <v>145</v>
      </c>
      <c r="B293" s="195">
        <v>43707</v>
      </c>
      <c r="C293" s="195"/>
      <c r="D293" s="202" t="s">
        <v>260</v>
      </c>
      <c r="E293" s="199" t="s">
        <v>623</v>
      </c>
      <c r="F293" s="199" t="s">
        <v>755</v>
      </c>
      <c r="G293" s="199"/>
      <c r="H293" s="199"/>
      <c r="I293" s="226">
        <v>190</v>
      </c>
      <c r="J293" s="238" t="s">
        <v>601</v>
      </c>
      <c r="K293" s="228"/>
      <c r="L293" s="229"/>
      <c r="M293" s="358" t="s">
        <v>601</v>
      </c>
      <c r="N293" s="230"/>
      <c r="O293" s="16"/>
      <c r="P293" s="16"/>
      <c r="Q293" s="16"/>
      <c r="R293" s="344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6">
        <v>146</v>
      </c>
      <c r="B294" s="207">
        <v>43731</v>
      </c>
      <c r="C294" s="207"/>
      <c r="D294" s="155" t="s">
        <v>440</v>
      </c>
      <c r="E294" s="208" t="s">
        <v>623</v>
      </c>
      <c r="F294" s="208">
        <v>235</v>
      </c>
      <c r="G294" s="208"/>
      <c r="H294" s="208">
        <v>295</v>
      </c>
      <c r="I294" s="232">
        <v>296</v>
      </c>
      <c r="J294" s="141" t="s">
        <v>3147</v>
      </c>
      <c r="K294" s="128">
        <f t="shared" ref="K294" si="135">H294-F294</f>
        <v>60</v>
      </c>
      <c r="L294" s="129">
        <f t="shared" ref="L294" si="136">K294/F294</f>
        <v>0.25531914893617019</v>
      </c>
      <c r="M294" s="130" t="s">
        <v>599</v>
      </c>
      <c r="N294" s="362">
        <v>43844</v>
      </c>
      <c r="O294" s="57"/>
      <c r="P294" s="16"/>
      <c r="Q294" s="16"/>
      <c r="R294" s="17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147</v>
      </c>
      <c r="B295" s="207">
        <v>43752</v>
      </c>
      <c r="C295" s="207"/>
      <c r="D295" s="155" t="s">
        <v>2977</v>
      </c>
      <c r="E295" s="208" t="s">
        <v>623</v>
      </c>
      <c r="F295" s="208">
        <v>277.5</v>
      </c>
      <c r="G295" s="208"/>
      <c r="H295" s="208">
        <v>333</v>
      </c>
      <c r="I295" s="232">
        <v>333</v>
      </c>
      <c r="J295" s="141" t="s">
        <v>3148</v>
      </c>
      <c r="K295" s="128">
        <f t="shared" ref="K295" si="137">H295-F295</f>
        <v>55.5</v>
      </c>
      <c r="L295" s="129">
        <f t="shared" ref="L295" si="138">K295/F295</f>
        <v>0.2</v>
      </c>
      <c r="M295" s="130" t="s">
        <v>599</v>
      </c>
      <c r="N295" s="362">
        <v>43846</v>
      </c>
      <c r="O295" s="57"/>
      <c r="P295" s="16"/>
      <c r="Q295" s="16"/>
      <c r="R295" s="344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148</v>
      </c>
      <c r="B296" s="207">
        <v>43752</v>
      </c>
      <c r="C296" s="207"/>
      <c r="D296" s="155" t="s">
        <v>2976</v>
      </c>
      <c r="E296" s="208" t="s">
        <v>623</v>
      </c>
      <c r="F296" s="208">
        <v>930</v>
      </c>
      <c r="G296" s="208"/>
      <c r="H296" s="208">
        <v>1165</v>
      </c>
      <c r="I296" s="232">
        <v>1200</v>
      </c>
      <c r="J296" s="141" t="s">
        <v>3150</v>
      </c>
      <c r="K296" s="128">
        <f t="shared" ref="K296" si="139">H296-F296</f>
        <v>235</v>
      </c>
      <c r="L296" s="129">
        <f t="shared" ref="L296" si="140">K296/F296</f>
        <v>0.25268817204301075</v>
      </c>
      <c r="M296" s="130" t="s">
        <v>599</v>
      </c>
      <c r="N296" s="362">
        <v>43847</v>
      </c>
      <c r="O296" s="57"/>
      <c r="P296" s="16"/>
      <c r="Q296" s="16"/>
      <c r="R296" s="344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1">
        <v>149</v>
      </c>
      <c r="B297" s="347">
        <v>43753</v>
      </c>
      <c r="C297" s="212"/>
      <c r="D297" s="373" t="s">
        <v>2975</v>
      </c>
      <c r="E297" s="350" t="s">
        <v>623</v>
      </c>
      <c r="F297" s="353">
        <v>111</v>
      </c>
      <c r="G297" s="350"/>
      <c r="H297" s="350"/>
      <c r="I297" s="356">
        <v>141</v>
      </c>
      <c r="J297" s="238" t="s">
        <v>601</v>
      </c>
      <c r="K297" s="238"/>
      <c r="L297" s="123"/>
      <c r="M297" s="361" t="s">
        <v>601</v>
      </c>
      <c r="N297" s="240"/>
      <c r="O297" s="16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6">
        <v>150</v>
      </c>
      <c r="B298" s="207">
        <v>43753</v>
      </c>
      <c r="C298" s="207"/>
      <c r="D298" s="155" t="s">
        <v>2974</v>
      </c>
      <c r="E298" s="208" t="s">
        <v>623</v>
      </c>
      <c r="F298" s="209">
        <v>296</v>
      </c>
      <c r="G298" s="208"/>
      <c r="H298" s="208">
        <v>370</v>
      </c>
      <c r="I298" s="232">
        <v>370</v>
      </c>
      <c r="J298" s="141" t="s">
        <v>682</v>
      </c>
      <c r="K298" s="128">
        <f t="shared" ref="K298" si="141">H298-F298</f>
        <v>74</v>
      </c>
      <c r="L298" s="129">
        <f t="shared" ref="L298" si="142">K298/F298</f>
        <v>0.25</v>
      </c>
      <c r="M298" s="130" t="s">
        <v>599</v>
      </c>
      <c r="N298" s="362">
        <v>43853</v>
      </c>
      <c r="O298" s="57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2">
        <v>151</v>
      </c>
      <c r="B299" s="211">
        <v>43754</v>
      </c>
      <c r="C299" s="211"/>
      <c r="D299" s="192" t="s">
        <v>2973</v>
      </c>
      <c r="E299" s="349" t="s">
        <v>623</v>
      </c>
      <c r="F299" s="352" t="s">
        <v>2939</v>
      </c>
      <c r="G299" s="349"/>
      <c r="H299" s="349"/>
      <c r="I299" s="355">
        <v>344</v>
      </c>
      <c r="J299" s="238" t="s">
        <v>601</v>
      </c>
      <c r="K299" s="241"/>
      <c r="L299" s="360"/>
      <c r="M299" s="343" t="s">
        <v>601</v>
      </c>
      <c r="N299" s="363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46">
        <v>152</v>
      </c>
      <c r="B300" s="212">
        <v>43832</v>
      </c>
      <c r="C300" s="212"/>
      <c r="D300" s="216" t="s">
        <v>2253</v>
      </c>
      <c r="E300" s="213" t="s">
        <v>623</v>
      </c>
      <c r="F300" s="214" t="s">
        <v>3135</v>
      </c>
      <c r="G300" s="213"/>
      <c r="H300" s="213"/>
      <c r="I300" s="237">
        <v>590</v>
      </c>
      <c r="J300" s="238" t="s">
        <v>601</v>
      </c>
      <c r="K300" s="238"/>
      <c r="L300" s="123"/>
      <c r="M300" s="343" t="s">
        <v>601</v>
      </c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6">
        <v>153</v>
      </c>
      <c r="B301" s="207">
        <v>43966</v>
      </c>
      <c r="C301" s="207"/>
      <c r="D301" s="155" t="s">
        <v>65</v>
      </c>
      <c r="E301" s="208" t="s">
        <v>623</v>
      </c>
      <c r="F301" s="209">
        <v>67.5</v>
      </c>
      <c r="G301" s="208"/>
      <c r="H301" s="208">
        <v>86</v>
      </c>
      <c r="I301" s="232">
        <v>86</v>
      </c>
      <c r="J301" s="141" t="s">
        <v>3628</v>
      </c>
      <c r="K301" s="128">
        <f t="shared" ref="K301" si="143">H301-F301</f>
        <v>18.5</v>
      </c>
      <c r="L301" s="129">
        <f t="shared" ref="L301" si="144">K301/F301</f>
        <v>0.27407407407407408</v>
      </c>
      <c r="M301" s="130" t="s">
        <v>599</v>
      </c>
      <c r="N301" s="362">
        <v>44008</v>
      </c>
      <c r="O301" s="57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>
        <v>154</v>
      </c>
      <c r="B302" s="3">
        <v>44035</v>
      </c>
      <c r="C302" s="212"/>
      <c r="D302" s="216" t="s">
        <v>495</v>
      </c>
      <c r="E302" s="213" t="s">
        <v>623</v>
      </c>
      <c r="F302" s="214" t="s">
        <v>3633</v>
      </c>
      <c r="G302" s="213"/>
      <c r="H302" s="213"/>
      <c r="I302" s="237">
        <v>296</v>
      </c>
      <c r="J302" s="238" t="s">
        <v>601</v>
      </c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>
        <v>155</v>
      </c>
      <c r="B303" s="212">
        <v>44092</v>
      </c>
      <c r="C303" s="212"/>
      <c r="D303" s="216" t="s">
        <v>416</v>
      </c>
      <c r="E303" s="213" t="s">
        <v>623</v>
      </c>
      <c r="F303" s="214" t="s">
        <v>3792</v>
      </c>
      <c r="G303" s="213"/>
      <c r="H303" s="213"/>
      <c r="I303" s="237">
        <v>248</v>
      </c>
      <c r="J303" s="238" t="s">
        <v>601</v>
      </c>
      <c r="K303" s="238"/>
      <c r="L303" s="123"/>
      <c r="M303" s="239"/>
      <c r="N303" s="240"/>
      <c r="O303" s="16"/>
      <c r="P303" s="16"/>
      <c r="Q303" s="16"/>
      <c r="R303" s="344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Q304" s="16"/>
      <c r="R304" s="344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Q305" s="16"/>
      <c r="R305" s="344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26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26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P308" s="16"/>
      <c r="R308" s="344"/>
    </row>
    <row r="309" spans="1:26">
      <c r="A309" s="210"/>
      <c r="B309" s="212"/>
      <c r="C309" s="212"/>
      <c r="D309" s="216"/>
      <c r="E309" s="213"/>
      <c r="F309" s="214"/>
      <c r="G309" s="213"/>
      <c r="H309" s="213"/>
      <c r="I309" s="237"/>
      <c r="J309" s="238"/>
      <c r="K309" s="238"/>
      <c r="L309" s="123"/>
      <c r="M309" s="239"/>
      <c r="N309" s="240"/>
      <c r="O309" s="16"/>
      <c r="P309" s="16"/>
      <c r="R309" s="344"/>
    </row>
    <row r="310" spans="1:26">
      <c r="A310" s="210"/>
      <c r="B310" s="212"/>
      <c r="C310" s="212"/>
      <c r="D310" s="216"/>
      <c r="E310" s="213"/>
      <c r="F310" s="214"/>
      <c r="G310" s="213"/>
      <c r="H310" s="213"/>
      <c r="I310" s="237"/>
      <c r="J310" s="238"/>
      <c r="K310" s="238"/>
      <c r="L310" s="123"/>
      <c r="M310" s="239"/>
      <c r="N310" s="240"/>
      <c r="O310" s="16"/>
      <c r="P310" s="16"/>
      <c r="R310" s="344"/>
    </row>
    <row r="311" spans="1:26">
      <c r="A311" s="210"/>
      <c r="B311" s="212"/>
      <c r="C311" s="212"/>
      <c r="D311" s="216"/>
      <c r="E311" s="213"/>
      <c r="F311" s="214"/>
      <c r="G311" s="213"/>
      <c r="H311" s="213"/>
      <c r="I311" s="237"/>
      <c r="J311" s="238"/>
      <c r="K311" s="238"/>
      <c r="L311" s="123"/>
      <c r="M311" s="239"/>
      <c r="N311" s="240"/>
      <c r="O311" s="16"/>
      <c r="R311" s="242"/>
    </row>
    <row r="312" spans="1:26">
      <c r="A312" s="210"/>
      <c r="B312" s="212"/>
      <c r="C312" s="212"/>
      <c r="D312" s="216"/>
      <c r="E312" s="213"/>
      <c r="F312" s="214"/>
      <c r="G312" s="213"/>
      <c r="H312" s="213"/>
      <c r="I312" s="237"/>
      <c r="J312" s="238"/>
      <c r="K312" s="238"/>
      <c r="L312" s="123"/>
      <c r="M312" s="239"/>
      <c r="N312" s="240"/>
      <c r="O312" s="16"/>
      <c r="R312" s="242"/>
    </row>
    <row r="313" spans="1:26">
      <c r="A313" s="210"/>
      <c r="B313" s="212"/>
      <c r="C313" s="212"/>
      <c r="D313" s="216"/>
      <c r="E313" s="213"/>
      <c r="F313" s="214"/>
      <c r="G313" s="213"/>
      <c r="H313" s="213"/>
      <c r="I313" s="237"/>
      <c r="J313" s="238"/>
      <c r="K313" s="238"/>
      <c r="L313" s="123"/>
      <c r="M313" s="239"/>
      <c r="N313" s="240"/>
      <c r="O313" s="16"/>
      <c r="R313" s="242"/>
    </row>
    <row r="314" spans="1:26">
      <c r="A314" s="210"/>
      <c r="B314" s="200" t="s">
        <v>2980</v>
      </c>
      <c r="O314" s="16"/>
      <c r="R314" s="242"/>
    </row>
    <row r="315" spans="1:26">
      <c r="R315" s="242"/>
    </row>
    <row r="316" spans="1:26">
      <c r="R316" s="242"/>
    </row>
    <row r="317" spans="1:26">
      <c r="R317" s="242"/>
    </row>
    <row r="318" spans="1:26">
      <c r="R318" s="242"/>
    </row>
    <row r="319" spans="1:26">
      <c r="R319" s="242"/>
    </row>
    <row r="320" spans="1:26">
      <c r="R320" s="242"/>
    </row>
    <row r="321" spans="1:18">
      <c r="R321" s="242"/>
    </row>
    <row r="331" spans="1:18">
      <c r="A331" s="217"/>
    </row>
    <row r="332" spans="1:18">
      <c r="A332" s="217"/>
    </row>
    <row r="333" spans="1:18">
      <c r="A333" s="213"/>
    </row>
  </sheetData>
  <autoFilter ref="R1:R32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2020-09-21T03:04:48Z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