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55" windowHeight="1054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F&amp;O)'!$R$1:$R$325</definedName>
  </definedNames>
  <calcPr calcId="191029"/>
</workbook>
</file>

<file path=xl/calcChain.xml><?xml version="1.0" encoding="utf-8"?>
<calcChain xmlns="http://schemas.openxmlformats.org/spreadsheetml/2006/main">
  <c r="K106" i="6" l="1"/>
  <c r="M106" i="6" s="1"/>
  <c r="L54" i="6"/>
  <c r="K54" i="6"/>
  <c r="M54" i="6" l="1"/>
  <c r="K104" i="6"/>
  <c r="M104" i="6" s="1"/>
  <c r="K321" i="6"/>
  <c r="L321" i="6" s="1"/>
  <c r="K315" i="6"/>
  <c r="L315" i="6" s="1"/>
  <c r="K105" i="6" l="1"/>
  <c r="M105" i="6" s="1"/>
  <c r="L29" i="6"/>
  <c r="K29" i="6"/>
  <c r="L20" i="6"/>
  <c r="K20" i="6"/>
  <c r="L27" i="6"/>
  <c r="K27" i="6"/>
  <c r="K99" i="6"/>
  <c r="M99" i="6" s="1"/>
  <c r="K103" i="6"/>
  <c r="M103" i="6" s="1"/>
  <c r="L21" i="6"/>
  <c r="K21" i="6"/>
  <c r="K317" i="6"/>
  <c r="L317" i="6" s="1"/>
  <c r="K102" i="6"/>
  <c r="M102" i="6" s="1"/>
  <c r="K101" i="6"/>
  <c r="M101" i="6" s="1"/>
  <c r="P28" i="6"/>
  <c r="K100" i="6"/>
  <c r="M100" i="6" s="1"/>
  <c r="L26" i="6"/>
  <c r="K26" i="6"/>
  <c r="L14" i="6"/>
  <c r="K14" i="6"/>
  <c r="M14" i="6" s="1"/>
  <c r="L77" i="6"/>
  <c r="K77" i="6"/>
  <c r="L53" i="6"/>
  <c r="K53" i="6"/>
  <c r="M53" i="6" s="1"/>
  <c r="M20" i="6" l="1"/>
  <c r="M27" i="6"/>
  <c r="M29" i="6"/>
  <c r="M26" i="6"/>
  <c r="M21" i="6"/>
  <c r="M77" i="6"/>
  <c r="L22" i="6"/>
  <c r="K22" i="6"/>
  <c r="K98" i="6"/>
  <c r="M98" i="6" s="1"/>
  <c r="L75" i="6"/>
  <c r="K75" i="6"/>
  <c r="K97" i="6"/>
  <c r="M97" i="6" s="1"/>
  <c r="L51" i="6"/>
  <c r="K51" i="6"/>
  <c r="L12" i="6"/>
  <c r="K12" i="6"/>
  <c r="L76" i="6"/>
  <c r="K76" i="6"/>
  <c r="L46" i="6"/>
  <c r="K46" i="6"/>
  <c r="M22" i="6" l="1"/>
  <c r="M46" i="6"/>
  <c r="M75" i="6"/>
  <c r="M51" i="6"/>
  <c r="M12" i="6"/>
  <c r="M76" i="6"/>
  <c r="L50" i="6"/>
  <c r="K50" i="6"/>
  <c r="K96" i="6"/>
  <c r="M96" i="6" s="1"/>
  <c r="K95" i="6"/>
  <c r="M95" i="6" s="1"/>
  <c r="L73" i="6"/>
  <c r="K73" i="6"/>
  <c r="L74" i="6"/>
  <c r="K74" i="6"/>
  <c r="L72" i="6"/>
  <c r="K72" i="6"/>
  <c r="K93" i="6"/>
  <c r="M93" i="6" s="1"/>
  <c r="M50" i="6" l="1"/>
  <c r="M73" i="6"/>
  <c r="M74" i="6"/>
  <c r="M72" i="6"/>
  <c r="P24" i="6"/>
  <c r="P25" i="6"/>
  <c r="K94" i="6"/>
  <c r="M94" i="6" s="1"/>
  <c r="L11" i="6"/>
  <c r="K11" i="6"/>
  <c r="L67" i="6"/>
  <c r="K67" i="6"/>
  <c r="L115" i="6"/>
  <c r="K115" i="6"/>
  <c r="L48" i="6"/>
  <c r="L49" i="6"/>
  <c r="M67" i="6" l="1"/>
  <c r="M115" i="6"/>
  <c r="M11" i="6"/>
  <c r="L6" i="2"/>
  <c r="K6" i="3"/>
  <c r="L71" i="6"/>
  <c r="K71" i="6"/>
  <c r="L70" i="6"/>
  <c r="K70" i="6"/>
  <c r="L69" i="6"/>
  <c r="K69" i="6"/>
  <c r="M69" i="6" l="1"/>
  <c r="M70" i="6"/>
  <c r="M71" i="6"/>
  <c r="L17" i="6"/>
  <c r="L16" i="6"/>
  <c r="L10" i="6"/>
  <c r="L47" i="6"/>
  <c r="L45" i="6"/>
  <c r="L68" i="6"/>
  <c r="L66" i="6"/>
  <c r="L65" i="6"/>
  <c r="L64" i="6"/>
  <c r="L63" i="6"/>
  <c r="P18" i="6" l="1"/>
  <c r="P23" i="6"/>
  <c r="K45" i="6"/>
  <c r="M45" i="6" s="1"/>
  <c r="K68" i="6"/>
  <c r="M68" i="6" l="1"/>
  <c r="K92" i="6"/>
  <c r="M92" i="6" s="1"/>
  <c r="K66" i="6"/>
  <c r="K49" i="6"/>
  <c r="K85" i="6"/>
  <c r="M85" i="6" s="1"/>
  <c r="K88" i="6"/>
  <c r="M88" i="6" s="1"/>
  <c r="K91" i="6"/>
  <c r="M91" i="6" s="1"/>
  <c r="K90" i="6"/>
  <c r="M90" i="6" s="1"/>
  <c r="M66" i="6" l="1"/>
  <c r="M49" i="6"/>
  <c r="K87" i="6"/>
  <c r="M87" i="6" s="1"/>
  <c r="K89" i="6"/>
  <c r="M89" i="6" s="1"/>
  <c r="K16" i="6"/>
  <c r="K65" i="6"/>
  <c r="K17" i="6"/>
  <c r="K63" i="6"/>
  <c r="K86" i="6"/>
  <c r="M86" i="6" s="1"/>
  <c r="M17" i="6" l="1"/>
  <c r="M16" i="6"/>
  <c r="M65" i="6"/>
  <c r="M63" i="6"/>
  <c r="K48" i="6"/>
  <c r="P19" i="6"/>
  <c r="K10" i="6"/>
  <c r="M10" i="6" l="1"/>
  <c r="M48" i="6"/>
  <c r="K47" i="6"/>
  <c r="M47" i="6" s="1"/>
  <c r="K64" i="6"/>
  <c r="M64" i="6" l="1"/>
  <c r="D7" i="5"/>
  <c r="M7" i="6"/>
  <c r="P15" i="6" l="1"/>
  <c r="P13" i="6" l="1"/>
  <c r="K312" i="6" l="1"/>
  <c r="L312" i="6" s="1"/>
  <c r="K309" i="6" l="1"/>
  <c r="L309" i="6" s="1"/>
  <c r="K313" i="6" l="1"/>
  <c r="L313" i="6" s="1"/>
  <c r="K308" i="6"/>
  <c r="L308" i="6" s="1"/>
  <c r="K307" i="6"/>
  <c r="L307" i="6" s="1"/>
  <c r="K305" i="6"/>
  <c r="L305" i="6" s="1"/>
  <c r="H303" i="6"/>
  <c r="K303" i="6" s="1"/>
  <c r="L303" i="6" s="1"/>
  <c r="K302" i="6"/>
  <c r="L302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F271" i="6"/>
  <c r="K271" i="6" s="1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F265" i="6"/>
  <c r="K265" i="6" s="1"/>
  <c r="L265" i="6" s="1"/>
  <c r="F264" i="6"/>
  <c r="K264" i="6" s="1"/>
  <c r="L264" i="6" s="1"/>
  <c r="K263" i="6"/>
  <c r="L263" i="6" s="1"/>
  <c r="F262" i="6"/>
  <c r="K262" i="6" s="1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6" i="6"/>
  <c r="L246" i="6" s="1"/>
  <c r="K244" i="6"/>
  <c r="L244" i="6" s="1"/>
  <c r="K243" i="6"/>
  <c r="L243" i="6" s="1"/>
  <c r="F242" i="6"/>
  <c r="K242" i="6" s="1"/>
  <c r="L242" i="6" s="1"/>
  <c r="K241" i="6"/>
  <c r="L241" i="6" s="1"/>
  <c r="K238" i="6"/>
  <c r="L238" i="6" s="1"/>
  <c r="K237" i="6"/>
  <c r="L237" i="6" s="1"/>
  <c r="K236" i="6"/>
  <c r="L236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6" i="6"/>
  <c r="L216" i="6" s="1"/>
  <c r="K214" i="6"/>
  <c r="L214" i="6" s="1"/>
  <c r="K212" i="6"/>
  <c r="L212" i="6" s="1"/>
  <c r="K210" i="6"/>
  <c r="L210" i="6" s="1"/>
  <c r="K209" i="6"/>
  <c r="L209" i="6" s="1"/>
  <c r="K208" i="6"/>
  <c r="L208" i="6" s="1"/>
  <c r="K206" i="6"/>
  <c r="L206" i="6" s="1"/>
  <c r="K205" i="6"/>
  <c r="L205" i="6" s="1"/>
  <c r="K204" i="6"/>
  <c r="L204" i="6" s="1"/>
  <c r="K203" i="6"/>
  <c r="K202" i="6"/>
  <c r="L202" i="6" s="1"/>
  <c r="K201" i="6"/>
  <c r="L201" i="6" s="1"/>
  <c r="K199" i="6"/>
  <c r="L199" i="6" s="1"/>
  <c r="K198" i="6"/>
  <c r="L198" i="6" s="1"/>
  <c r="K197" i="6"/>
  <c r="L197" i="6" s="1"/>
  <c r="K196" i="6"/>
  <c r="L196" i="6" s="1"/>
  <c r="K195" i="6"/>
  <c r="L195" i="6" s="1"/>
  <c r="F194" i="6"/>
  <c r="K194" i="6" s="1"/>
  <c r="L194" i="6" s="1"/>
  <c r="H193" i="6"/>
  <c r="K193" i="6" s="1"/>
  <c r="L193" i="6" s="1"/>
  <c r="K190" i="6"/>
  <c r="L190" i="6" s="1"/>
  <c r="K189" i="6"/>
  <c r="L189" i="6" s="1"/>
  <c r="K188" i="6"/>
  <c r="L188" i="6" s="1"/>
  <c r="K187" i="6"/>
  <c r="L187" i="6" s="1"/>
  <c r="K186" i="6"/>
  <c r="L186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H159" i="6"/>
  <c r="K159" i="6" s="1"/>
  <c r="L159" i="6" s="1"/>
  <c r="F158" i="6"/>
  <c r="K158" i="6" s="1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6" i="4"/>
</calcChain>
</file>

<file path=xl/sharedStrings.xml><?xml version="1.0" encoding="utf-8"?>
<sst xmlns="http://schemas.openxmlformats.org/spreadsheetml/2006/main" count="3766" uniqueCount="1339">
  <si>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</si>
  <si>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</si>
  <si>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</si>
  <si>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</si>
  <si>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</si>
  <si>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</si>
  <si>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</si>
  <si>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</si>
  <si>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</si>
  <si>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</si>
  <si>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</si>
  <si>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</si>
  <si>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</si>
  <si>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</si>
  <si>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</si>
  <si>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</si>
  <si>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</si>
  <si>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</si>
  <si>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</si>
  <si>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</si>
  <si>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</si>
  <si>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</si>
  <si>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</si>
  <si>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</si>
  <si>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</si>
  <si>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</si>
  <si>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</si>
  <si>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</si>
  <si>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</si>
  <si>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</si>
  <si>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</si>
  <si>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</si>
  <si>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</si>
  <si>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</si>
  <si>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</si>
  <si>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</si>
  <si>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</si>
  <si>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</si>
  <si>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</si>
  <si>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</si>
  <si>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</si>
  <si>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</si>
  <si>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</si>
  <si>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</si>
  <si>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</si>
  <si>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</si>
  <si>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</si>
  <si>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</si>
  <si>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</si>
  <si>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</si>
  <si>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</si>
  <si>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</si>
  <si>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</si>
  <si>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</si>
  <si>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</si>
  <si>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</si>
  <si>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</si>
  <si>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</si>
  <si>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</si>
  <si>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</si>
  <si>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</si>
  <si>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</si>
  <si>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</si>
  <si>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</si>
  <si>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</si>
  <si>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</si>
  <si>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</si>
  <si>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</si>
  <si>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</si>
  <si>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</si>
  <si>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</si>
  <si>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</si>
  <si>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</si>
  <si>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</si>
  <si>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</si>
  <si>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</si>
  <si>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</si>
  <si>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</si>
  <si>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</si>
  <si>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</si>
  <si>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</si>
  <si>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</si>
  <si>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</si>
  <si>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</si>
  <si>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</si>
  <si>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</si>
  <si>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</si>
  <si>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</si>
  <si>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</si>
  <si>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</si>
  <si>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</si>
  <si>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</si>
  <si>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</si>
  <si>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</si>
  <si>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</si>
  <si>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</si>
  <si>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</si>
  <si>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</si>
  <si>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</si>
  <si>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</si>
  <si>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</si>
  <si>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</si>
  <si>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</si>
  <si>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</si>
  <si>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</si>
  <si>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</si>
  <si>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</si>
  <si>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</si>
  <si>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</si>
  <si>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</si>
  <si>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</si>
  <si>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</si>
  <si>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</si>
  <si>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</si>
  <si>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</si>
  <si>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</si>
  <si>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</si>
  <si>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</si>
  <si>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</si>
  <si>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</si>
  <si>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</si>
  <si>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</si>
  <si>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</si>
  <si>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</si>
  <si>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</si>
  <si>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</si>
  <si>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</si>
  <si>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</si>
  <si>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</si>
  <si>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</si>
  <si>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</si>
  <si>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</si>
  <si>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</si>
  <si>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</si>
  <si>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</si>
  <si>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</si>
  <si>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</si>
  <si>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</si>
  <si>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</si>
  <si>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</si>
  <si>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</si>
  <si>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</si>
  <si>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</si>
  <si>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</si>
  <si>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</si>
  <si>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</si>
  <si>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</si>
  <si>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</si>
  <si>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</si>
  <si>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</si>
  <si>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</si>
  <si>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</si>
  <si>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</si>
  <si>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</si>
  <si>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</si>
  <si>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</si>
  <si>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</si>
  <si>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</si>
  <si>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</si>
  <si>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</si>
  <si>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</si>
  <si>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</si>
  <si>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</si>
  <si>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</si>
  <si>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</si>
  <si>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</si>
  <si>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</si>
  <si>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</si>
  <si>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</si>
  <si>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</si>
  <si>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</si>
  <si>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</si>
  <si>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</si>
  <si>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</si>
  <si>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</si>
  <si>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</si>
  <si>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</si>
  <si>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</si>
  <si>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</si>
  <si>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</si>
  <si>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</si>
  <si>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</si>
  <si>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</si>
  <si>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</si>
  <si>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</si>
  <si>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</si>
  <si>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</si>
  <si>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</si>
  <si>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</si>
  <si>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</si>
  <si>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</si>
  <si>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</si>
  <si>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</si>
  <si>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</si>
  <si>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</si>
  <si>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</si>
  <si>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</si>
  <si>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</si>
  <si>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</si>
  <si>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</si>
  <si>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</si>
  <si>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</si>
  <si>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</si>
  <si>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</si>
  <si>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</si>
  <si>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</si>
  <si>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</si>
  <si>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</si>
  <si>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</si>
  <si>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</si>
  <si>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</si>
  <si>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</si>
  <si>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</si>
  <si>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</si>
  <si>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</si>
  <si>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</si>
  <si>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</si>
  <si>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</si>
  <si>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</si>
  <si>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</si>
  <si>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</si>
  <si>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</si>
  <si>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</si>
  <si>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</si>
  <si>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</si>
  <si>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</si>
  <si>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</si>
  <si>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</si>
  <si>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</si>
  <si>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</si>
  <si>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</si>
  <si>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</si>
  <si>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</si>
  <si>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</si>
  <si>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</si>
  <si>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</si>
  <si>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</si>
  <si>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</si>
  <si>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</si>
  <si>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</si>
  <si>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</si>
  <si>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</si>
  <si>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</si>
  <si>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</si>
  <si>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</si>
  <si>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</si>
  <si>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</si>
  <si>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</si>
  <si>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</si>
  <si>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</si>
  <si>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</si>
  <si>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</si>
  <si>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</si>
  <si>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</si>
  <si>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</si>
  <si>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</si>
  <si>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</si>
  <si>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</si>
  <si>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</si>
  <si>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</si>
  <si>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</si>
  <si>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</si>
  <si>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</si>
  <si>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</si>
  <si>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</si>
  <si>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</si>
  <si>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</si>
  <si>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</si>
  <si>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</si>
  <si>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</si>
  <si>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</si>
  <si>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</si>
  <si>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</si>
  <si>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</si>
  <si>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</si>
  <si>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</si>
  <si>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</si>
  <si>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</si>
  <si>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</si>
  <si>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</si>
  <si>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</si>
  <si>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</si>
  <si>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</si>
  <si>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</si>
  <si>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</si>
  <si>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</si>
  <si>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</si>
  <si>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</si>
  <si>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</si>
  <si>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</si>
  <si>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</si>
  <si>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</si>
  <si>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</si>
  <si>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</si>
  <si>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</si>
  <si>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</si>
  <si>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</si>
  <si>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</si>
  <si>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</si>
  <si>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</si>
  <si>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</si>
  <si>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</si>
  <si>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</si>
  <si>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</si>
  <si>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</si>
  <si>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</si>
  <si>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</si>
  <si>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</si>
  <si>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</si>
  <si>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</si>
  <si>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</si>
  <si>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</si>
  <si>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</si>
  <si>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</si>
  <si>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</si>
  <si>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</si>
  <si>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</si>
  <si>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</si>
  <si>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</si>
  <si>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</si>
  <si>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</si>
  <si>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</si>
  <si>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</si>
  <si>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</si>
  <si>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</si>
  <si>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</si>
  <si>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</si>
  <si>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</si>
  <si>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</si>
  <si>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</si>
  <si>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</si>
  <si>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</si>
  <si>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</si>
  <si>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</si>
  <si>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</si>
  <si>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</si>
  <si>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</si>
  <si>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</si>
  <si>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</si>
  <si>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</si>
  <si>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</si>
  <si>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</si>
  <si>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</si>
  <si>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</si>
  <si>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</si>
  <si>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</si>
  <si>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</si>
  <si>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</si>
  <si>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</si>
  <si>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</si>
  <si>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</si>
  <si>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</si>
  <si>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</si>
  <si>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</si>
  <si>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</si>
  <si>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</si>
  <si>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</si>
  <si>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</si>
  <si>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</si>
  <si>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</si>
  <si>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</si>
  <si>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</si>
  <si>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</si>
  <si>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</si>
  <si>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</si>
  <si>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</si>
  <si>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</si>
  <si>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</si>
  <si>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</si>
  <si>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</si>
  <si>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</si>
  <si>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</si>
  <si>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</si>
  <si>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</si>
  <si>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</si>
  <si>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</si>
  <si>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</si>
  <si>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</si>
  <si>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</si>
  <si>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</si>
  <si>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</si>
  <si>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</si>
  <si>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</si>
  <si>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</si>
  <si>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</si>
  <si>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</si>
  <si>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</si>
  <si>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</si>
  <si>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</si>
  <si>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</si>
  <si>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</si>
  <si>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</si>
  <si>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</si>
  <si>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</si>
  <si>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</si>
  <si>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</si>
  <si>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</si>
  <si>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</si>
  <si>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</si>
  <si>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</si>
  <si>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</si>
  <si>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</si>
  <si>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</si>
  <si>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</si>
  <si>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</si>
  <si>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</si>
  <si>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</si>
  <si>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</si>
  <si>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</si>
  <si>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</si>
  <si>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</si>
  <si>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</si>
  <si>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</si>
  <si>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</si>
  <si>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</si>
  <si>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</si>
  <si>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</si>
  <si>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</si>
  <si>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</si>
  <si>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</si>
  <si>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</si>
  <si>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</si>
  <si>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</si>
  <si>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</si>
  <si>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</si>
  <si>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</si>
  <si>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</si>
  <si>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</si>
  <si>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</si>
  <si>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</si>
  <si>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</si>
  <si>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</si>
  <si>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</si>
  <si>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</si>
  <si>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</si>
  <si>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</si>
  <si>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</si>
  <si>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</si>
  <si>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</si>
  <si>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</si>
  <si>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</si>
  <si>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</si>
  <si>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</si>
  <si>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</si>
  <si>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</si>
  <si>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</si>
  <si>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</si>
  <si>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</si>
  <si>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</si>
  <si>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</si>
  <si>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</si>
  <si>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</si>
  <si>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</si>
  <si>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</si>
  <si>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</si>
  <si>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</si>
  <si>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</si>
  <si>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</si>
  <si>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</si>
  <si>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</si>
  <si>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</si>
  <si>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</si>
  <si>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</si>
  <si>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</si>
  <si>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</si>
  <si>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</si>
  <si>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</si>
  <si>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</si>
  <si>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</si>
  <si>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</si>
  <si>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</si>
  <si>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</si>
  <si>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</si>
  <si>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</si>
  <si>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</si>
  <si>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</si>
  <si>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</si>
  <si>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</si>
  <si>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</si>
  <si>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</si>
  <si>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</si>
  <si>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</si>
  <si>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</si>
  <si>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</si>
  <si>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</si>
  <si>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</si>
  <si>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</si>
  <si>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</si>
  <si>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</si>
  <si>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</si>
  <si>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</si>
  <si>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</si>
  <si>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</si>
  <si>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</si>
  <si>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</si>
  <si>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</si>
  <si>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</si>
  <si>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</si>
  <si>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</si>
  <si>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</si>
  <si>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</si>
  <si>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</si>
  <si>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</si>
  <si>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</si>
  <si>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</si>
  <si>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</si>
  <si>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</si>
  <si>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</si>
  <si>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</si>
  <si>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</si>
  <si>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</si>
  <si>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</si>
  <si>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</si>
  <si>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</si>
  <si>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</si>
  <si>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</si>
  <si>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</si>
  <si>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</si>
  <si>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</si>
  <si>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</si>
  <si>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</si>
  <si>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</si>
  <si>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</si>
  <si>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</si>
  <si>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</si>
  <si>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</si>
  <si>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</si>
  <si>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</si>
  <si>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</si>
  <si>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</si>
  <si>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</si>
  <si>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</si>
  <si>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</si>
  <si>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</si>
  <si>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</si>
  <si>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</si>
  <si>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</si>
  <si>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</si>
  <si>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</si>
  <si>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</si>
  <si>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</si>
  <si>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</si>
  <si>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</si>
  <si>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</si>
  <si>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</si>
  <si>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</si>
  <si>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</si>
  <si>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</si>
  <si>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</si>
  <si>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</si>
  <si>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</si>
  <si>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</si>
  <si>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</si>
  <si>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</si>
  <si>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</si>
  <si>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</si>
  <si>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</si>
  <si>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</si>
  <si>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</si>
  <si>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</si>
  <si>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</si>
  <si>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</si>
  <si>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</si>
  <si>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</si>
  <si>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</si>
  <si>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</si>
  <si>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</si>
  <si>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</si>
  <si>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</si>
  <si>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</si>
  <si>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</si>
  <si>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</si>
  <si>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</si>
  <si>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</si>
  <si>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</si>
  <si>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</si>
  <si>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</si>
  <si>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</si>
  <si>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</si>
  <si>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</si>
  <si>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</si>
  <si>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</si>
  <si>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</si>
  <si>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</si>
  <si>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</si>
  <si>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</si>
  <si>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</si>
  <si>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</si>
  <si>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</si>
  <si>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</si>
  <si>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</si>
  <si>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</si>
  <si>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</si>
  <si>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</si>
  <si>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</si>
  <si>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</si>
  <si>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</si>
  <si>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</si>
  <si>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</si>
  <si>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</si>
  <si>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</si>
  <si>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</si>
  <si>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</si>
  <si>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</si>
  <si>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</si>
  <si>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</si>
  <si>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</si>
  <si>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</si>
  <si>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</si>
  <si>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</si>
  <si>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</si>
  <si>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</si>
  <si>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</si>
  <si>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</si>
  <si>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</si>
  <si>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</si>
  <si>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</si>
  <si>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</si>
  <si>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</si>
  <si>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</si>
  <si>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</si>
  <si>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AMBIKCO</t>
  </si>
  <si>
    <t>1420-1620</t>
  </si>
  <si>
    <t>2000-2300</t>
  </si>
  <si>
    <t>95-100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</si>
  <si>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</si>
  <si>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</si>
  <si>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</si>
  <si>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</si>
  <si>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</si>
  <si>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</si>
  <si>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</si>
  <si>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</si>
  <si>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</si>
  <si>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</si>
  <si>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</si>
  <si>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</si>
  <si>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</si>
  <si>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</si>
  <si>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</si>
  <si>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</si>
  <si>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</si>
  <si>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</si>
  <si>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</si>
  <si>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</si>
  <si>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</si>
  <si>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</si>
  <si>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</si>
  <si>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</si>
  <si>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</si>
  <si>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</si>
  <si>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</si>
  <si>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</si>
  <si>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</si>
  <si>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</si>
  <si>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</si>
  <si>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</si>
  <si>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</si>
  <si>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</si>
  <si>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</si>
  <si>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</si>
  <si>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</si>
  <si>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</si>
  <si>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</si>
  <si>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</si>
  <si>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</si>
  <si>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</si>
  <si>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</si>
  <si>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</si>
  <si>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</si>
  <si>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</si>
  <si>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</si>
  <si>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</si>
  <si>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</si>
  <si>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</si>
  <si>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</si>
  <si>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</si>
  <si>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</si>
  <si>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</si>
  <si>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</si>
  <si>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</si>
  <si>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</si>
  <si>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</si>
  <si>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</si>
  <si>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</si>
  <si>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</si>
  <si>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</si>
  <si>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</si>
  <si>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</si>
  <si>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</si>
  <si>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</si>
  <si>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</si>
  <si>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</si>
  <si>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</si>
  <si>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</si>
  <si>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</si>
  <si>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</si>
  <si>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</si>
  <si>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</si>
  <si>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</si>
  <si>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</si>
  <si>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</si>
  <si>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</si>
  <si>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</si>
  <si>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</si>
  <si>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</si>
  <si>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</si>
  <si>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</si>
  <si>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</si>
  <si>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</si>
  <si>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</si>
  <si>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</si>
  <si>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</si>
  <si>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</si>
  <si>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</si>
  <si>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</si>
  <si>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</si>
  <si>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</si>
  <si>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</si>
  <si>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</si>
  <si>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</si>
  <si>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</si>
  <si>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</si>
  <si>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</si>
  <si>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</si>
  <si>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</si>
  <si>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</si>
  <si>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</si>
  <si>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</si>
  <si>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</si>
  <si>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</si>
  <si>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</si>
  <si>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</si>
  <si>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</si>
  <si>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</si>
  <si>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</si>
  <si>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</si>
  <si>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</si>
  <si>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</si>
  <si>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</si>
  <si>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</si>
  <si>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</si>
  <si>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</si>
  <si>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</si>
  <si>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</si>
  <si>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</si>
  <si>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</si>
  <si>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</si>
  <si>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</si>
  <si>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</si>
  <si>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</si>
  <si>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</si>
  <si>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</si>
  <si>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</si>
  <si>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</si>
  <si>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</si>
  <si>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</si>
  <si>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</si>
  <si>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</si>
  <si>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</si>
  <si>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</si>
  <si>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</si>
  <si>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</si>
  <si>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</si>
  <si>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</si>
  <si>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</si>
  <si>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</si>
  <si>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</si>
  <si>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</si>
  <si>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</si>
  <si>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</si>
  <si>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</si>
  <si>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</si>
  <si>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</si>
  <si>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</si>
  <si>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</si>
  <si>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</si>
  <si>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</si>
  <si>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</si>
  <si>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</si>
  <si>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</si>
  <si>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</si>
  <si>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</si>
  <si>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</si>
  <si>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</si>
  <si>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</si>
  <si>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</si>
  <si>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</si>
  <si>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</si>
  <si>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</si>
  <si>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</si>
  <si>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</si>
  <si>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</si>
  <si>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</si>
  <si>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</si>
  <si>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</si>
  <si>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</si>
  <si>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</si>
  <si>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</si>
  <si>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</si>
  <si>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</si>
  <si>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</si>
  <si>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</si>
  <si>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</si>
  <si>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</si>
  <si>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</si>
  <si>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</si>
  <si>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</si>
  <si>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</si>
  <si>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</si>
  <si>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</si>
  <si>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</si>
  <si>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</si>
  <si>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</si>
  <si>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</si>
  <si>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</si>
  <si>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</si>
  <si>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</si>
  <si>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</si>
  <si>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</si>
  <si>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</si>
  <si>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</si>
  <si>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</si>
  <si>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</si>
  <si>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</si>
  <si>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</si>
  <si>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</si>
  <si>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</si>
  <si>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</si>
  <si>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</si>
  <si>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</si>
  <si>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</si>
  <si>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</si>
  <si>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</si>
  <si>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</si>
  <si>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</si>
  <si>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</si>
  <si>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</si>
  <si>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</si>
  <si>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</si>
  <si>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</si>
  <si>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</si>
  <si>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</si>
  <si>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</si>
  <si>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</si>
  <si>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</si>
  <si>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</si>
  <si>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</si>
  <si>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2750-2780</t>
  </si>
  <si>
    <t>GRSE</t>
  </si>
  <si>
    <t>3600-3660</t>
  </si>
  <si>
    <t>GRAVITA</t>
  </si>
  <si>
    <t>3290-3330</t>
  </si>
  <si>
    <t>Re-initiated $</t>
  </si>
  <si>
    <t>7400-7600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</si>
  <si>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</si>
  <si>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</si>
  <si>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</si>
  <si>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</si>
  <si>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</si>
  <si>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</si>
  <si>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</si>
  <si>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</si>
  <si>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</si>
  <si>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</si>
  <si>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</si>
  <si>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</si>
  <si>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</si>
  <si>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</si>
  <si>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</si>
  <si>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</si>
  <si>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</si>
  <si>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</si>
  <si>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</si>
  <si>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</si>
  <si>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</si>
  <si>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% Change in OI</t>
  </si>
  <si>
    <t>300-320</t>
  </si>
  <si>
    <t>80-100</t>
  </si>
  <si>
    <t>1580-1640</t>
  </si>
  <si>
    <t>30-35</t>
  </si>
  <si>
    <t>2400-2500</t>
  </si>
  <si>
    <t>1800-1900</t>
  </si>
  <si>
    <t>1595-1655</t>
  </si>
  <si>
    <t>2300-2325</t>
  </si>
  <si>
    <t>118-122</t>
  </si>
  <si>
    <t>MINDACORP</t>
  </si>
  <si>
    <t>MANKIND</t>
  </si>
  <si>
    <t>Profit of Rs.9.5/-</t>
  </si>
  <si>
    <t>HRTI PRIVATE LIMITED</t>
  </si>
  <si>
    <t>29</t>
  </si>
  <si>
    <t>564-594</t>
  </si>
  <si>
    <t>640-660</t>
  </si>
  <si>
    <t>195-205</t>
  </si>
  <si>
    <t>140-142</t>
  </si>
  <si>
    <t>Profit of Rs.75/-</t>
  </si>
  <si>
    <t>NSE</t>
  </si>
  <si>
    <t>350-370</t>
  </si>
  <si>
    <t>191-197</t>
  </si>
  <si>
    <t>215-225</t>
  </si>
  <si>
    <t>121-134</t>
  </si>
  <si>
    <t>145-150</t>
  </si>
  <si>
    <t>190-200</t>
  </si>
  <si>
    <t xml:space="preserve">MARUTI </t>
  </si>
  <si>
    <t>10100-10300</t>
  </si>
  <si>
    <t xml:space="preserve">VINATIORGA </t>
  </si>
  <si>
    <t>1880-1920</t>
  </si>
  <si>
    <t>TORNTPHARM AUG FUT</t>
  </si>
  <si>
    <t>2050-2070</t>
  </si>
  <si>
    <t>INDUSTOWER AUG FUT</t>
  </si>
  <si>
    <t>180-182</t>
  </si>
  <si>
    <t>RELIANCE AUG FUT</t>
  </si>
  <si>
    <t>2600-2640</t>
  </si>
  <si>
    <t>J</t>
  </si>
  <si>
    <t>HDFCBANK 1700 CE 31-AUG</t>
  </si>
  <si>
    <t>FINNIFTY 20400 CE 01-AUG</t>
  </si>
  <si>
    <t>60-80</t>
  </si>
  <si>
    <t>3400-3500</t>
  </si>
  <si>
    <t>475-485</t>
  </si>
  <si>
    <t>Profit of Rs.0.75/-</t>
  </si>
  <si>
    <t>SBIN 660 CE 31-AUG</t>
  </si>
  <si>
    <t>RELIANCE 2540 CE 31-AUG</t>
  </si>
  <si>
    <t>10-12</t>
  </si>
  <si>
    <t>Profit of Rs.350/-</t>
  </si>
  <si>
    <t>Loss of Rs.23/-</t>
  </si>
  <si>
    <t>Profit of Rs.19.5/-</t>
  </si>
  <si>
    <t>Loss of Rs.25.5/-</t>
  </si>
  <si>
    <t>Loss of Rs.50/-</t>
  </si>
  <si>
    <t>Loss of Rs.8/-</t>
  </si>
  <si>
    <t xml:space="preserve">NIFTY 19500 CE 3-AUG </t>
  </si>
  <si>
    <t>90-110</t>
  </si>
  <si>
    <t>50</t>
  </si>
  <si>
    <t>4.85</t>
  </si>
  <si>
    <t>Loss of Rs.2.05/-</t>
  </si>
  <si>
    <t>MULTIPLIER SHARE &amp; STOCK ADVISORS PRIVATE LIMITED</t>
  </si>
  <si>
    <t>Retail Research Technical Calls &amp; Fundamental Performance Report for the month of August-2023</t>
  </si>
  <si>
    <t>FINNIFTY 20050 CE 08-AUG</t>
  </si>
  <si>
    <t>170-200</t>
  </si>
  <si>
    <t>117.5</t>
  </si>
  <si>
    <t>Profit of Rs.20/-</t>
  </si>
  <si>
    <t>NIFTY 19450 CE 3-AUG</t>
  </si>
  <si>
    <t>GRANULES AUG FUT</t>
  </si>
  <si>
    <t>150-180</t>
  </si>
  <si>
    <t>70-100</t>
  </si>
  <si>
    <t>327-329</t>
  </si>
  <si>
    <t>102.5</t>
  </si>
  <si>
    <t>Loss of Rs.47.5/-</t>
  </si>
  <si>
    <t>48</t>
  </si>
  <si>
    <t>Loss of Rs.19/-</t>
  </si>
  <si>
    <t>17</t>
  </si>
  <si>
    <t>Loss of Rs.7/-</t>
  </si>
  <si>
    <t>Profit of Rs.1.5/-</t>
  </si>
  <si>
    <t>31</t>
  </si>
  <si>
    <t>Loss of Rs.31/-</t>
  </si>
  <si>
    <t>640-650</t>
  </si>
  <si>
    <t>Buy&lt;&gt;</t>
  </si>
  <si>
    <t>Loss of Rs.14/-</t>
  </si>
  <si>
    <t>COLPAL AUG FUT</t>
  </si>
  <si>
    <t>2095-2105</t>
  </si>
  <si>
    <t>AMBUJACEM AUG FUT</t>
  </si>
  <si>
    <t>480-485</t>
  </si>
  <si>
    <t>Profit of Rs.4.5/-</t>
  </si>
  <si>
    <t>327-330</t>
  </si>
  <si>
    <t>1805-1855</t>
  </si>
  <si>
    <t>2000-2050</t>
  </si>
  <si>
    <t>RKFORGE</t>
  </si>
  <si>
    <t>560-570</t>
  </si>
  <si>
    <t>381-399</t>
  </si>
  <si>
    <t>440-460</t>
  </si>
  <si>
    <t>Profit of Rs.3.75/-</t>
  </si>
  <si>
    <t>Profit of Rs.5.5/-</t>
  </si>
  <si>
    <t>CONCOR AUG FUT</t>
  </si>
  <si>
    <t>700-710</t>
  </si>
  <si>
    <t>Profit of Rs.8/-</t>
  </si>
  <si>
    <t>1000-1025</t>
  </si>
  <si>
    <t>1100-1150</t>
  </si>
  <si>
    <t>JUBLFOOD AUG FUT</t>
  </si>
  <si>
    <t>520-525</t>
  </si>
  <si>
    <t>DRREDDY 5750 CE AUG</t>
  </si>
  <si>
    <t>160-180</t>
  </si>
  <si>
    <t>FINNIFTY 20100 PE 08-AUG</t>
  </si>
  <si>
    <t>30-45</t>
  </si>
  <si>
    <t>12</t>
  </si>
  <si>
    <t>Profit of Rs.10.5/-</t>
  </si>
  <si>
    <t>LTTS AUG FUT</t>
  </si>
  <si>
    <t>4350-4400</t>
  </si>
  <si>
    <t>GGENG</t>
  </si>
  <si>
    <t>SBLI</t>
  </si>
  <si>
    <t>Loss of Rs.37.5/-</t>
  </si>
  <si>
    <t>106.5</t>
  </si>
  <si>
    <t>Profit of Rs.23.5/-</t>
  </si>
  <si>
    <t>507</t>
  </si>
  <si>
    <t>Loss of Rs.10/-</t>
  </si>
  <si>
    <t>900-950</t>
  </si>
  <si>
    <t>MARUTI 9600 CE AUG</t>
  </si>
  <si>
    <t>200-240</t>
  </si>
  <si>
    <t>ABB AUG FUT</t>
  </si>
  <si>
    <t>4600-4640</t>
  </si>
  <si>
    <t>RELIANCE 2520 CE AUG</t>
  </si>
  <si>
    <t>65-75</t>
  </si>
  <si>
    <t>Profit of Rs.37.5/-</t>
  </si>
  <si>
    <t>Profit of Rs.40.5/-</t>
  </si>
  <si>
    <t xml:space="preserve">MANAPPURAM </t>
  </si>
  <si>
    <t>152-158</t>
  </si>
  <si>
    <t>146</t>
  </si>
  <si>
    <t>44</t>
  </si>
  <si>
    <t>Profit of Rs.7/-</t>
  </si>
  <si>
    <t>ABBOTINDIA AUG FUT</t>
  </si>
  <si>
    <t>24500-24700</t>
  </si>
  <si>
    <t>4320-4350</t>
  </si>
  <si>
    <t>Profit of Rs.2.5/-</t>
  </si>
  <si>
    <t>Loss of Rs.28/-</t>
  </si>
  <si>
    <t>Profit of Rs.80/-</t>
  </si>
  <si>
    <t>Profit of Rs.5/-</t>
  </si>
  <si>
    <t>180-190</t>
  </si>
  <si>
    <t>PERSISTENT 5000 CE AUG</t>
  </si>
  <si>
    <t>140-160</t>
  </si>
  <si>
    <t>106</t>
  </si>
  <si>
    <t>Profit of Rs.19/-</t>
  </si>
  <si>
    <t>Profit of Rs.205/-</t>
  </si>
  <si>
    <t>FINNIFTY 19850 CE 14-AUG</t>
  </si>
  <si>
    <t>59</t>
  </si>
  <si>
    <t>120-150</t>
  </si>
  <si>
    <t>Loss of Rs.170/-</t>
  </si>
  <si>
    <t>GOPAIST</t>
  </si>
  <si>
    <t>PRAKASHSTL</t>
  </si>
  <si>
    <t>Prakash Steelage Ltd</t>
  </si>
  <si>
    <t xml:space="preserve">SIEMENS </t>
  </si>
  <si>
    <t>3620-3640</t>
  </si>
  <si>
    <t>3750-3800</t>
  </si>
  <si>
    <t>4250-4300</t>
  </si>
  <si>
    <t xml:space="preserve">TATAPOWER </t>
  </si>
  <si>
    <t>COFORGE 5350 CE 31-AUG</t>
  </si>
  <si>
    <t>126-132</t>
  </si>
  <si>
    <t>FINNIFTY 19600 CE 14-AUG</t>
  </si>
  <si>
    <t>50-70</t>
  </si>
  <si>
    <t>22.5</t>
  </si>
  <si>
    <t>Profit of Rs.18.5/-</t>
  </si>
  <si>
    <t>FINNIFTY 19700 CE 14-AUG</t>
  </si>
  <si>
    <t>FINNIFTY 19650 PE 14-AUG</t>
  </si>
  <si>
    <t>6</t>
  </si>
  <si>
    <t>Loss of Rs.19.5/-</t>
  </si>
  <si>
    <t>BPCL 365 CE 31-AUG</t>
  </si>
  <si>
    <t>GUJGASLTD AUG FUT</t>
  </si>
  <si>
    <t>451-452</t>
  </si>
  <si>
    <t>465-475</t>
  </si>
  <si>
    <t>NCLRESE</t>
  </si>
  <si>
    <t>VIBRANT SECURITIES PRIVATE LIMITED</t>
  </si>
  <si>
    <t>HI GROWTH CORPORATE SERVICES PVT LTD</t>
  </si>
  <si>
    <t>TFCILTD</t>
  </si>
  <si>
    <t>Tourism Finance Corp</t>
  </si>
  <si>
    <t>CRONY VYAPAR PVT LTD</t>
  </si>
  <si>
    <t>Profit of Rs.48.75/-</t>
  </si>
  <si>
    <t>Accu&lt;&gt;</t>
  </si>
  <si>
    <t>Profit of Rs.7.1/-</t>
  </si>
  <si>
    <t>Loss of Rs.195/-</t>
  </si>
  <si>
    <t>Profit of Rs.109/-</t>
  </si>
  <si>
    <t>08-09</t>
  </si>
  <si>
    <t>4.75</t>
  </si>
  <si>
    <t>96.5</t>
  </si>
  <si>
    <t>Profit of Rs.17.5/-</t>
  </si>
  <si>
    <t>MPHASIS 2400 CE 31-AUG</t>
  </si>
  <si>
    <t>Loss of Rs.9.5/-</t>
  </si>
  <si>
    <t>1150-1200</t>
  </si>
  <si>
    <t>Profit of Rs.52/-</t>
  </si>
  <si>
    <t>DRREDDY 5900 CE 31-AUG</t>
  </si>
  <si>
    <t>95.5</t>
  </si>
  <si>
    <t>Profit of Rs.16.5/-</t>
  </si>
  <si>
    <t>260-280</t>
  </si>
  <si>
    <t>BNL</t>
  </si>
  <si>
    <t>DHYAANI</t>
  </si>
  <si>
    <t>SANCODE</t>
  </si>
  <si>
    <t>YUGA STOCKS AND COMMODITIES PRIVATE LIMITED .</t>
  </si>
  <si>
    <t>SKSE SECURITIES LIMITED CORP CM/TM PROP A/C</t>
  </si>
  <si>
    <t>TILAK</t>
  </si>
  <si>
    <t>BANAS FINANCE LIMITED</t>
  </si>
  <si>
    <t>VISAGAR</t>
  </si>
  <si>
    <t>Cochin Shipyard Limited</t>
  </si>
  <si>
    <t>NK SECURITIES RESEARCH PRIVATE LIMITED</t>
  </si>
  <si>
    <t>AAKRAYA RESEARCH LLP</t>
  </si>
  <si>
    <t>CITADEL SECURITIES INDIA MARKETS PRIVATE LIMITED</t>
  </si>
  <si>
    <t>RHFL</t>
  </si>
  <si>
    <t>Reliance Home Finance Ltd</t>
  </si>
  <si>
    <t>BRITANNIA 4600 CE 31-AUG</t>
  </si>
  <si>
    <t>80-90</t>
  </si>
  <si>
    <t>1035-1085</t>
  </si>
  <si>
    <t>1180-1220</t>
  </si>
  <si>
    <t>4-4.40</t>
  </si>
  <si>
    <t>7-9</t>
  </si>
  <si>
    <t>LT 2680 CE 31-AUG</t>
  </si>
  <si>
    <t>34-36</t>
  </si>
  <si>
    <t>55-65</t>
  </si>
  <si>
    <t>47</t>
  </si>
  <si>
    <t>ALKOSIGN</t>
  </si>
  <si>
    <t>B B COMMERCIAL LTD</t>
  </si>
  <si>
    <t>BRIDGESE</t>
  </si>
  <si>
    <t>BRILLIANT INVESTMENT CONSULTANTS PRIVATE LIMTED</t>
  </si>
  <si>
    <t>HEALTHYLIFE</t>
  </si>
  <si>
    <t>MISTERKAPOORKESHRI</t>
  </si>
  <si>
    <t>WAY2VALUE TRADING PRIVATE LIMITED</t>
  </si>
  <si>
    <t>SHEKHAR SHESHRAO DHENGALE</t>
  </si>
  <si>
    <t>JANUSCORP</t>
  </si>
  <si>
    <t>SYNEMATIC MEDIA AND CONSULTING PRIVATE LIMITED</t>
  </si>
  <si>
    <t>KAPILRAJ</t>
  </si>
  <si>
    <t>DHARMIK BAROT</t>
  </si>
  <si>
    <t>UMESH DHIRENDRAKUMAR SOLANKI</t>
  </si>
  <si>
    <t>VAGHELA YOUGITABEN SHARMESHBHAI</t>
  </si>
  <si>
    <t>ASHISH PANCHAL</t>
  </si>
  <si>
    <t>SECURCRED</t>
  </si>
  <si>
    <t>SWAGTAM</t>
  </si>
  <si>
    <t>BABA BHOOTHNATH NIRMAN PVT LTD</t>
  </si>
  <si>
    <t>LOKESH GUPTA (HUF)</t>
  </si>
  <si>
    <t>NIMIT JAYENDRA SHAH</t>
  </si>
  <si>
    <t>BFUTILITIE</t>
  </si>
  <si>
    <t>BF Utilities Limited</t>
  </si>
  <si>
    <t>YUGA STOCKS AND COMMODITIES PRIVATE LIMITED  .</t>
  </si>
  <si>
    <t>COFFEEDAY</t>
  </si>
  <si>
    <t>Coffee Day Enterprise Ltd</t>
  </si>
  <si>
    <t>DIL</t>
  </si>
  <si>
    <t>Debock Industries Limited</t>
  </si>
  <si>
    <t>JAICORPLTD</t>
  </si>
  <si>
    <t>Jai Corp Limited</t>
  </si>
  <si>
    <t>MACPOWER</t>
  </si>
  <si>
    <t>Macpower CNC Machines Ltd</t>
  </si>
  <si>
    <t>SETU SECURITIES PVT LTD</t>
  </si>
  <si>
    <t>PENTAGOLD</t>
  </si>
  <si>
    <t>Penta Gold Limited</t>
  </si>
  <si>
    <t>MOKSH FINVEST &amp; ADVISORS LLP</t>
  </si>
  <si>
    <t>RIIL</t>
  </si>
  <si>
    <t>Reliance Indl Infra Ltd</t>
  </si>
  <si>
    <t>SANGANI</t>
  </si>
  <si>
    <t>Sangani Hospitals Limited</t>
  </si>
  <si>
    <t>VINSYS</t>
  </si>
  <si>
    <t>Vinsys IT Services Ind Lt</t>
  </si>
  <si>
    <t>MANSI SHARE AND STOCK ADVISORS PVT LTD</t>
  </si>
  <si>
    <t>YUDIZ</t>
  </si>
  <si>
    <t>Yudiz Solutions Limited</t>
  </si>
  <si>
    <t>KRITI JAIN</t>
  </si>
  <si>
    <t>SecUR Credentials Limited</t>
  </si>
  <si>
    <t>VORA FINANCIAL SERVICES PVT LTD</t>
  </si>
  <si>
    <t>Loss of Rs.17/-</t>
  </si>
  <si>
    <t>220-230</t>
  </si>
  <si>
    <t>152-155</t>
  </si>
  <si>
    <t>110-113</t>
  </si>
  <si>
    <t>160-190</t>
  </si>
  <si>
    <t>AAPLUSTRAD</t>
  </si>
  <si>
    <t>SVCM SECURITIES PRIVATE LIMITED</t>
  </si>
  <si>
    <t>ACCELERATE</t>
  </si>
  <si>
    <t>LATIN MANHARLAL SECURITIES PVT LTD</t>
  </si>
  <si>
    <t>AHASOLAR</t>
  </si>
  <si>
    <t>ANUJ SUSHIL BHARTIYA</t>
  </si>
  <si>
    <t>SHRENI SHARES PRIVATE LIMITED</t>
  </si>
  <si>
    <t>ARCFIN</t>
  </si>
  <si>
    <t>AMITKUMAR</t>
  </si>
  <si>
    <t>BALUFORGE</t>
  </si>
  <si>
    <t>BLISSGVS</t>
  </si>
  <si>
    <t>JAINAM SHARE CONSULTANTS PVT. LTD.</t>
  </si>
  <si>
    <t>M/S. PRARTHANA ENTERPRISES</t>
  </si>
  <si>
    <t>SANDHYA DIVYESHBHAI DANGI</t>
  </si>
  <si>
    <t>JIGAR BHAILALBHAI KHALASH</t>
  </si>
  <si>
    <t>VARSHABEN PARMAR</t>
  </si>
  <si>
    <t>RONAKKUMAR SANJAYBHAI PATEL</t>
  </si>
  <si>
    <t>BTTL</t>
  </si>
  <si>
    <t>SITA NIRMAN PVT LTD</t>
  </si>
  <si>
    <t>NEWWAVE COMMOSALE LIMITED</t>
  </si>
  <si>
    <t>DANUBE</t>
  </si>
  <si>
    <t>KISHANSINH MANSINH RAJPUT</t>
  </si>
  <si>
    <t>PRABHAT VISHNU SOMANI SOMANI</t>
  </si>
  <si>
    <t>EARUM</t>
  </si>
  <si>
    <t>SAUMIL ARVINDBHAI BHAVNAGARI</t>
  </si>
  <si>
    <t>DHWANIL SAUMILBHAI BHAVNAGARI</t>
  </si>
  <si>
    <t>ESCORP</t>
  </si>
  <si>
    <t>VENKATESHWARA INDUSTRIAL PROMOTION CO LIMITED</t>
  </si>
  <si>
    <t>GCMSECU</t>
  </si>
  <si>
    <t>PHAGUN ENTERPRISES PRIVATE LIMITED</t>
  </si>
  <si>
    <t>SANDARV TRADING PRIVATE LIMITED</t>
  </si>
  <si>
    <t>WAYBROAD TRADING PRIVATE LIMITED</t>
  </si>
  <si>
    <t>MANSI SHARE &amp; STOCK ADVISORS PRIVATE LIMITED</t>
  </si>
  <si>
    <t>GMM</t>
  </si>
  <si>
    <t>PFAUDLER INC</t>
  </si>
  <si>
    <t>ATREIDES INVESTMENTS B.V.</t>
  </si>
  <si>
    <t>INFINITY PARTNERS</t>
  </si>
  <si>
    <t>GERANIUM INVESTMENTS LIMITED</t>
  </si>
  <si>
    <t>VINITA AGRAWAL</t>
  </si>
  <si>
    <t>GSLSU</t>
  </si>
  <si>
    <t>SOCIETE GENERALE</t>
  </si>
  <si>
    <t>GSS</t>
  </si>
  <si>
    <t>DIPEN RASIKLAL BHUPATANI</t>
  </si>
  <si>
    <t>HPAL</t>
  </si>
  <si>
    <t>INDONG</t>
  </si>
  <si>
    <t>ROHIT LOHIA</t>
  </si>
  <si>
    <t>SANGAM COMMODITIES PVT LTD .</t>
  </si>
  <si>
    <t>RAHUL SAI</t>
  </si>
  <si>
    <t>JPASSOCIAT</t>
  </si>
  <si>
    <t>KAMOPAINTS</t>
  </si>
  <si>
    <t>KENVI</t>
  </si>
  <si>
    <t>YACOOBALI AIYUB MOHAMMED</t>
  </si>
  <si>
    <t>KGES</t>
  </si>
  <si>
    <t>VCSN SWATHI KOTTI</t>
  </si>
  <si>
    <t>LANCER</t>
  </si>
  <si>
    <t>FOUR S ENTERPRISES</t>
  </si>
  <si>
    <t>MMLF</t>
  </si>
  <si>
    <t>ENTREAT FINCREDIT PRIVATE LIMITED</t>
  </si>
  <si>
    <t>MPILCORPL</t>
  </si>
  <si>
    <t>SHREE GLOBAL TRADEFIN LIMITED</t>
  </si>
  <si>
    <t>DEEPAK BHUPATRAI GORADIA</t>
  </si>
  <si>
    <t>NDL</t>
  </si>
  <si>
    <t>NILA</t>
  </si>
  <si>
    <t>NILASPACES</t>
  </si>
  <si>
    <t>NOVATEOR</t>
  </si>
  <si>
    <t>KAILASHBEN ASHOKKUMAR PATEL</t>
  </si>
  <si>
    <t>OMAXE</t>
  </si>
  <si>
    <t>ORIENTALTL</t>
  </si>
  <si>
    <t>SHYAM MAHABIRPRASAD JATIA</t>
  </si>
  <si>
    <t>PATINTLOG</t>
  </si>
  <si>
    <t>REPRO</t>
  </si>
  <si>
    <t>MORGAN STANLEY ASIA (SINGAPORE) PTE.</t>
  </si>
  <si>
    <t>ROJL</t>
  </si>
  <si>
    <t>ZENAB AIYUB YACOOBALI</t>
  </si>
  <si>
    <t>COMMENDAM INVESTMENTS PVT LTD</t>
  </si>
  <si>
    <t>TONY SEBASTIAN</t>
  </si>
  <si>
    <t>PANCHAL JAYESHKUMAR</t>
  </si>
  <si>
    <t>HIRAL VAGHELA</t>
  </si>
  <si>
    <t>SHEETAL</t>
  </si>
  <si>
    <t>STARLENT</t>
  </si>
  <si>
    <t>DHIRAJBHAI VAGHJIBHAI KORADIYA</t>
  </si>
  <si>
    <t>SUYOG</t>
  </si>
  <si>
    <t>VISHAL SURENDRA GUPTA</t>
  </si>
  <si>
    <t>KHURSHED YAZDI DARUVALA</t>
  </si>
  <si>
    <t>THINKINK</t>
  </si>
  <si>
    <t>MANISH KUMAR</t>
  </si>
  <si>
    <t>JABIR MOHD SILAWAT</t>
  </si>
  <si>
    <t>TRANSPACT</t>
  </si>
  <si>
    <t>AMIT JUGRAJ JAIN</t>
  </si>
  <si>
    <t>RAHUL ANANTRAI MEHTA</t>
  </si>
  <si>
    <t>GAURAVAGARWAL</t>
  </si>
  <si>
    <t>SAHASTRAA ADVISORS PRIVATE LIMITED</t>
  </si>
  <si>
    <t>AJAY SALVI</t>
  </si>
  <si>
    <t>NIKHIL RAJESH SINGH</t>
  </si>
  <si>
    <t>VICKY RAJESH JHAVERI</t>
  </si>
  <si>
    <t>RAJESH NANUBHAI JHAVERI</t>
  </si>
  <si>
    <t>VKAL</t>
  </si>
  <si>
    <t>MANILAL BHURALAL GALA</t>
  </si>
  <si>
    <t>ZMILGFIN</t>
  </si>
  <si>
    <t>AMIT J JAIN HUF</t>
  </si>
  <si>
    <t>Asian Granito India Limit</t>
  </si>
  <si>
    <t>ATALREAL</t>
  </si>
  <si>
    <t>Atal Realtech Limited</t>
  </si>
  <si>
    <t>RAMAN TALWAR</t>
  </si>
  <si>
    <t>YELLOWSTONE VENTURES LLP</t>
  </si>
  <si>
    <t>AURDIS</t>
  </si>
  <si>
    <t>Aurangabad Distillery Ltd</t>
  </si>
  <si>
    <t>BFINVEST</t>
  </si>
  <si>
    <t>BF Investment Limited</t>
  </si>
  <si>
    <t>VED PRAKASH AGARWAL</t>
  </si>
  <si>
    <t>BLAL</t>
  </si>
  <si>
    <t>BEML Land Assets Limited</t>
  </si>
  <si>
    <t>CONCORDBIO</t>
  </si>
  <si>
    <t>Concord Biotech Limited</t>
  </si>
  <si>
    <t>NORGES BANK ON ACCOUNT OF THE GOVERNMENT PENSION FUND GLOBAL</t>
  </si>
  <si>
    <t>A S CONFIN PRIVATE LIMITED</t>
  </si>
  <si>
    <t>EIFFL</t>
  </si>
  <si>
    <t>Euro (I) Fresh Foods Ltd</t>
  </si>
  <si>
    <t>JAINAM BROKING LIMITED</t>
  </si>
  <si>
    <t>GMM Pfaudler Limited</t>
  </si>
  <si>
    <t>HINDOILEXP</t>
  </si>
  <si>
    <t>Hind. Oil Exploration</t>
  </si>
  <si>
    <t>IRIS</t>
  </si>
  <si>
    <t>Iris Business Serv Ltd</t>
  </si>
  <si>
    <t>ASHOK KUMAR JAIN</t>
  </si>
  <si>
    <t>LGHL</t>
  </si>
  <si>
    <t>Laxmi Goldorna House Ltd</t>
  </si>
  <si>
    <t>MONABEN PRAKASHKUMAR SHAH</t>
  </si>
  <si>
    <t>MEGASOFT</t>
  </si>
  <si>
    <t>Megasoft Limited</t>
  </si>
  <si>
    <t>MUKTAARTS</t>
  </si>
  <si>
    <t>Mukta Arts Ltd</t>
  </si>
  <si>
    <t>INDRA KIRAN VENTURES</t>
  </si>
  <si>
    <t>PREMEXPLN</t>
  </si>
  <si>
    <t>Premier Explosives Ltd</t>
  </si>
  <si>
    <t>RADHIKAJWE</t>
  </si>
  <si>
    <t>Radhika Jeweltech Limited</t>
  </si>
  <si>
    <t>SKSE SECURITIES LTD</t>
  </si>
  <si>
    <t>RICHA</t>
  </si>
  <si>
    <t>Richa Info Systems Ltd</t>
  </si>
  <si>
    <t>QE SECURITIES LLP</t>
  </si>
  <si>
    <t>VIKRAMKUMAR KARANRAJ SAKARIA HUF DAKSH CORPORATION</t>
  </si>
  <si>
    <t>SOUTHBANK</t>
  </si>
  <si>
    <t>South Indian Bank Ltd.</t>
  </si>
  <si>
    <t>JUMP TRADING FINANCIAL INDIA PRIVATE LIMITED</t>
  </si>
  <si>
    <t>SSFL</t>
  </si>
  <si>
    <t>Srivari Spices N Foods L</t>
  </si>
  <si>
    <t>MOUNTAIN VENTURES</t>
  </si>
  <si>
    <t>BHARAT KUMAR SOMCHAND SHAH</t>
  </si>
  <si>
    <t>SHRIPAL V VORA (HUF)</t>
  </si>
  <si>
    <t>SPRING VENTURES</t>
  </si>
  <si>
    <t>TREL</t>
  </si>
  <si>
    <t>Transindia Real Estate L</t>
  </si>
  <si>
    <t>TRF</t>
  </si>
  <si>
    <t>TRF Limited</t>
  </si>
  <si>
    <t>SILVER LINE VENTURES PRIVATE LIMITED</t>
  </si>
  <si>
    <t>KARISHMA DILIP BHATIA</t>
  </si>
  <si>
    <t>UGROCAP</t>
  </si>
  <si>
    <t>Ugro Capital Limited</t>
  </si>
  <si>
    <t>FOUNDERS COLLECTIVE FUND</t>
  </si>
  <si>
    <t>VAISHALI</t>
  </si>
  <si>
    <t>Vaishali Pharma Limited</t>
  </si>
  <si>
    <t>VETO</t>
  </si>
  <si>
    <t>Veto Switchgear Cable Ltd</t>
  </si>
  <si>
    <t>KRONE INVESTMENTS</t>
  </si>
  <si>
    <t>YATHARTH</t>
  </si>
  <si>
    <t>Yatharth Hosp &amp; Tra C S L</t>
  </si>
  <si>
    <t>ZEAL</t>
  </si>
  <si>
    <t>Zeal Global Services Ltd</t>
  </si>
  <si>
    <t>ZOTA</t>
  </si>
  <si>
    <t>Zota Health Care Limited</t>
  </si>
  <si>
    <t>VISHAL MAHESH WAGHELA</t>
  </si>
  <si>
    <t>KAUSHIK MAHESHBHAI WAGHELA</t>
  </si>
  <si>
    <t>INDOTECH</t>
  </si>
  <si>
    <t>Indo Tech Transformers Li</t>
  </si>
  <si>
    <t>HARSHA DEEPAK GAJJAR</t>
  </si>
  <si>
    <t>ORIANA</t>
  </si>
  <si>
    <t>Oriana Power Limited</t>
  </si>
  <si>
    <t>RKEC</t>
  </si>
  <si>
    <t>RKEC Projects Limited</t>
  </si>
  <si>
    <t>GARAPATI RADHAKRISHNA</t>
  </si>
  <si>
    <t>SHRIRAMPPS</t>
  </si>
  <si>
    <t>Shriram Properties Ltd</t>
  </si>
  <si>
    <t>SAMMYS DREAMLAND CO PRIVATE LIMITED</t>
  </si>
  <si>
    <t>SJS</t>
  </si>
  <si>
    <t>SJS Enterprises Limited</t>
  </si>
  <si>
    <t>ASHISH KACHOLIA</t>
  </si>
  <si>
    <t>NIKUNJ STOCK BROKERS LTD</t>
  </si>
  <si>
    <t>Strlng &amp; Wil Ren Ene Ltd</t>
  </si>
  <si>
    <t>MAHESHWARI SHARE AND STOCK BROKERS PVT LTD</t>
  </si>
  <si>
    <t>AVANEESH TRADING PRIVATE LIMITED</t>
  </si>
  <si>
    <t>VISHAL</t>
  </si>
  <si>
    <t>Vishal Fabrics Limited</t>
  </si>
  <si>
    <t>SUSHIL PANDIT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</si>
</sst>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rgb="FF92D050"/>
      </patternFill>
    </fill>
    <fill>
      <patternFill patternType="solid">
        <fgColor rgb="FF92D050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0" fillId="0" borderId="0" applyFont="0" applyFill="0" applyBorder="0" applyAlignment="0" applyProtection="0"/>
    <xf numFmtId="0" fontId="1" fillId="0" borderId="24"/>
    <xf numFmtId="0" fontId="1" fillId="0" borderId="24"/>
  </cellStyleXfs>
  <cellXfs count="360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2" fontId="37" fillId="0" borderId="1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7" fillId="11" borderId="2" xfId="0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16" fontId="37" fillId="0" borderId="27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0" fillId="0" borderId="31" xfId="1" applyFont="1" applyBorder="1"/>
    <xf numFmtId="0" fontId="14" fillId="0" borderId="0" xfId="0" applyFont="1"/>
    <xf numFmtId="2" fontId="37" fillId="0" borderId="31" xfId="0" applyNumberFormat="1" applyFont="1" applyBorder="1" applyAlignment="1">
      <alignment horizontal="center" vertical="center"/>
    </xf>
    <xf numFmtId="0" fontId="37" fillId="6" borderId="20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0" borderId="31" xfId="0" applyFont="1" applyBorder="1" applyAlignment="1">
      <alignment horizontal="left"/>
    </xf>
    <xf numFmtId="0" fontId="36" fillId="0" borderId="2" xfId="0" applyFont="1" applyBorder="1" applyAlignment="1">
      <alignment horizontal="left"/>
    </xf>
    <xf numFmtId="0" fontId="37" fillId="0" borderId="31" xfId="0" applyFont="1" applyBorder="1" applyAlignment="1">
      <alignment horizontal="left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15" fontId="1" fillId="11" borderId="31" xfId="0" applyNumberFormat="1" applyFont="1" applyFill="1" applyBorder="1" applyAlignment="1">
      <alignment horizontal="center" vertical="center"/>
    </xf>
    <xf numFmtId="0" fontId="39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1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left"/>
    </xf>
    <xf numFmtId="43" fontId="39" fillId="12" borderId="2" xfId="0" applyNumberFormat="1" applyFont="1" applyFill="1" applyBorder="1" applyAlignment="1">
      <alignment horizontal="center" vertical="top"/>
    </xf>
    <xf numFmtId="0" fontId="39" fillId="12" borderId="2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wrapText="1"/>
    </xf>
    <xf numFmtId="0" fontId="37" fillId="6" borderId="27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36" fillId="13" borderId="31" xfId="0" applyFont="1" applyFill="1" applyBorder="1" applyAlignment="1">
      <alignment horizontal="center" vertical="center"/>
    </xf>
    <xf numFmtId="165" fontId="36" fillId="13" borderId="31" xfId="0" applyNumberFormat="1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left" vertical="center"/>
    </xf>
    <xf numFmtId="49" fontId="37" fillId="13" borderId="31" xfId="0" applyNumberFormat="1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6" fontId="36" fillId="13" borderId="2" xfId="0" applyNumberFormat="1" applyFont="1" applyFill="1" applyBorder="1" applyAlignment="1">
      <alignment horizontal="center" vertical="center"/>
    </xf>
    <xf numFmtId="0" fontId="37" fillId="14" borderId="7" xfId="0" applyFont="1" applyFill="1" applyBorder="1" applyAlignment="1">
      <alignment horizontal="center" vertical="center"/>
    </xf>
    <xf numFmtId="165" fontId="36" fillId="13" borderId="7" xfId="0" applyNumberFormat="1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/>
    <xf numFmtId="0" fontId="37" fillId="13" borderId="2" xfId="0" applyFont="1" applyFill="1" applyBorder="1" applyAlignment="1">
      <alignment horizontal="center" vertical="center"/>
    </xf>
    <xf numFmtId="0" fontId="37" fillId="13" borderId="20" xfId="0" applyFont="1" applyFill="1" applyBorder="1" applyAlignment="1">
      <alignment horizontal="center" vertical="center"/>
    </xf>
    <xf numFmtId="0" fontId="37" fillId="13" borderId="27" xfId="0" applyFont="1" applyFill="1" applyBorder="1" applyAlignment="1">
      <alignment horizontal="center" vertical="center"/>
    </xf>
    <xf numFmtId="2" fontId="37" fillId="13" borderId="2" xfId="0" applyNumberFormat="1" applyFont="1" applyFill="1" applyBorder="1" applyAlignment="1">
      <alignment horizontal="center" vertical="center"/>
    </xf>
    <xf numFmtId="165" fontId="36" fillId="13" borderId="2" xfId="0" applyNumberFormat="1" applyFont="1" applyFill="1" applyBorder="1" applyAlignment="1">
      <alignment horizontal="center" vertical="center"/>
    </xf>
    <xf numFmtId="0" fontId="1" fillId="13" borderId="31" xfId="0" applyFont="1" applyFill="1" applyBorder="1" applyAlignment="1">
      <alignment horizontal="center" vertical="center"/>
    </xf>
    <xf numFmtId="15" fontId="1" fillId="13" borderId="31" xfId="0" applyNumberFormat="1" applyFont="1" applyFill="1" applyBorder="1" applyAlignment="1">
      <alignment horizontal="center" vertical="center"/>
    </xf>
    <xf numFmtId="0" fontId="36" fillId="13" borderId="31" xfId="0" applyFont="1" applyFill="1" applyBorder="1" applyAlignment="1">
      <alignment horizontal="left"/>
    </xf>
    <xf numFmtId="43" fontId="36" fillId="13" borderId="31" xfId="0" applyNumberFormat="1" applyFont="1" applyFill="1" applyBorder="1" applyAlignment="1">
      <alignment horizontal="center" vertical="top"/>
    </xf>
    <xf numFmtId="0" fontId="37" fillId="15" borderId="2" xfId="0" applyFont="1" applyFill="1" applyBorder="1" applyAlignment="1">
      <alignment horizontal="center" vertical="center"/>
    </xf>
    <xf numFmtId="2" fontId="37" fillId="15" borderId="2" xfId="0" applyNumberFormat="1" applyFont="1" applyFill="1" applyBorder="1" applyAlignment="1">
      <alignment horizontal="center" vertical="center"/>
    </xf>
    <xf numFmtId="10" fontId="37" fillId="15" borderId="2" xfId="0" applyNumberFormat="1" applyFont="1" applyFill="1" applyBorder="1" applyAlignment="1">
      <alignment horizontal="center" vertical="center" wrapText="1"/>
    </xf>
    <xf numFmtId="0" fontId="37" fillId="15" borderId="20" xfId="0" applyFont="1" applyFill="1" applyBorder="1" applyAlignment="1">
      <alignment horizontal="center" vertical="center"/>
    </xf>
    <xf numFmtId="16" fontId="37" fillId="15" borderId="31" xfId="0" applyNumberFormat="1" applyFont="1" applyFill="1" applyBorder="1" applyAlignment="1">
      <alignment horizontal="center" vertical="center"/>
    </xf>
    <xf numFmtId="2" fontId="37" fillId="13" borderId="17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0" fontId="37" fillId="16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0" fontId="36" fillId="17" borderId="2" xfId="0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165" fontId="36" fillId="17" borderId="2" xfId="0" applyNumberFormat="1" applyFont="1" applyFill="1" applyBorder="1" applyAlignment="1">
      <alignment horizontal="center" vertical="center"/>
    </xf>
    <xf numFmtId="15" fontId="1" fillId="17" borderId="2" xfId="0" applyNumberFormat="1" applyFont="1" applyFill="1" applyBorder="1" applyAlignment="1">
      <alignment horizontal="center" vertical="center"/>
    </xf>
    <xf numFmtId="0" fontId="39" fillId="17" borderId="2" xfId="0" applyFont="1" applyFill="1" applyBorder="1" applyAlignment="1">
      <alignment horizontal="left"/>
    </xf>
    <xf numFmtId="43" fontId="36" fillId="17" borderId="2" xfId="0" applyNumberFormat="1" applyFont="1" applyFill="1" applyBorder="1" applyAlignment="1">
      <alignment horizontal="center" vertical="top"/>
    </xf>
    <xf numFmtId="0" fontId="37" fillId="17" borderId="2" xfId="0" applyFont="1" applyFill="1" applyBorder="1" applyAlignment="1">
      <alignment horizontal="center" vertical="center"/>
    </xf>
    <xf numFmtId="0" fontId="37" fillId="18" borderId="2" xfId="0" applyFont="1" applyFill="1" applyBorder="1" applyAlignment="1">
      <alignment horizontal="center" vertical="center"/>
    </xf>
    <xf numFmtId="2" fontId="37" fillId="18" borderId="2" xfId="0" applyNumberFormat="1" applyFont="1" applyFill="1" applyBorder="1" applyAlignment="1">
      <alignment horizontal="center" vertical="center"/>
    </xf>
    <xf numFmtId="10" fontId="37" fillId="18" borderId="2" xfId="0" applyNumberFormat="1" applyFont="1" applyFill="1" applyBorder="1" applyAlignment="1">
      <alignment horizontal="center" vertical="center" wrapText="1"/>
    </xf>
    <xf numFmtId="0" fontId="37" fillId="18" borderId="20" xfId="0" applyFont="1" applyFill="1" applyBorder="1" applyAlignment="1">
      <alignment horizontal="center" vertical="center"/>
    </xf>
    <xf numFmtId="16" fontId="37" fillId="18" borderId="31" xfId="0" applyNumberFormat="1" applyFont="1" applyFill="1" applyBorder="1" applyAlignment="1">
      <alignment horizontal="center" vertical="center"/>
    </xf>
    <xf numFmtId="0" fontId="39" fillId="13" borderId="31" xfId="0" applyFont="1" applyFill="1" applyBorder="1" applyAlignment="1">
      <alignment horizontal="left"/>
    </xf>
    <xf numFmtId="2" fontId="37" fillId="11" borderId="17" xfId="0" applyNumberFormat="1" applyFont="1" applyFill="1" applyBorder="1" applyAlignment="1">
      <alignment horizontal="center" vertical="center"/>
    </xf>
    <xf numFmtId="166" fontId="36" fillId="13" borderId="31" xfId="0" applyNumberFormat="1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top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7" fillId="13" borderId="32" xfId="0" applyFont="1" applyFill="1" applyBorder="1" applyAlignment="1">
      <alignment horizontal="center" vertical="center"/>
    </xf>
    <xf numFmtId="0" fontId="37" fillId="13" borderId="33" xfId="0" applyFont="1" applyFill="1" applyBorder="1" applyAlignment="1">
      <alignment horizontal="center" vertical="center"/>
    </xf>
    <xf numFmtId="165" fontId="36" fillId="13" borderId="32" xfId="0" applyNumberFormat="1" applyFont="1" applyFill="1" applyBorder="1" applyAlignment="1">
      <alignment horizontal="center" vertical="center"/>
    </xf>
    <xf numFmtId="165" fontId="36" fillId="13" borderId="33" xfId="0" applyNumberFormat="1" applyFont="1" applyFill="1" applyBorder="1" applyAlignment="1">
      <alignment horizontal="center" vertical="center"/>
    </xf>
    <xf numFmtId="0" fontId="36" fillId="13" borderId="32" xfId="0" applyFont="1" applyFill="1" applyBorder="1" applyAlignment="1">
      <alignment horizontal="center" vertical="center"/>
    </xf>
    <xf numFmtId="0" fontId="36" fillId="13" borderId="33" xfId="0" applyFont="1" applyFill="1" applyBorder="1" applyAlignment="1">
      <alignment horizontal="center" vertical="center"/>
    </xf>
  </cellXfs>
  <cellStyles count="4">
    <cellStyle name="Normal" xfId="0" builtinId="0"/>
    <cellStyle name="Normal 7" xfId="2"/>
    <cellStyle name="Normal 7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F7" sqref="F7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45159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45159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4" t="s">
        <v>16</v>
      </c>
      <c r="B9" s="346" t="s">
        <v>17</v>
      </c>
      <c r="C9" s="346" t="s">
        <v>18</v>
      </c>
      <c r="D9" s="346" t="s">
        <v>19</v>
      </c>
      <c r="E9" s="26" t="s">
        <v>20</v>
      </c>
      <c r="F9" s="26" t="s">
        <v>21</v>
      </c>
      <c r="G9" s="341" t="s">
        <v>22</v>
      </c>
      <c r="H9" s="342"/>
      <c r="I9" s="343"/>
      <c r="J9" s="341" t="s">
        <v>23</v>
      </c>
      <c r="K9" s="342"/>
      <c r="L9" s="343"/>
      <c r="M9" s="26"/>
      <c r="N9" s="27"/>
      <c r="O9" s="27"/>
      <c r="P9" s="27"/>
    </row>
    <row r="10" spans="1:16" ht="38.25">
      <c r="A10" s="345"/>
      <c r="B10" s="347"/>
      <c r="C10" s="347"/>
      <c r="D10" s="347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876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45169</v>
      </c>
      <c r="E11" s="35">
        <v>19331.5</v>
      </c>
      <c r="F11" s="35">
        <v>19328.833333333332</v>
      </c>
      <c r="G11" s="36">
        <v>19277.666666666664</v>
      </c>
      <c r="H11" s="36">
        <v>19223.833333333332</v>
      </c>
      <c r="I11" s="36">
        <v>19172.666666666664</v>
      </c>
      <c r="J11" s="36">
        <v>19382.666666666664</v>
      </c>
      <c r="K11" s="36">
        <v>19433.833333333328</v>
      </c>
      <c r="L11" s="36">
        <v>19487.666666666664</v>
      </c>
      <c r="M11" s="37">
        <v>19380</v>
      </c>
      <c r="N11" s="37">
        <v>19275</v>
      </c>
      <c r="O11" s="255">
        <v>13087050</v>
      </c>
      <c r="P11" s="257">
        <v>-2.7325023969319271E-2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45169</v>
      </c>
      <c r="E12" s="38">
        <v>43964.7</v>
      </c>
      <c r="F12" s="38">
        <v>43940.30000000001</v>
      </c>
      <c r="G12" s="39">
        <v>43809.450000000019</v>
      </c>
      <c r="H12" s="39">
        <v>43654.200000000012</v>
      </c>
      <c r="I12" s="39">
        <v>43523.35000000002</v>
      </c>
      <c r="J12" s="39">
        <v>44095.550000000017</v>
      </c>
      <c r="K12" s="39">
        <v>44226.400000000009</v>
      </c>
      <c r="L12" s="39">
        <v>44381.650000000016</v>
      </c>
      <c r="M12" s="31">
        <v>44071.15</v>
      </c>
      <c r="N12" s="31">
        <v>43785.05</v>
      </c>
      <c r="O12" s="256">
        <v>2431965</v>
      </c>
      <c r="P12" s="257">
        <v>-1.1842217535989859E-2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45167</v>
      </c>
      <c r="E13" s="38">
        <v>19525.099999999999</v>
      </c>
      <c r="F13" s="38">
        <v>19533.3</v>
      </c>
      <c r="G13" s="39">
        <v>19491.8</v>
      </c>
      <c r="H13" s="39">
        <v>19458.5</v>
      </c>
      <c r="I13" s="39">
        <v>19417</v>
      </c>
      <c r="J13" s="39">
        <v>19566.599999999999</v>
      </c>
      <c r="K13" s="39">
        <v>19608.099999999999</v>
      </c>
      <c r="L13" s="39">
        <v>19641.399999999998</v>
      </c>
      <c r="M13" s="31">
        <v>19574.8</v>
      </c>
      <c r="N13" s="31">
        <v>19500</v>
      </c>
      <c r="O13" s="256">
        <v>93560</v>
      </c>
      <c r="P13" s="258">
        <v>2.3184601924759404E-2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45166</v>
      </c>
      <c r="E14" s="38">
        <v>8564.9</v>
      </c>
      <c r="F14" s="38">
        <v>8567.3166666666657</v>
      </c>
      <c r="G14" s="39">
        <v>8532.8333333333321</v>
      </c>
      <c r="H14" s="39">
        <v>8500.7666666666664</v>
      </c>
      <c r="I14" s="39">
        <v>8466.2833333333328</v>
      </c>
      <c r="J14" s="39">
        <v>8599.3833333333314</v>
      </c>
      <c r="K14" s="39">
        <v>8633.866666666665</v>
      </c>
      <c r="L14" s="39">
        <v>8665.9333333333307</v>
      </c>
      <c r="M14" s="31">
        <v>8601.7999999999993</v>
      </c>
      <c r="N14" s="31">
        <v>8535.25</v>
      </c>
      <c r="O14" s="256">
        <v>91275</v>
      </c>
      <c r="P14" s="258">
        <v>-0.11747643219724438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45169</v>
      </c>
      <c r="E15" s="38">
        <v>450.15</v>
      </c>
      <c r="F15" s="38">
        <v>453</v>
      </c>
      <c r="G15" s="39">
        <v>446.15</v>
      </c>
      <c r="H15" s="39">
        <v>442.15</v>
      </c>
      <c r="I15" s="39">
        <v>435.29999999999995</v>
      </c>
      <c r="J15" s="39">
        <v>457</v>
      </c>
      <c r="K15" s="39">
        <v>463.85</v>
      </c>
      <c r="L15" s="39">
        <v>467.85</v>
      </c>
      <c r="M15" s="31">
        <v>459.85</v>
      </c>
      <c r="N15" s="31">
        <v>449</v>
      </c>
      <c r="O15" s="256">
        <v>12057000</v>
      </c>
      <c r="P15" s="257">
        <v>1.6524744962482085E-2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45169</v>
      </c>
      <c r="E16" s="38">
        <v>4282.8999999999996</v>
      </c>
      <c r="F16" s="38">
        <v>4299.6333333333332</v>
      </c>
      <c r="G16" s="39">
        <v>4258.2666666666664</v>
      </c>
      <c r="H16" s="39">
        <v>4233.6333333333332</v>
      </c>
      <c r="I16" s="39">
        <v>4192.2666666666664</v>
      </c>
      <c r="J16" s="39">
        <v>4324.2666666666664</v>
      </c>
      <c r="K16" s="39">
        <v>4365.6333333333332</v>
      </c>
      <c r="L16" s="39">
        <v>4390.2666666666664</v>
      </c>
      <c r="M16" s="31">
        <v>4341</v>
      </c>
      <c r="N16" s="31">
        <v>4275</v>
      </c>
      <c r="O16" s="256">
        <v>1634750</v>
      </c>
      <c r="P16" s="257">
        <v>-1.1787819253438114E-2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45169</v>
      </c>
      <c r="E17" s="38">
        <v>23459.599999999999</v>
      </c>
      <c r="F17" s="38">
        <v>23542.566666666666</v>
      </c>
      <c r="G17" s="39">
        <v>23338.033333333333</v>
      </c>
      <c r="H17" s="39">
        <v>23216.466666666667</v>
      </c>
      <c r="I17" s="39">
        <v>23011.933333333334</v>
      </c>
      <c r="J17" s="39">
        <v>23664.133333333331</v>
      </c>
      <c r="K17" s="39">
        <v>23868.666666666664</v>
      </c>
      <c r="L17" s="39">
        <v>23990.23333333333</v>
      </c>
      <c r="M17" s="31">
        <v>23747.1</v>
      </c>
      <c r="N17" s="31">
        <v>23421</v>
      </c>
      <c r="O17" s="256">
        <v>78000</v>
      </c>
      <c r="P17" s="257">
        <v>-6.6225165562913907E-3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45169</v>
      </c>
      <c r="E18" s="38">
        <v>181.5</v>
      </c>
      <c r="F18" s="38">
        <v>181.06666666666669</v>
      </c>
      <c r="G18" s="39">
        <v>179.43333333333339</v>
      </c>
      <c r="H18" s="39">
        <v>177.3666666666667</v>
      </c>
      <c r="I18" s="39">
        <v>175.73333333333341</v>
      </c>
      <c r="J18" s="39">
        <v>183.13333333333338</v>
      </c>
      <c r="K18" s="39">
        <v>184.76666666666665</v>
      </c>
      <c r="L18" s="39">
        <v>186.83333333333337</v>
      </c>
      <c r="M18" s="31">
        <v>182.7</v>
      </c>
      <c r="N18" s="31">
        <v>179</v>
      </c>
      <c r="O18" s="256">
        <v>28744200</v>
      </c>
      <c r="P18" s="257">
        <v>-9.3057882002605622E-3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45169</v>
      </c>
      <c r="E19" s="38">
        <v>214.9</v>
      </c>
      <c r="F19" s="38">
        <v>214.56666666666669</v>
      </c>
      <c r="G19" s="39">
        <v>212.68333333333339</v>
      </c>
      <c r="H19" s="39">
        <v>210.4666666666667</v>
      </c>
      <c r="I19" s="39">
        <v>208.5833333333334</v>
      </c>
      <c r="J19" s="39">
        <v>216.78333333333339</v>
      </c>
      <c r="K19" s="39">
        <v>218.66666666666666</v>
      </c>
      <c r="L19" s="39">
        <v>220.88333333333338</v>
      </c>
      <c r="M19" s="31">
        <v>216.45</v>
      </c>
      <c r="N19" s="31">
        <v>212.35</v>
      </c>
      <c r="O19" s="256">
        <v>24385400</v>
      </c>
      <c r="P19" s="257">
        <v>-1.1592370112762146E-2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45169</v>
      </c>
      <c r="E20" s="38">
        <v>1938.15</v>
      </c>
      <c r="F20" s="38">
        <v>1927.2</v>
      </c>
      <c r="G20" s="39">
        <v>1896.45</v>
      </c>
      <c r="H20" s="39">
        <v>1854.75</v>
      </c>
      <c r="I20" s="39">
        <v>1824</v>
      </c>
      <c r="J20" s="39">
        <v>1968.9</v>
      </c>
      <c r="K20" s="39">
        <v>1999.65</v>
      </c>
      <c r="L20" s="39">
        <v>2041.3500000000001</v>
      </c>
      <c r="M20" s="31">
        <v>1957.95</v>
      </c>
      <c r="N20" s="31">
        <v>1885.5</v>
      </c>
      <c r="O20" s="256">
        <v>6865800</v>
      </c>
      <c r="P20" s="257">
        <v>4.3926469917438309E-2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45169</v>
      </c>
      <c r="E21" s="38">
        <v>2586.4</v>
      </c>
      <c r="F21" s="38">
        <v>2575.6666666666665</v>
      </c>
      <c r="G21" s="39">
        <v>2476.4833333333331</v>
      </c>
      <c r="H21" s="39">
        <v>2366.5666666666666</v>
      </c>
      <c r="I21" s="39">
        <v>2267.3833333333332</v>
      </c>
      <c r="J21" s="39">
        <v>2685.583333333333</v>
      </c>
      <c r="K21" s="39">
        <v>2784.7666666666664</v>
      </c>
      <c r="L21" s="39">
        <v>2894.6833333333329</v>
      </c>
      <c r="M21" s="31">
        <v>2674.85</v>
      </c>
      <c r="N21" s="31">
        <v>2465.75</v>
      </c>
      <c r="O21" s="256">
        <v>12528300</v>
      </c>
      <c r="P21" s="257">
        <v>3.1110342954494951E-2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45169</v>
      </c>
      <c r="E22" s="38">
        <v>836.35</v>
      </c>
      <c r="F22" s="38">
        <v>831.18333333333339</v>
      </c>
      <c r="G22" s="39">
        <v>811.16666666666674</v>
      </c>
      <c r="H22" s="39">
        <v>785.98333333333335</v>
      </c>
      <c r="I22" s="39">
        <v>765.9666666666667</v>
      </c>
      <c r="J22" s="39">
        <v>856.36666666666679</v>
      </c>
      <c r="K22" s="39">
        <v>876.38333333333344</v>
      </c>
      <c r="L22" s="39">
        <v>901.56666666666683</v>
      </c>
      <c r="M22" s="31">
        <v>851.2</v>
      </c>
      <c r="N22" s="31">
        <v>806</v>
      </c>
      <c r="O22" s="256">
        <v>43021600</v>
      </c>
      <c r="P22" s="257">
        <v>-1.9008008172349003E-2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45169</v>
      </c>
      <c r="E23" s="38">
        <v>3802.5</v>
      </c>
      <c r="F23" s="38">
        <v>3770.1</v>
      </c>
      <c r="G23" s="39">
        <v>3731.2999999999997</v>
      </c>
      <c r="H23" s="39">
        <v>3660.1</v>
      </c>
      <c r="I23" s="39">
        <v>3621.2999999999997</v>
      </c>
      <c r="J23" s="39">
        <v>3841.2999999999997</v>
      </c>
      <c r="K23" s="39">
        <v>3880.1</v>
      </c>
      <c r="L23" s="39">
        <v>3951.2999999999997</v>
      </c>
      <c r="M23" s="31">
        <v>3808.9</v>
      </c>
      <c r="N23" s="31">
        <v>3698.9</v>
      </c>
      <c r="O23" s="256">
        <v>698800</v>
      </c>
      <c r="P23" s="257">
        <v>3.4339846062759027E-2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45169</v>
      </c>
      <c r="E24" s="38">
        <v>454.4</v>
      </c>
      <c r="F24" s="38">
        <v>452.31666666666666</v>
      </c>
      <c r="G24" s="39">
        <v>442.63333333333333</v>
      </c>
      <c r="H24" s="39">
        <v>430.86666666666667</v>
      </c>
      <c r="I24" s="39">
        <v>421.18333333333334</v>
      </c>
      <c r="J24" s="39">
        <v>464.08333333333331</v>
      </c>
      <c r="K24" s="39">
        <v>473.76666666666659</v>
      </c>
      <c r="L24" s="39">
        <v>485.5333333333333</v>
      </c>
      <c r="M24" s="31">
        <v>462</v>
      </c>
      <c r="N24" s="31">
        <v>440.55</v>
      </c>
      <c r="O24" s="256">
        <v>66956400</v>
      </c>
      <c r="P24" s="257">
        <v>2.0605262435865777E-2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45169</v>
      </c>
      <c r="E25" s="38">
        <v>4863.3</v>
      </c>
      <c r="F25" s="38">
        <v>4867.2666666666664</v>
      </c>
      <c r="G25" s="39">
        <v>4829.7333333333327</v>
      </c>
      <c r="H25" s="39">
        <v>4796.1666666666661</v>
      </c>
      <c r="I25" s="39">
        <v>4758.6333333333323</v>
      </c>
      <c r="J25" s="39">
        <v>4900.833333333333</v>
      </c>
      <c r="K25" s="39">
        <v>4938.3666666666659</v>
      </c>
      <c r="L25" s="39">
        <v>4971.9333333333334</v>
      </c>
      <c r="M25" s="31">
        <v>4904.8</v>
      </c>
      <c r="N25" s="31">
        <v>4833.7</v>
      </c>
      <c r="O25" s="256">
        <v>2650500</v>
      </c>
      <c r="P25" s="257">
        <v>-5.0675675675675678E-3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45169</v>
      </c>
      <c r="E26" s="38">
        <v>392.65</v>
      </c>
      <c r="F26" s="38">
        <v>391.48333333333335</v>
      </c>
      <c r="G26" s="39">
        <v>386.9666666666667</v>
      </c>
      <c r="H26" s="39">
        <v>381.28333333333336</v>
      </c>
      <c r="I26" s="39">
        <v>376.76666666666671</v>
      </c>
      <c r="J26" s="39">
        <v>397.16666666666669</v>
      </c>
      <c r="K26" s="39">
        <v>401.68333333333334</v>
      </c>
      <c r="L26" s="39">
        <v>407.36666666666667</v>
      </c>
      <c r="M26" s="31">
        <v>396</v>
      </c>
      <c r="N26" s="31">
        <v>385.8</v>
      </c>
      <c r="O26" s="256">
        <v>11677300</v>
      </c>
      <c r="P26" s="257">
        <v>-4.5839699958327547E-2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45169</v>
      </c>
      <c r="E27" s="38">
        <v>186.05</v>
      </c>
      <c r="F27" s="38">
        <v>186.33333333333334</v>
      </c>
      <c r="G27" s="39">
        <v>184.06666666666669</v>
      </c>
      <c r="H27" s="39">
        <v>182.08333333333334</v>
      </c>
      <c r="I27" s="39">
        <v>179.81666666666669</v>
      </c>
      <c r="J27" s="39">
        <v>188.31666666666669</v>
      </c>
      <c r="K27" s="39">
        <v>190.58333333333334</v>
      </c>
      <c r="L27" s="39">
        <v>192.56666666666669</v>
      </c>
      <c r="M27" s="31">
        <v>188.6</v>
      </c>
      <c r="N27" s="31">
        <v>184.35</v>
      </c>
      <c r="O27" s="256">
        <v>81930000</v>
      </c>
      <c r="P27" s="257">
        <v>8.3692307692307694E-3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45169</v>
      </c>
      <c r="E28" s="38">
        <v>3171.65</v>
      </c>
      <c r="F28" s="38">
        <v>3177.8000000000006</v>
      </c>
      <c r="G28" s="39">
        <v>3157.9000000000015</v>
      </c>
      <c r="H28" s="39">
        <v>3144.150000000001</v>
      </c>
      <c r="I28" s="39">
        <v>3124.2500000000018</v>
      </c>
      <c r="J28" s="39">
        <v>3191.5500000000011</v>
      </c>
      <c r="K28" s="39">
        <v>3211.45</v>
      </c>
      <c r="L28" s="39">
        <v>3225.2000000000007</v>
      </c>
      <c r="M28" s="31">
        <v>3197.7</v>
      </c>
      <c r="N28" s="31">
        <v>3164.05</v>
      </c>
      <c r="O28" s="256">
        <v>5187400</v>
      </c>
      <c r="P28" s="257">
        <v>-2.3456325301204818E-2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45169</v>
      </c>
      <c r="E29" s="38">
        <v>1931.4</v>
      </c>
      <c r="F29" s="38">
        <v>1939.8</v>
      </c>
      <c r="G29" s="39">
        <v>1902.6999999999998</v>
      </c>
      <c r="H29" s="39">
        <v>1873.9999999999998</v>
      </c>
      <c r="I29" s="39">
        <v>1836.8999999999996</v>
      </c>
      <c r="J29" s="39">
        <v>1968.5</v>
      </c>
      <c r="K29" s="39">
        <v>2005.6</v>
      </c>
      <c r="L29" s="39">
        <v>2034.3000000000002</v>
      </c>
      <c r="M29" s="31">
        <v>1976.9</v>
      </c>
      <c r="N29" s="31">
        <v>1911.1</v>
      </c>
      <c r="O29" s="256">
        <v>3798083</v>
      </c>
      <c r="P29" s="257">
        <v>1.9204254480992711E-2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45169</v>
      </c>
      <c r="E30" s="38">
        <v>6760.65</v>
      </c>
      <c r="F30" s="38">
        <v>6753.3833333333341</v>
      </c>
      <c r="G30" s="39">
        <v>6708.3666666666686</v>
      </c>
      <c r="H30" s="39">
        <v>6656.0833333333348</v>
      </c>
      <c r="I30" s="39">
        <v>6611.0666666666693</v>
      </c>
      <c r="J30" s="39">
        <v>6805.6666666666679</v>
      </c>
      <c r="K30" s="39">
        <v>6850.6833333333325</v>
      </c>
      <c r="L30" s="39">
        <v>6902.9666666666672</v>
      </c>
      <c r="M30" s="31">
        <v>6798.4</v>
      </c>
      <c r="N30" s="31">
        <v>6701.1</v>
      </c>
      <c r="O30" s="256">
        <v>431775</v>
      </c>
      <c r="P30" s="257">
        <v>-3.113429821608886E-2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45169</v>
      </c>
      <c r="E31" s="38">
        <v>711.05</v>
      </c>
      <c r="F31" s="38">
        <v>708.41666666666663</v>
      </c>
      <c r="G31" s="39">
        <v>700.58333333333326</v>
      </c>
      <c r="H31" s="39">
        <v>690.11666666666667</v>
      </c>
      <c r="I31" s="39">
        <v>682.2833333333333</v>
      </c>
      <c r="J31" s="39">
        <v>718.88333333333321</v>
      </c>
      <c r="K31" s="39">
        <v>726.71666666666647</v>
      </c>
      <c r="L31" s="39">
        <v>737.18333333333317</v>
      </c>
      <c r="M31" s="31">
        <v>716.25</v>
      </c>
      <c r="N31" s="31">
        <v>697.95</v>
      </c>
      <c r="O31" s="256">
        <v>13673000</v>
      </c>
      <c r="P31" s="257">
        <v>-5.0288254497464747E-2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45169</v>
      </c>
      <c r="E32" s="38">
        <v>859.55</v>
      </c>
      <c r="F32" s="38">
        <v>863.94999999999993</v>
      </c>
      <c r="G32" s="39">
        <v>848.09999999999991</v>
      </c>
      <c r="H32" s="39">
        <v>836.65</v>
      </c>
      <c r="I32" s="39">
        <v>820.8</v>
      </c>
      <c r="J32" s="39">
        <v>875.39999999999986</v>
      </c>
      <c r="K32" s="39">
        <v>891.25</v>
      </c>
      <c r="L32" s="39">
        <v>902.69999999999982</v>
      </c>
      <c r="M32" s="31">
        <v>879.8</v>
      </c>
      <c r="N32" s="31">
        <v>852.5</v>
      </c>
      <c r="O32" s="256">
        <v>15283400</v>
      </c>
      <c r="P32" s="257">
        <v>-6.3648716298362294E-3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45169</v>
      </c>
      <c r="E33" s="38">
        <v>945.25</v>
      </c>
      <c r="F33" s="38">
        <v>942.01666666666677</v>
      </c>
      <c r="G33" s="39">
        <v>936.13333333333355</v>
      </c>
      <c r="H33" s="39">
        <v>927.01666666666677</v>
      </c>
      <c r="I33" s="39">
        <v>921.13333333333355</v>
      </c>
      <c r="J33" s="39">
        <v>951.13333333333355</v>
      </c>
      <c r="K33" s="39">
        <v>957.01666666666677</v>
      </c>
      <c r="L33" s="39">
        <v>966.13333333333355</v>
      </c>
      <c r="M33" s="31">
        <v>947.9</v>
      </c>
      <c r="N33" s="31">
        <v>932.9</v>
      </c>
      <c r="O33" s="256">
        <v>45707500</v>
      </c>
      <c r="P33" s="257">
        <v>-3.2696682715200251E-2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45169</v>
      </c>
      <c r="E34" s="38">
        <v>4622.3</v>
      </c>
      <c r="F34" s="38">
        <v>4633.45</v>
      </c>
      <c r="G34" s="39">
        <v>4602</v>
      </c>
      <c r="H34" s="39">
        <v>4581.7</v>
      </c>
      <c r="I34" s="39">
        <v>4550.25</v>
      </c>
      <c r="J34" s="39">
        <v>4653.75</v>
      </c>
      <c r="K34" s="39">
        <v>4685.1999999999989</v>
      </c>
      <c r="L34" s="39">
        <v>4705.5</v>
      </c>
      <c r="M34" s="31">
        <v>4664.8999999999996</v>
      </c>
      <c r="N34" s="31">
        <v>4613.1499999999996</v>
      </c>
      <c r="O34" s="256">
        <v>2519250</v>
      </c>
      <c r="P34" s="257">
        <v>-8.7546724375368885E-3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45169</v>
      </c>
      <c r="E35" s="38">
        <v>1464.1</v>
      </c>
      <c r="F35" s="38">
        <v>1467.1333333333332</v>
      </c>
      <c r="G35" s="39">
        <v>1456.4666666666665</v>
      </c>
      <c r="H35" s="39">
        <v>1448.8333333333333</v>
      </c>
      <c r="I35" s="39">
        <v>1438.1666666666665</v>
      </c>
      <c r="J35" s="39">
        <v>1474.7666666666664</v>
      </c>
      <c r="K35" s="39">
        <v>1485.4333333333334</v>
      </c>
      <c r="L35" s="39">
        <v>1493.0666666666664</v>
      </c>
      <c r="M35" s="31">
        <v>1477.8</v>
      </c>
      <c r="N35" s="31">
        <v>1459.5</v>
      </c>
      <c r="O35" s="256">
        <v>10175000</v>
      </c>
      <c r="P35" s="257">
        <v>9.5748375254254108E-3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45169</v>
      </c>
      <c r="E36" s="38">
        <v>6879.05</v>
      </c>
      <c r="F36" s="38">
        <v>6891.916666666667</v>
      </c>
      <c r="G36" s="39">
        <v>6844.9333333333343</v>
      </c>
      <c r="H36" s="39">
        <v>6810.8166666666675</v>
      </c>
      <c r="I36" s="39">
        <v>6763.8333333333348</v>
      </c>
      <c r="J36" s="39">
        <v>6926.0333333333338</v>
      </c>
      <c r="K36" s="39">
        <v>6973.0166666666655</v>
      </c>
      <c r="L36" s="39">
        <v>7007.1333333333332</v>
      </c>
      <c r="M36" s="31">
        <v>6938.9</v>
      </c>
      <c r="N36" s="31">
        <v>6857.8</v>
      </c>
      <c r="O36" s="256">
        <v>5161875</v>
      </c>
      <c r="P36" s="257">
        <v>-4.771889234328682E-3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45169</v>
      </c>
      <c r="E37" s="38">
        <v>2384.1</v>
      </c>
      <c r="F37" s="38">
        <v>2368.1666666666665</v>
      </c>
      <c r="G37" s="39">
        <v>2345.7333333333331</v>
      </c>
      <c r="H37" s="39">
        <v>2307.3666666666668</v>
      </c>
      <c r="I37" s="39">
        <v>2284.9333333333334</v>
      </c>
      <c r="J37" s="39">
        <v>2406.5333333333328</v>
      </c>
      <c r="K37" s="39">
        <v>2428.9666666666662</v>
      </c>
      <c r="L37" s="39">
        <v>2467.3333333333326</v>
      </c>
      <c r="M37" s="31">
        <v>2390.6</v>
      </c>
      <c r="N37" s="31">
        <v>2329.8000000000002</v>
      </c>
      <c r="O37" s="256">
        <v>1937400</v>
      </c>
      <c r="P37" s="257">
        <v>2.017067494181536E-3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45169</v>
      </c>
      <c r="E38" s="38">
        <v>386.05</v>
      </c>
      <c r="F38" s="38">
        <v>389.18333333333339</v>
      </c>
      <c r="G38" s="39">
        <v>380.51666666666677</v>
      </c>
      <c r="H38" s="39">
        <v>374.98333333333335</v>
      </c>
      <c r="I38" s="39">
        <v>366.31666666666672</v>
      </c>
      <c r="J38" s="39">
        <v>394.71666666666681</v>
      </c>
      <c r="K38" s="39">
        <v>403.38333333333344</v>
      </c>
      <c r="L38" s="39">
        <v>408.91666666666686</v>
      </c>
      <c r="M38" s="31">
        <v>397.85</v>
      </c>
      <c r="N38" s="31">
        <v>383.65</v>
      </c>
      <c r="O38" s="256">
        <v>10944000</v>
      </c>
      <c r="P38" s="257">
        <v>-9.126466753585397E-3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45169</v>
      </c>
      <c r="E39" s="38">
        <v>229.45</v>
      </c>
      <c r="F39" s="38">
        <v>230.78333333333333</v>
      </c>
      <c r="G39" s="39">
        <v>227.41666666666666</v>
      </c>
      <c r="H39" s="39">
        <v>225.38333333333333</v>
      </c>
      <c r="I39" s="39">
        <v>222.01666666666665</v>
      </c>
      <c r="J39" s="39">
        <v>232.81666666666666</v>
      </c>
      <c r="K39" s="39">
        <v>236.18333333333334</v>
      </c>
      <c r="L39" s="39">
        <v>238.21666666666667</v>
      </c>
      <c r="M39" s="31">
        <v>234.15</v>
      </c>
      <c r="N39" s="31">
        <v>228.75</v>
      </c>
      <c r="O39" s="256">
        <v>86462500</v>
      </c>
      <c r="P39" s="257">
        <v>-4.4190802564669465E-2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45169</v>
      </c>
      <c r="E40" s="38">
        <v>191.8</v>
      </c>
      <c r="F40" s="38">
        <v>191.35</v>
      </c>
      <c r="G40" s="39">
        <v>189.89999999999998</v>
      </c>
      <c r="H40" s="39">
        <v>187.99999999999997</v>
      </c>
      <c r="I40" s="39">
        <v>186.54999999999995</v>
      </c>
      <c r="J40" s="39">
        <v>193.25</v>
      </c>
      <c r="K40" s="39">
        <v>194.7</v>
      </c>
      <c r="L40" s="39">
        <v>196.60000000000002</v>
      </c>
      <c r="M40" s="31">
        <v>192.8</v>
      </c>
      <c r="N40" s="31">
        <v>189.45</v>
      </c>
      <c r="O40" s="256">
        <v>111565350</v>
      </c>
      <c r="P40" s="257">
        <v>-3.9341124319967759E-2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45169</v>
      </c>
      <c r="E41" s="38">
        <v>1720.25</v>
      </c>
      <c r="F41" s="38">
        <v>1728.9833333333336</v>
      </c>
      <c r="G41" s="39">
        <v>1687.1666666666672</v>
      </c>
      <c r="H41" s="39">
        <v>1654.0833333333337</v>
      </c>
      <c r="I41" s="39">
        <v>1612.2666666666673</v>
      </c>
      <c r="J41" s="39">
        <v>1762.0666666666671</v>
      </c>
      <c r="K41" s="39">
        <v>1803.8833333333337</v>
      </c>
      <c r="L41" s="39">
        <v>1836.9666666666669</v>
      </c>
      <c r="M41" s="31">
        <v>1770.8</v>
      </c>
      <c r="N41" s="31">
        <v>1695.9</v>
      </c>
      <c r="O41" s="256">
        <v>2142750</v>
      </c>
      <c r="P41" s="257">
        <v>-5.2475074339688652E-4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45169</v>
      </c>
      <c r="E42" s="38">
        <v>127.45</v>
      </c>
      <c r="F42" s="38">
        <v>128.05000000000001</v>
      </c>
      <c r="G42" s="39">
        <v>126.45000000000002</v>
      </c>
      <c r="H42" s="39">
        <v>125.45</v>
      </c>
      <c r="I42" s="39">
        <v>123.85000000000001</v>
      </c>
      <c r="J42" s="39">
        <v>129.05000000000001</v>
      </c>
      <c r="K42" s="39">
        <v>130.65000000000003</v>
      </c>
      <c r="L42" s="39">
        <v>131.65000000000003</v>
      </c>
      <c r="M42" s="31">
        <v>129.65</v>
      </c>
      <c r="N42" s="31">
        <v>127.05</v>
      </c>
      <c r="O42" s="256">
        <v>81276300</v>
      </c>
      <c r="P42" s="257">
        <v>8.8439224564879019E-3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45169</v>
      </c>
      <c r="E43" s="38">
        <v>700.55</v>
      </c>
      <c r="F43" s="38">
        <v>700.94999999999993</v>
      </c>
      <c r="G43" s="39">
        <v>695.69999999999982</v>
      </c>
      <c r="H43" s="39">
        <v>690.84999999999991</v>
      </c>
      <c r="I43" s="39">
        <v>685.5999999999998</v>
      </c>
      <c r="J43" s="39">
        <v>705.79999999999984</v>
      </c>
      <c r="K43" s="39">
        <v>711.05000000000007</v>
      </c>
      <c r="L43" s="39">
        <v>715.89999999999986</v>
      </c>
      <c r="M43" s="31">
        <v>706.2</v>
      </c>
      <c r="N43" s="31">
        <v>696.1</v>
      </c>
      <c r="O43" s="256">
        <v>8720800</v>
      </c>
      <c r="P43" s="257">
        <v>-9.4952523738130942E-3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45169</v>
      </c>
      <c r="E44" s="38">
        <v>970.9</v>
      </c>
      <c r="F44" s="38">
        <v>965.2166666666667</v>
      </c>
      <c r="G44" s="39">
        <v>956.68333333333339</v>
      </c>
      <c r="H44" s="39">
        <v>942.4666666666667</v>
      </c>
      <c r="I44" s="39">
        <v>933.93333333333339</v>
      </c>
      <c r="J44" s="39">
        <v>979.43333333333339</v>
      </c>
      <c r="K44" s="39">
        <v>987.9666666666667</v>
      </c>
      <c r="L44" s="39">
        <v>1002.1833333333334</v>
      </c>
      <c r="M44" s="31">
        <v>973.75</v>
      </c>
      <c r="N44" s="31">
        <v>951</v>
      </c>
      <c r="O44" s="256">
        <v>8290000</v>
      </c>
      <c r="P44" s="257">
        <v>5.7937723328228691E-2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45169</v>
      </c>
      <c r="E45" s="38">
        <v>856.35</v>
      </c>
      <c r="F45" s="38">
        <v>857.31666666666661</v>
      </c>
      <c r="G45" s="39">
        <v>851.98333333333323</v>
      </c>
      <c r="H45" s="39">
        <v>847.61666666666667</v>
      </c>
      <c r="I45" s="39">
        <v>842.2833333333333</v>
      </c>
      <c r="J45" s="39">
        <v>861.68333333333317</v>
      </c>
      <c r="K45" s="39">
        <v>867.01666666666665</v>
      </c>
      <c r="L45" s="39">
        <v>871.3833333333331</v>
      </c>
      <c r="M45" s="31">
        <v>862.65</v>
      </c>
      <c r="N45" s="31">
        <v>852.95</v>
      </c>
      <c r="O45" s="256">
        <v>39980750</v>
      </c>
      <c r="P45" s="257">
        <v>1.5711734324467829E-2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45169</v>
      </c>
      <c r="E46" s="38">
        <v>98.2</v>
      </c>
      <c r="F46" s="38">
        <v>98.800000000000011</v>
      </c>
      <c r="G46" s="39">
        <v>97.200000000000017</v>
      </c>
      <c r="H46" s="39">
        <v>96.2</v>
      </c>
      <c r="I46" s="39">
        <v>94.600000000000009</v>
      </c>
      <c r="J46" s="39">
        <v>99.800000000000026</v>
      </c>
      <c r="K46" s="39">
        <v>101.40000000000002</v>
      </c>
      <c r="L46" s="39">
        <v>102.40000000000003</v>
      </c>
      <c r="M46" s="31">
        <v>100.4</v>
      </c>
      <c r="N46" s="31">
        <v>97.8</v>
      </c>
      <c r="O46" s="256">
        <v>111625500</v>
      </c>
      <c r="P46" s="257">
        <v>1.344137273593899E-2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45169</v>
      </c>
      <c r="E47" s="38">
        <v>258.60000000000002</v>
      </c>
      <c r="F47" s="38">
        <v>258.55</v>
      </c>
      <c r="G47" s="39">
        <v>255.85000000000002</v>
      </c>
      <c r="H47" s="39">
        <v>253.10000000000002</v>
      </c>
      <c r="I47" s="39">
        <v>250.40000000000003</v>
      </c>
      <c r="J47" s="39">
        <v>261.3</v>
      </c>
      <c r="K47" s="39">
        <v>263.99999999999994</v>
      </c>
      <c r="L47" s="39">
        <v>266.75</v>
      </c>
      <c r="M47" s="31">
        <v>261.25</v>
      </c>
      <c r="N47" s="31">
        <v>255.8</v>
      </c>
      <c r="O47" s="256">
        <v>30950000</v>
      </c>
      <c r="P47" s="257">
        <v>-2.3582301443331493E-2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45169</v>
      </c>
      <c r="E48" s="38">
        <v>18286.400000000001</v>
      </c>
      <c r="F48" s="38">
        <v>18248.516666666666</v>
      </c>
      <c r="G48" s="39">
        <v>18166.933333333334</v>
      </c>
      <c r="H48" s="39">
        <v>18047.466666666667</v>
      </c>
      <c r="I48" s="39">
        <v>17965.883333333335</v>
      </c>
      <c r="J48" s="39">
        <v>18367.983333333334</v>
      </c>
      <c r="K48" s="39">
        <v>18449.566666666669</v>
      </c>
      <c r="L48" s="39">
        <v>18569.033333333333</v>
      </c>
      <c r="M48" s="31">
        <v>18330.099999999999</v>
      </c>
      <c r="N48" s="31">
        <v>18129.05</v>
      </c>
      <c r="O48" s="256">
        <v>192000</v>
      </c>
      <c r="P48" s="257">
        <v>-1.5132085150038471E-2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45169</v>
      </c>
      <c r="E49" s="38">
        <v>353.85</v>
      </c>
      <c r="F49" s="38">
        <v>355.36666666666662</v>
      </c>
      <c r="G49" s="39">
        <v>351.53333333333325</v>
      </c>
      <c r="H49" s="39">
        <v>349.21666666666664</v>
      </c>
      <c r="I49" s="39">
        <v>345.38333333333327</v>
      </c>
      <c r="J49" s="39">
        <v>357.68333333333322</v>
      </c>
      <c r="K49" s="39">
        <v>361.51666666666659</v>
      </c>
      <c r="L49" s="39">
        <v>363.8333333333332</v>
      </c>
      <c r="M49" s="31">
        <v>359.2</v>
      </c>
      <c r="N49" s="31">
        <v>353.05</v>
      </c>
      <c r="O49" s="256">
        <v>30346200</v>
      </c>
      <c r="P49" s="257">
        <v>4.9475441106342395E-3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45169</v>
      </c>
      <c r="E50" s="38">
        <v>4537.5</v>
      </c>
      <c r="F50" s="38">
        <v>4521.6333333333332</v>
      </c>
      <c r="G50" s="39">
        <v>4488.2666666666664</v>
      </c>
      <c r="H50" s="39">
        <v>4439.0333333333328</v>
      </c>
      <c r="I50" s="39">
        <v>4405.6666666666661</v>
      </c>
      <c r="J50" s="39">
        <v>4570.8666666666668</v>
      </c>
      <c r="K50" s="39">
        <v>4604.2333333333336</v>
      </c>
      <c r="L50" s="39">
        <v>4653.4666666666672</v>
      </c>
      <c r="M50" s="31">
        <v>4555</v>
      </c>
      <c r="N50" s="31">
        <v>4472.3999999999996</v>
      </c>
      <c r="O50" s="256">
        <v>2732000</v>
      </c>
      <c r="P50" s="257">
        <v>-5.1915602443087176E-2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45169</v>
      </c>
      <c r="E51" s="38">
        <v>453.6</v>
      </c>
      <c r="F51" s="38">
        <v>457.18333333333339</v>
      </c>
      <c r="G51" s="39">
        <v>445.01666666666677</v>
      </c>
      <c r="H51" s="39">
        <v>436.43333333333339</v>
      </c>
      <c r="I51" s="39">
        <v>424.26666666666677</v>
      </c>
      <c r="J51" s="39">
        <v>465.76666666666677</v>
      </c>
      <c r="K51" s="39">
        <v>477.93333333333339</v>
      </c>
      <c r="L51" s="39">
        <v>486.51666666666677</v>
      </c>
      <c r="M51" s="31">
        <v>469.35</v>
      </c>
      <c r="N51" s="31">
        <v>448.6</v>
      </c>
      <c r="O51" s="256">
        <v>6730000</v>
      </c>
      <c r="P51" s="257">
        <v>-6.4238042269187987E-2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45169</v>
      </c>
      <c r="E52" s="38">
        <v>329.25</v>
      </c>
      <c r="F52" s="38">
        <v>330.23333333333329</v>
      </c>
      <c r="G52" s="39">
        <v>326.66666666666657</v>
      </c>
      <c r="H52" s="39">
        <v>324.08333333333326</v>
      </c>
      <c r="I52" s="39">
        <v>320.51666666666654</v>
      </c>
      <c r="J52" s="39">
        <v>332.81666666666661</v>
      </c>
      <c r="K52" s="39">
        <v>336.38333333333333</v>
      </c>
      <c r="L52" s="39">
        <v>338.96666666666664</v>
      </c>
      <c r="M52" s="31">
        <v>333.8</v>
      </c>
      <c r="N52" s="31">
        <v>327.64999999999998</v>
      </c>
      <c r="O52" s="256">
        <v>56575800</v>
      </c>
      <c r="P52" s="257">
        <v>1.3053567975246568E-2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45169</v>
      </c>
      <c r="E53" s="38">
        <v>728.3</v>
      </c>
      <c r="F53" s="38">
        <v>730.56666666666661</v>
      </c>
      <c r="G53" s="39">
        <v>721.68333333333317</v>
      </c>
      <c r="H53" s="39">
        <v>715.06666666666661</v>
      </c>
      <c r="I53" s="39">
        <v>706.18333333333317</v>
      </c>
      <c r="J53" s="39">
        <v>737.18333333333317</v>
      </c>
      <c r="K53" s="39">
        <v>746.06666666666661</v>
      </c>
      <c r="L53" s="39">
        <v>752.68333333333317</v>
      </c>
      <c r="M53" s="31">
        <v>739.45</v>
      </c>
      <c r="N53" s="31">
        <v>723.95</v>
      </c>
      <c r="O53" s="256">
        <v>5096325</v>
      </c>
      <c r="P53" s="257">
        <v>-5.2393038433647572E-2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45169</v>
      </c>
      <c r="E54" s="38">
        <v>257.95</v>
      </c>
      <c r="F54" s="38">
        <v>258.63333333333338</v>
      </c>
      <c r="G54" s="39">
        <v>255.26666666666677</v>
      </c>
      <c r="H54" s="39">
        <v>252.58333333333337</v>
      </c>
      <c r="I54" s="39">
        <v>249.21666666666675</v>
      </c>
      <c r="J54" s="39">
        <v>261.31666666666678</v>
      </c>
      <c r="K54" s="39">
        <v>264.68333333333345</v>
      </c>
      <c r="L54" s="39">
        <v>267.36666666666679</v>
      </c>
      <c r="M54" s="31">
        <v>262</v>
      </c>
      <c r="N54" s="31">
        <v>255.95</v>
      </c>
      <c r="O54" s="256">
        <v>13514700</v>
      </c>
      <c r="P54" s="257">
        <v>-1.3316687473990845E-2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45169</v>
      </c>
      <c r="E55" s="38">
        <v>1019.5</v>
      </c>
      <c r="F55" s="38">
        <v>1015.1999999999999</v>
      </c>
      <c r="G55" s="39">
        <v>1005.3</v>
      </c>
      <c r="H55" s="39">
        <v>991.1</v>
      </c>
      <c r="I55" s="39">
        <v>981.2</v>
      </c>
      <c r="J55" s="39">
        <v>1029.3999999999999</v>
      </c>
      <c r="K55" s="39">
        <v>1039.2999999999997</v>
      </c>
      <c r="L55" s="39">
        <v>1053.4999999999998</v>
      </c>
      <c r="M55" s="31">
        <v>1025.0999999999999</v>
      </c>
      <c r="N55" s="31">
        <v>1001</v>
      </c>
      <c r="O55" s="256">
        <v>13558750</v>
      </c>
      <c r="P55" s="257">
        <v>3.0104463437796773E-2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45169</v>
      </c>
      <c r="E56" s="38">
        <v>1237.05</v>
      </c>
      <c r="F56" s="38">
        <v>1243.1666666666667</v>
      </c>
      <c r="G56" s="39">
        <v>1227.8833333333334</v>
      </c>
      <c r="H56" s="39">
        <v>1218.7166666666667</v>
      </c>
      <c r="I56" s="39">
        <v>1203.4333333333334</v>
      </c>
      <c r="J56" s="39">
        <v>1252.3333333333335</v>
      </c>
      <c r="K56" s="39">
        <v>1267.6166666666668</v>
      </c>
      <c r="L56" s="39">
        <v>1276.7833333333335</v>
      </c>
      <c r="M56" s="31">
        <v>1258.45</v>
      </c>
      <c r="N56" s="31">
        <v>1234</v>
      </c>
      <c r="O56" s="256">
        <v>10745800</v>
      </c>
      <c r="P56" s="257">
        <v>-2.6383981154299175E-2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45169</v>
      </c>
      <c r="E57" s="38">
        <v>227.5</v>
      </c>
      <c r="F57" s="38">
        <v>227.95000000000002</v>
      </c>
      <c r="G57" s="39">
        <v>226.60000000000002</v>
      </c>
      <c r="H57" s="39">
        <v>225.70000000000002</v>
      </c>
      <c r="I57" s="39">
        <v>224.35000000000002</v>
      </c>
      <c r="J57" s="39">
        <v>228.85000000000002</v>
      </c>
      <c r="K57" s="39">
        <v>230.2</v>
      </c>
      <c r="L57" s="39">
        <v>231.10000000000002</v>
      </c>
      <c r="M57" s="31">
        <v>229.3</v>
      </c>
      <c r="N57" s="31">
        <v>227.05</v>
      </c>
      <c r="O57" s="256">
        <v>80690400</v>
      </c>
      <c r="P57" s="257">
        <v>-1.0812480691998765E-2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45169</v>
      </c>
      <c r="E58" s="38">
        <v>4932.3999999999996</v>
      </c>
      <c r="F58" s="38">
        <v>4957.95</v>
      </c>
      <c r="G58" s="39">
        <v>4887.25</v>
      </c>
      <c r="H58" s="39">
        <v>4842.1000000000004</v>
      </c>
      <c r="I58" s="39">
        <v>4771.4000000000005</v>
      </c>
      <c r="J58" s="39">
        <v>5003.0999999999995</v>
      </c>
      <c r="K58" s="39">
        <v>5073.7999999999984</v>
      </c>
      <c r="L58" s="39">
        <v>5118.9499999999989</v>
      </c>
      <c r="M58" s="31">
        <v>5028.6499999999996</v>
      </c>
      <c r="N58" s="31">
        <v>4912.8</v>
      </c>
      <c r="O58" s="256">
        <v>991200</v>
      </c>
      <c r="P58" s="257">
        <v>-9.5909153098919148E-2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45169</v>
      </c>
      <c r="E59" s="38">
        <v>2002</v>
      </c>
      <c r="F59" s="38">
        <v>2002.4333333333334</v>
      </c>
      <c r="G59" s="39">
        <v>1989.8666666666668</v>
      </c>
      <c r="H59" s="39">
        <v>1977.7333333333333</v>
      </c>
      <c r="I59" s="39">
        <v>1965.1666666666667</v>
      </c>
      <c r="J59" s="39">
        <v>2014.5666666666668</v>
      </c>
      <c r="K59" s="39">
        <v>2027.1333333333334</v>
      </c>
      <c r="L59" s="39">
        <v>2039.2666666666669</v>
      </c>
      <c r="M59" s="31">
        <v>2015</v>
      </c>
      <c r="N59" s="31">
        <v>1990.3</v>
      </c>
      <c r="O59" s="256">
        <v>2447200</v>
      </c>
      <c r="P59" s="257">
        <v>-9.7719869706840382E-3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45169</v>
      </c>
      <c r="E60" s="38">
        <v>656.2</v>
      </c>
      <c r="F60" s="38">
        <v>658.03333333333342</v>
      </c>
      <c r="G60" s="39">
        <v>652.61666666666679</v>
      </c>
      <c r="H60" s="39">
        <v>649.03333333333342</v>
      </c>
      <c r="I60" s="39">
        <v>643.61666666666679</v>
      </c>
      <c r="J60" s="39">
        <v>661.61666666666679</v>
      </c>
      <c r="K60" s="39">
        <v>667.03333333333353</v>
      </c>
      <c r="L60" s="39">
        <v>670.61666666666679</v>
      </c>
      <c r="M60" s="31">
        <v>663.45</v>
      </c>
      <c r="N60" s="31">
        <v>654.45000000000005</v>
      </c>
      <c r="O60" s="256">
        <v>5034000</v>
      </c>
      <c r="P60" s="257">
        <v>-6.5127294256956776E-3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45169</v>
      </c>
      <c r="E61" s="38">
        <v>1070.1500000000001</v>
      </c>
      <c r="F61" s="38">
        <v>1070.7166666666667</v>
      </c>
      <c r="G61" s="39">
        <v>1060.1833333333334</v>
      </c>
      <c r="H61" s="39">
        <v>1050.2166666666667</v>
      </c>
      <c r="I61" s="39">
        <v>1039.6833333333334</v>
      </c>
      <c r="J61" s="39">
        <v>1080.6833333333334</v>
      </c>
      <c r="K61" s="39">
        <v>1091.2166666666667</v>
      </c>
      <c r="L61" s="39">
        <v>1101.1833333333334</v>
      </c>
      <c r="M61" s="31">
        <v>1081.25</v>
      </c>
      <c r="N61" s="31">
        <v>1060.75</v>
      </c>
      <c r="O61" s="256">
        <v>1747900</v>
      </c>
      <c r="P61" s="257">
        <v>-3.6279428791972212E-2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45169</v>
      </c>
      <c r="E62" s="38">
        <v>291.25</v>
      </c>
      <c r="F62" s="38">
        <v>290.75</v>
      </c>
      <c r="G62" s="39">
        <v>288.14999999999998</v>
      </c>
      <c r="H62" s="39">
        <v>285.04999999999995</v>
      </c>
      <c r="I62" s="39">
        <v>282.44999999999993</v>
      </c>
      <c r="J62" s="39">
        <v>293.85000000000002</v>
      </c>
      <c r="K62" s="39">
        <v>296.45000000000005</v>
      </c>
      <c r="L62" s="39">
        <v>299.55000000000007</v>
      </c>
      <c r="M62" s="31">
        <v>293.35000000000002</v>
      </c>
      <c r="N62" s="31">
        <v>287.64999999999998</v>
      </c>
      <c r="O62" s="256">
        <v>11971800</v>
      </c>
      <c r="P62" s="257">
        <v>-3.8939643552493635E-3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45169</v>
      </c>
      <c r="E63" s="38">
        <v>121.95</v>
      </c>
      <c r="F63" s="38">
        <v>122.15000000000002</v>
      </c>
      <c r="G63" s="39">
        <v>120.95000000000005</v>
      </c>
      <c r="H63" s="39">
        <v>119.95000000000003</v>
      </c>
      <c r="I63" s="39">
        <v>118.75000000000006</v>
      </c>
      <c r="J63" s="39">
        <v>123.15000000000003</v>
      </c>
      <c r="K63" s="39">
        <v>124.35</v>
      </c>
      <c r="L63" s="39">
        <v>125.35000000000002</v>
      </c>
      <c r="M63" s="31">
        <v>123.35</v>
      </c>
      <c r="N63" s="31">
        <v>121.15</v>
      </c>
      <c r="O63" s="256">
        <v>40025000</v>
      </c>
      <c r="P63" s="257">
        <v>2.2741791235466973E-2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45169</v>
      </c>
      <c r="E64" s="38">
        <v>1724.65</v>
      </c>
      <c r="F64" s="38">
        <v>1728</v>
      </c>
      <c r="G64" s="39">
        <v>1712.7</v>
      </c>
      <c r="H64" s="39">
        <v>1700.75</v>
      </c>
      <c r="I64" s="39">
        <v>1685.45</v>
      </c>
      <c r="J64" s="39">
        <v>1739.95</v>
      </c>
      <c r="K64" s="39">
        <v>1755.2500000000002</v>
      </c>
      <c r="L64" s="39">
        <v>1767.2</v>
      </c>
      <c r="M64" s="31">
        <v>1743.3</v>
      </c>
      <c r="N64" s="31">
        <v>1716.05</v>
      </c>
      <c r="O64" s="256">
        <v>6060600</v>
      </c>
      <c r="P64" s="257">
        <v>-2.0746485700436256E-2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45169</v>
      </c>
      <c r="E65" s="38">
        <v>567.04999999999995</v>
      </c>
      <c r="F65" s="38">
        <v>565.56666666666672</v>
      </c>
      <c r="G65" s="39">
        <v>561.78333333333342</v>
      </c>
      <c r="H65" s="39">
        <v>556.51666666666665</v>
      </c>
      <c r="I65" s="39">
        <v>552.73333333333335</v>
      </c>
      <c r="J65" s="39">
        <v>570.83333333333348</v>
      </c>
      <c r="K65" s="39">
        <v>574.61666666666679</v>
      </c>
      <c r="L65" s="39">
        <v>579.88333333333355</v>
      </c>
      <c r="M65" s="31">
        <v>569.35</v>
      </c>
      <c r="N65" s="31">
        <v>560.29999999999995</v>
      </c>
      <c r="O65" s="256">
        <v>15022500</v>
      </c>
      <c r="P65" s="257">
        <v>-1.499877059257438E-2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45169</v>
      </c>
      <c r="E66" s="38">
        <v>1900.95</v>
      </c>
      <c r="F66" s="38">
        <v>1900.9833333333333</v>
      </c>
      <c r="G66" s="39">
        <v>1882.9666666666667</v>
      </c>
      <c r="H66" s="39">
        <v>1864.9833333333333</v>
      </c>
      <c r="I66" s="39">
        <v>1846.9666666666667</v>
      </c>
      <c r="J66" s="39">
        <v>1918.9666666666667</v>
      </c>
      <c r="K66" s="39">
        <v>1936.9833333333336</v>
      </c>
      <c r="L66" s="39">
        <v>1954.9666666666667</v>
      </c>
      <c r="M66" s="31">
        <v>1919</v>
      </c>
      <c r="N66" s="31">
        <v>1883</v>
      </c>
      <c r="O66" s="256">
        <v>1738500</v>
      </c>
      <c r="P66" s="257">
        <v>-2.9313232830820771E-2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45169</v>
      </c>
      <c r="E67" s="38">
        <v>1997.8</v>
      </c>
      <c r="F67" s="38">
        <v>1989.9166666666667</v>
      </c>
      <c r="G67" s="39">
        <v>1973.2333333333336</v>
      </c>
      <c r="H67" s="39">
        <v>1948.6666666666667</v>
      </c>
      <c r="I67" s="39">
        <v>1931.9833333333336</v>
      </c>
      <c r="J67" s="39">
        <v>2014.4833333333336</v>
      </c>
      <c r="K67" s="39">
        <v>2031.1666666666665</v>
      </c>
      <c r="L67" s="39">
        <v>2055.7333333333336</v>
      </c>
      <c r="M67" s="31">
        <v>2006.6</v>
      </c>
      <c r="N67" s="31">
        <v>1965.35</v>
      </c>
      <c r="O67" s="256">
        <v>2276100</v>
      </c>
      <c r="P67" s="257">
        <v>-3.4152108235912257E-3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45169</v>
      </c>
      <c r="E68" s="38">
        <v>181.15</v>
      </c>
      <c r="F68" s="38">
        <v>181.58333333333334</v>
      </c>
      <c r="G68" s="39">
        <v>180.11666666666667</v>
      </c>
      <c r="H68" s="39">
        <v>179.08333333333334</v>
      </c>
      <c r="I68" s="39">
        <v>177.61666666666667</v>
      </c>
      <c r="J68" s="39">
        <v>182.61666666666667</v>
      </c>
      <c r="K68" s="39">
        <v>184.08333333333331</v>
      </c>
      <c r="L68" s="39">
        <v>185.11666666666667</v>
      </c>
      <c r="M68" s="31">
        <v>183.05</v>
      </c>
      <c r="N68" s="31">
        <v>180.55</v>
      </c>
      <c r="O68" s="256">
        <v>14243600</v>
      </c>
      <c r="P68" s="257">
        <v>-1.184926184926185E-2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45169</v>
      </c>
      <c r="E69" s="38">
        <v>3657.4</v>
      </c>
      <c r="F69" s="38">
        <v>3655.2333333333336</v>
      </c>
      <c r="G69" s="39">
        <v>3627.2166666666672</v>
      </c>
      <c r="H69" s="39">
        <v>3597.0333333333338</v>
      </c>
      <c r="I69" s="39">
        <v>3569.0166666666673</v>
      </c>
      <c r="J69" s="39">
        <v>3685.416666666667</v>
      </c>
      <c r="K69" s="39">
        <v>3713.4333333333334</v>
      </c>
      <c r="L69" s="39">
        <v>3743.6166666666668</v>
      </c>
      <c r="M69" s="31">
        <v>3683.25</v>
      </c>
      <c r="N69" s="31">
        <v>3625.05</v>
      </c>
      <c r="O69" s="256">
        <v>2719000</v>
      </c>
      <c r="P69" s="257">
        <v>-4.0375520575986444E-2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45169</v>
      </c>
      <c r="E70" s="38">
        <v>4744.8</v>
      </c>
      <c r="F70" s="38">
        <v>4724.666666666667</v>
      </c>
      <c r="G70" s="39">
        <v>4663.3333333333339</v>
      </c>
      <c r="H70" s="39">
        <v>4581.8666666666668</v>
      </c>
      <c r="I70" s="39">
        <v>4520.5333333333338</v>
      </c>
      <c r="J70" s="39">
        <v>4806.1333333333341</v>
      </c>
      <c r="K70" s="39">
        <v>4867.4666666666681</v>
      </c>
      <c r="L70" s="39">
        <v>4948.9333333333343</v>
      </c>
      <c r="M70" s="31">
        <v>4786</v>
      </c>
      <c r="N70" s="31">
        <v>4643.2</v>
      </c>
      <c r="O70" s="256">
        <v>1278600</v>
      </c>
      <c r="P70" s="257">
        <v>-4.2247191011235953E-2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45169</v>
      </c>
      <c r="E71" s="38">
        <v>475.8</v>
      </c>
      <c r="F71" s="38">
        <v>475.7833333333333</v>
      </c>
      <c r="G71" s="39">
        <v>473.01666666666659</v>
      </c>
      <c r="H71" s="39">
        <v>470.23333333333329</v>
      </c>
      <c r="I71" s="39">
        <v>467.46666666666658</v>
      </c>
      <c r="J71" s="39">
        <v>478.56666666666661</v>
      </c>
      <c r="K71" s="39">
        <v>481.33333333333326</v>
      </c>
      <c r="L71" s="39">
        <v>484.11666666666662</v>
      </c>
      <c r="M71" s="31">
        <v>478.55</v>
      </c>
      <c r="N71" s="31">
        <v>473</v>
      </c>
      <c r="O71" s="256">
        <v>45426150</v>
      </c>
      <c r="P71" s="257">
        <v>2.6816350887662242E-2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45169</v>
      </c>
      <c r="E72" s="38">
        <v>5883</v>
      </c>
      <c r="F72" s="38">
        <v>5912.0999999999995</v>
      </c>
      <c r="G72" s="39">
        <v>5836.1999999999989</v>
      </c>
      <c r="H72" s="39">
        <v>5789.4</v>
      </c>
      <c r="I72" s="39">
        <v>5713.4999999999991</v>
      </c>
      <c r="J72" s="39">
        <v>5958.8999999999987</v>
      </c>
      <c r="K72" s="39">
        <v>6034.7999999999984</v>
      </c>
      <c r="L72" s="39">
        <v>6081.5999999999985</v>
      </c>
      <c r="M72" s="31">
        <v>5988</v>
      </c>
      <c r="N72" s="31">
        <v>5865.3</v>
      </c>
      <c r="O72" s="256">
        <v>3890375</v>
      </c>
      <c r="P72" s="257">
        <v>-5.3053788871488382E-3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45169</v>
      </c>
      <c r="E73" s="38">
        <v>3348.75</v>
      </c>
      <c r="F73" s="38">
        <v>3333.4166666666665</v>
      </c>
      <c r="G73" s="39">
        <v>3297.3833333333332</v>
      </c>
      <c r="H73" s="39">
        <v>3246.0166666666669</v>
      </c>
      <c r="I73" s="39">
        <v>3209.9833333333336</v>
      </c>
      <c r="J73" s="39">
        <v>3384.7833333333328</v>
      </c>
      <c r="K73" s="39">
        <v>3420.8166666666666</v>
      </c>
      <c r="L73" s="39">
        <v>3472.1833333333325</v>
      </c>
      <c r="M73" s="31">
        <v>3369.45</v>
      </c>
      <c r="N73" s="31">
        <v>3282.05</v>
      </c>
      <c r="O73" s="256">
        <v>4417525</v>
      </c>
      <c r="P73" s="257">
        <v>-3.8581657525898844E-2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45169</v>
      </c>
      <c r="E74" s="38">
        <v>2834.15</v>
      </c>
      <c r="F74" s="38">
        <v>2825.4499999999994</v>
      </c>
      <c r="G74" s="39">
        <v>2789.1499999999987</v>
      </c>
      <c r="H74" s="39">
        <v>2744.1499999999992</v>
      </c>
      <c r="I74" s="39">
        <v>2707.8499999999985</v>
      </c>
      <c r="J74" s="39">
        <v>2870.4499999999989</v>
      </c>
      <c r="K74" s="39">
        <v>2906.7499999999991</v>
      </c>
      <c r="L74" s="39">
        <v>2951.7499999999991</v>
      </c>
      <c r="M74" s="31">
        <v>2861.75</v>
      </c>
      <c r="N74" s="31">
        <v>2780.45</v>
      </c>
      <c r="O74" s="256">
        <v>1600225</v>
      </c>
      <c r="P74" s="257">
        <v>8.4622553588070831E-2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45169</v>
      </c>
      <c r="E75" s="38">
        <v>267.7</v>
      </c>
      <c r="F75" s="38">
        <v>267.31666666666666</v>
      </c>
      <c r="G75" s="39">
        <v>264.93333333333334</v>
      </c>
      <c r="H75" s="39">
        <v>262.16666666666669</v>
      </c>
      <c r="I75" s="39">
        <v>259.78333333333336</v>
      </c>
      <c r="J75" s="39">
        <v>270.08333333333331</v>
      </c>
      <c r="K75" s="39">
        <v>272.46666666666664</v>
      </c>
      <c r="L75" s="39">
        <v>275.23333333333329</v>
      </c>
      <c r="M75" s="31">
        <v>269.7</v>
      </c>
      <c r="N75" s="31">
        <v>264.55</v>
      </c>
      <c r="O75" s="256">
        <v>17467200</v>
      </c>
      <c r="P75" s="257">
        <v>-1.9203557711744493E-2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45169</v>
      </c>
      <c r="E76" s="38">
        <v>134.35</v>
      </c>
      <c r="F76" s="38">
        <v>134.23333333333332</v>
      </c>
      <c r="G76" s="39">
        <v>133.16666666666663</v>
      </c>
      <c r="H76" s="39">
        <v>131.98333333333332</v>
      </c>
      <c r="I76" s="39">
        <v>130.91666666666663</v>
      </c>
      <c r="J76" s="39">
        <v>135.41666666666663</v>
      </c>
      <c r="K76" s="39">
        <v>136.48333333333329</v>
      </c>
      <c r="L76" s="39">
        <v>137.66666666666663</v>
      </c>
      <c r="M76" s="31">
        <v>135.30000000000001</v>
      </c>
      <c r="N76" s="31">
        <v>133.05000000000001</v>
      </c>
      <c r="O76" s="256">
        <v>128160000</v>
      </c>
      <c r="P76" s="257">
        <v>-1.3584760438714642E-2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45169</v>
      </c>
      <c r="E77" s="38">
        <v>112.75</v>
      </c>
      <c r="F77" s="38">
        <v>112.84999999999998</v>
      </c>
      <c r="G77" s="39">
        <v>111.49999999999996</v>
      </c>
      <c r="H77" s="39">
        <v>110.24999999999997</v>
      </c>
      <c r="I77" s="39">
        <v>108.89999999999995</v>
      </c>
      <c r="J77" s="39">
        <v>114.09999999999997</v>
      </c>
      <c r="K77" s="39">
        <v>115.44999999999999</v>
      </c>
      <c r="L77" s="39">
        <v>116.69999999999997</v>
      </c>
      <c r="M77" s="31">
        <v>114.2</v>
      </c>
      <c r="N77" s="31">
        <v>111.6</v>
      </c>
      <c r="O77" s="256">
        <v>133141650</v>
      </c>
      <c r="P77" s="257">
        <v>-9.2598896983727107E-3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45169</v>
      </c>
      <c r="E78" s="38">
        <v>767.4</v>
      </c>
      <c r="F78" s="38">
        <v>772.48333333333323</v>
      </c>
      <c r="G78" s="39">
        <v>759.46666666666647</v>
      </c>
      <c r="H78" s="39">
        <v>751.53333333333319</v>
      </c>
      <c r="I78" s="39">
        <v>738.51666666666642</v>
      </c>
      <c r="J78" s="39">
        <v>780.41666666666652</v>
      </c>
      <c r="K78" s="39">
        <v>793.43333333333317</v>
      </c>
      <c r="L78" s="39">
        <v>801.36666666666656</v>
      </c>
      <c r="M78" s="31">
        <v>785.5</v>
      </c>
      <c r="N78" s="31">
        <v>764.55</v>
      </c>
      <c r="O78" s="256">
        <v>5982700</v>
      </c>
      <c r="P78" s="257">
        <v>9.5424516760459991E-3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45169</v>
      </c>
      <c r="E79" s="38">
        <v>53.45</v>
      </c>
      <c r="F79" s="38">
        <v>53.54999999999999</v>
      </c>
      <c r="G79" s="39">
        <v>52.699999999999982</v>
      </c>
      <c r="H79" s="39">
        <v>51.949999999999989</v>
      </c>
      <c r="I79" s="39">
        <v>51.09999999999998</v>
      </c>
      <c r="J79" s="39">
        <v>54.299999999999983</v>
      </c>
      <c r="K79" s="39">
        <v>55.149999999999991</v>
      </c>
      <c r="L79" s="39">
        <v>55.899999999999984</v>
      </c>
      <c r="M79" s="31">
        <v>54.4</v>
      </c>
      <c r="N79" s="31">
        <v>52.8</v>
      </c>
      <c r="O79" s="256">
        <v>128475000</v>
      </c>
      <c r="P79" s="257">
        <v>-4.532775453277545E-3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45169</v>
      </c>
      <c r="E80" s="38">
        <v>541.85</v>
      </c>
      <c r="F80" s="38">
        <v>540.96666666666658</v>
      </c>
      <c r="G80" s="39">
        <v>536.93333333333317</v>
      </c>
      <c r="H80" s="39">
        <v>532.01666666666654</v>
      </c>
      <c r="I80" s="39">
        <v>527.98333333333312</v>
      </c>
      <c r="J80" s="39">
        <v>545.88333333333321</v>
      </c>
      <c r="K80" s="39">
        <v>549.91666666666674</v>
      </c>
      <c r="L80" s="39">
        <v>554.83333333333326</v>
      </c>
      <c r="M80" s="31">
        <v>545</v>
      </c>
      <c r="N80" s="31">
        <v>536.04999999999995</v>
      </c>
      <c r="O80" s="256">
        <v>9035000</v>
      </c>
      <c r="P80" s="257">
        <v>-1.4883061658398299E-2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45169</v>
      </c>
      <c r="E81" s="38">
        <v>1029.5</v>
      </c>
      <c r="F81" s="38">
        <v>1028.0666666666666</v>
      </c>
      <c r="G81" s="39">
        <v>1019.5333333333333</v>
      </c>
      <c r="H81" s="39">
        <v>1009.5666666666667</v>
      </c>
      <c r="I81" s="39">
        <v>1001.0333333333334</v>
      </c>
      <c r="J81" s="39">
        <v>1038.0333333333333</v>
      </c>
      <c r="K81" s="39">
        <v>1046.5666666666666</v>
      </c>
      <c r="L81" s="39">
        <v>1056.5333333333331</v>
      </c>
      <c r="M81" s="31">
        <v>1036.5999999999999</v>
      </c>
      <c r="N81" s="31">
        <v>1018.1</v>
      </c>
      <c r="O81" s="256">
        <v>8384000</v>
      </c>
      <c r="P81" s="257">
        <v>2.2813224350372089E-2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45169</v>
      </c>
      <c r="E82" s="38">
        <v>1528.5</v>
      </c>
      <c r="F82" s="38">
        <v>1532.8833333333332</v>
      </c>
      <c r="G82" s="39">
        <v>1515.7666666666664</v>
      </c>
      <c r="H82" s="39">
        <v>1503.0333333333333</v>
      </c>
      <c r="I82" s="39">
        <v>1485.9166666666665</v>
      </c>
      <c r="J82" s="39">
        <v>1545.6166666666663</v>
      </c>
      <c r="K82" s="39">
        <v>1562.7333333333331</v>
      </c>
      <c r="L82" s="39">
        <v>1575.4666666666662</v>
      </c>
      <c r="M82" s="31">
        <v>1550</v>
      </c>
      <c r="N82" s="31">
        <v>1520.15</v>
      </c>
      <c r="O82" s="256">
        <v>3797150</v>
      </c>
      <c r="P82" s="257">
        <v>-1.2598814229249012E-2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45169</v>
      </c>
      <c r="E83" s="38">
        <v>290.85000000000002</v>
      </c>
      <c r="F83" s="38">
        <v>291.8</v>
      </c>
      <c r="G83" s="39">
        <v>285.8</v>
      </c>
      <c r="H83" s="39">
        <v>280.75</v>
      </c>
      <c r="I83" s="39">
        <v>274.75</v>
      </c>
      <c r="J83" s="39">
        <v>296.85000000000002</v>
      </c>
      <c r="K83" s="39">
        <v>302.85000000000002</v>
      </c>
      <c r="L83" s="39">
        <v>307.90000000000003</v>
      </c>
      <c r="M83" s="31">
        <v>297.8</v>
      </c>
      <c r="N83" s="31">
        <v>286.75</v>
      </c>
      <c r="O83" s="256">
        <v>11012000</v>
      </c>
      <c r="P83" s="257">
        <v>-3.2167340481631217E-2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45169</v>
      </c>
      <c r="E84" s="38">
        <v>1794.95</v>
      </c>
      <c r="F84" s="38">
        <v>1795.7166666666665</v>
      </c>
      <c r="G84" s="39">
        <v>1787.633333333333</v>
      </c>
      <c r="H84" s="39">
        <v>1780.3166666666666</v>
      </c>
      <c r="I84" s="39">
        <v>1772.2333333333331</v>
      </c>
      <c r="J84" s="39">
        <v>1803.0333333333328</v>
      </c>
      <c r="K84" s="39">
        <v>1811.1166666666663</v>
      </c>
      <c r="L84" s="39">
        <v>1818.4333333333327</v>
      </c>
      <c r="M84" s="31">
        <v>1803.8</v>
      </c>
      <c r="N84" s="31">
        <v>1788.4</v>
      </c>
      <c r="O84" s="256">
        <v>13177925</v>
      </c>
      <c r="P84" s="257">
        <v>-5.0923435538820158E-3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45169</v>
      </c>
      <c r="E85" s="38">
        <v>451.15</v>
      </c>
      <c r="F85" s="38">
        <v>450.5</v>
      </c>
      <c r="G85" s="39">
        <v>447.55</v>
      </c>
      <c r="H85" s="39">
        <v>443.95</v>
      </c>
      <c r="I85" s="39">
        <v>441</v>
      </c>
      <c r="J85" s="39">
        <v>454.1</v>
      </c>
      <c r="K85" s="39">
        <v>457.05000000000007</v>
      </c>
      <c r="L85" s="39">
        <v>460.65000000000003</v>
      </c>
      <c r="M85" s="31">
        <v>453.45</v>
      </c>
      <c r="N85" s="31">
        <v>446.9</v>
      </c>
      <c r="O85" s="256">
        <v>7801250</v>
      </c>
      <c r="P85" s="257">
        <v>3.3791618353486833E-2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45169</v>
      </c>
      <c r="E86" s="38">
        <v>3783.05</v>
      </c>
      <c r="F86" s="38">
        <v>3813.4</v>
      </c>
      <c r="G86" s="39">
        <v>3744.8</v>
      </c>
      <c r="H86" s="39">
        <v>3706.55</v>
      </c>
      <c r="I86" s="39">
        <v>3637.9500000000003</v>
      </c>
      <c r="J86" s="39">
        <v>3851.65</v>
      </c>
      <c r="K86" s="39">
        <v>3920.2499999999995</v>
      </c>
      <c r="L86" s="39">
        <v>3958.5</v>
      </c>
      <c r="M86" s="31">
        <v>3882</v>
      </c>
      <c r="N86" s="31">
        <v>3775.15</v>
      </c>
      <c r="O86" s="256">
        <v>4896300</v>
      </c>
      <c r="P86" s="257">
        <v>9.8378913500804348E-3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45169</v>
      </c>
      <c r="E87" s="38">
        <v>1287.8499999999999</v>
      </c>
      <c r="F87" s="38">
        <v>1291.8</v>
      </c>
      <c r="G87" s="39">
        <v>1279.5999999999999</v>
      </c>
      <c r="H87" s="39">
        <v>1271.3499999999999</v>
      </c>
      <c r="I87" s="39">
        <v>1259.1499999999999</v>
      </c>
      <c r="J87" s="39">
        <v>1300.05</v>
      </c>
      <c r="K87" s="39">
        <v>1312.2500000000002</v>
      </c>
      <c r="L87" s="39">
        <v>1320.5</v>
      </c>
      <c r="M87" s="31">
        <v>1304</v>
      </c>
      <c r="N87" s="31">
        <v>1283.55</v>
      </c>
      <c r="O87" s="256">
        <v>5766000</v>
      </c>
      <c r="P87" s="257">
        <v>1.3713080168776372E-2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45169</v>
      </c>
      <c r="E88" s="38">
        <v>1173.8499999999999</v>
      </c>
      <c r="F88" s="38">
        <v>1170.6833333333332</v>
      </c>
      <c r="G88" s="39">
        <v>1163.3166666666664</v>
      </c>
      <c r="H88" s="39">
        <v>1152.7833333333333</v>
      </c>
      <c r="I88" s="39">
        <v>1145.4166666666665</v>
      </c>
      <c r="J88" s="39">
        <v>1181.2166666666662</v>
      </c>
      <c r="K88" s="39">
        <v>1188.583333333333</v>
      </c>
      <c r="L88" s="39">
        <v>1199.1166666666661</v>
      </c>
      <c r="M88" s="31">
        <v>1178.05</v>
      </c>
      <c r="N88" s="31">
        <v>1160.1500000000001</v>
      </c>
      <c r="O88" s="256">
        <v>9592800</v>
      </c>
      <c r="P88" s="257">
        <v>-6.4062286572872565E-2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45169</v>
      </c>
      <c r="E89" s="38">
        <v>2469.5500000000002</v>
      </c>
      <c r="F89" s="38">
        <v>2474.2666666666669</v>
      </c>
      <c r="G89" s="39">
        <v>2437.4833333333336</v>
      </c>
      <c r="H89" s="39">
        <v>2405.4166666666665</v>
      </c>
      <c r="I89" s="39">
        <v>2368.6333333333332</v>
      </c>
      <c r="J89" s="39">
        <v>2506.3333333333339</v>
      </c>
      <c r="K89" s="39">
        <v>2543.1166666666677</v>
      </c>
      <c r="L89" s="39">
        <v>2575.1833333333343</v>
      </c>
      <c r="M89" s="31">
        <v>2511.0500000000002</v>
      </c>
      <c r="N89" s="31">
        <v>2442.1999999999998</v>
      </c>
      <c r="O89" s="256">
        <v>3231600</v>
      </c>
      <c r="P89" s="257">
        <v>5.1029368718899404E-2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45169</v>
      </c>
      <c r="E90" s="38">
        <v>1594.95</v>
      </c>
      <c r="F90" s="38">
        <v>1595.5333333333335</v>
      </c>
      <c r="G90" s="39">
        <v>1590.4666666666672</v>
      </c>
      <c r="H90" s="39">
        <v>1585.9833333333336</v>
      </c>
      <c r="I90" s="39">
        <v>1580.9166666666672</v>
      </c>
      <c r="J90" s="39">
        <v>1600.0166666666671</v>
      </c>
      <c r="K90" s="39">
        <v>1605.0833333333333</v>
      </c>
      <c r="L90" s="39">
        <v>1609.5666666666671</v>
      </c>
      <c r="M90" s="31">
        <v>1600.6</v>
      </c>
      <c r="N90" s="31">
        <v>1591.05</v>
      </c>
      <c r="O90" s="256">
        <v>124868700</v>
      </c>
      <c r="P90" s="257">
        <v>-5.3492804100676878E-3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45169</v>
      </c>
      <c r="E91" s="38">
        <v>626.4</v>
      </c>
      <c r="F91" s="38">
        <v>624.18333333333339</v>
      </c>
      <c r="G91" s="39">
        <v>620.86666666666679</v>
      </c>
      <c r="H91" s="39">
        <v>615.33333333333337</v>
      </c>
      <c r="I91" s="39">
        <v>612.01666666666677</v>
      </c>
      <c r="J91" s="39">
        <v>629.71666666666681</v>
      </c>
      <c r="K91" s="39">
        <v>633.03333333333342</v>
      </c>
      <c r="L91" s="39">
        <v>638.56666666666683</v>
      </c>
      <c r="M91" s="31">
        <v>627.5</v>
      </c>
      <c r="N91" s="31">
        <v>618.65</v>
      </c>
      <c r="O91" s="256">
        <v>18562500</v>
      </c>
      <c r="P91" s="257">
        <v>-1.7981843575418995E-2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45169</v>
      </c>
      <c r="E92" s="38">
        <v>2927.55</v>
      </c>
      <c r="F92" s="38">
        <v>2941.8166666666671</v>
      </c>
      <c r="G92" s="39">
        <v>2904.3833333333341</v>
      </c>
      <c r="H92" s="39">
        <v>2881.2166666666672</v>
      </c>
      <c r="I92" s="39">
        <v>2843.7833333333342</v>
      </c>
      <c r="J92" s="39">
        <v>2964.983333333334</v>
      </c>
      <c r="K92" s="39">
        <v>3002.4166666666674</v>
      </c>
      <c r="L92" s="39">
        <v>3025.5833333333339</v>
      </c>
      <c r="M92" s="31">
        <v>2979.25</v>
      </c>
      <c r="N92" s="31">
        <v>2918.65</v>
      </c>
      <c r="O92" s="256">
        <v>3929400</v>
      </c>
      <c r="P92" s="257">
        <v>5.2187260168841138E-3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45169</v>
      </c>
      <c r="E93" s="38">
        <v>440.25</v>
      </c>
      <c r="F93" s="38">
        <v>442.23333333333335</v>
      </c>
      <c r="G93" s="39">
        <v>437.06666666666672</v>
      </c>
      <c r="H93" s="39">
        <v>433.88333333333338</v>
      </c>
      <c r="I93" s="39">
        <v>428.71666666666675</v>
      </c>
      <c r="J93" s="39">
        <v>445.41666666666669</v>
      </c>
      <c r="K93" s="39">
        <v>450.58333333333331</v>
      </c>
      <c r="L93" s="39">
        <v>453.76666666666665</v>
      </c>
      <c r="M93" s="31">
        <v>447.4</v>
      </c>
      <c r="N93" s="31">
        <v>439.05</v>
      </c>
      <c r="O93" s="256">
        <v>23338000</v>
      </c>
      <c r="P93" s="257">
        <v>2.4585125998770743E-2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45169</v>
      </c>
      <c r="E94" s="38">
        <v>140.80000000000001</v>
      </c>
      <c r="F94" s="38">
        <v>141.16666666666666</v>
      </c>
      <c r="G94" s="39">
        <v>138.63333333333333</v>
      </c>
      <c r="H94" s="39">
        <v>136.46666666666667</v>
      </c>
      <c r="I94" s="39">
        <v>133.93333333333334</v>
      </c>
      <c r="J94" s="39">
        <v>143.33333333333331</v>
      </c>
      <c r="K94" s="39">
        <v>145.86666666666667</v>
      </c>
      <c r="L94" s="39">
        <v>148.0333333333333</v>
      </c>
      <c r="M94" s="31">
        <v>143.69999999999999</v>
      </c>
      <c r="N94" s="31">
        <v>139</v>
      </c>
      <c r="O94" s="256">
        <v>31932500</v>
      </c>
      <c r="P94" s="257">
        <v>-2.3500810372771474E-2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45169</v>
      </c>
      <c r="E95" s="38">
        <v>261.8</v>
      </c>
      <c r="F95" s="38">
        <v>262.15000000000003</v>
      </c>
      <c r="G95" s="39">
        <v>259.65000000000009</v>
      </c>
      <c r="H95" s="39">
        <v>257.50000000000006</v>
      </c>
      <c r="I95" s="39">
        <v>255.00000000000011</v>
      </c>
      <c r="J95" s="39">
        <v>264.30000000000007</v>
      </c>
      <c r="K95" s="39">
        <v>266.79999999999995</v>
      </c>
      <c r="L95" s="39">
        <v>268.95000000000005</v>
      </c>
      <c r="M95" s="31">
        <v>264.64999999999998</v>
      </c>
      <c r="N95" s="31">
        <v>260</v>
      </c>
      <c r="O95" s="256">
        <v>45878400</v>
      </c>
      <c r="P95" s="257">
        <v>-3.7523452157598499E-3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45169</v>
      </c>
      <c r="E96" s="38">
        <v>2556.1999999999998</v>
      </c>
      <c r="F96" s="38">
        <v>2553.5</v>
      </c>
      <c r="G96" s="39">
        <v>2539.25</v>
      </c>
      <c r="H96" s="39">
        <v>2522.3000000000002</v>
      </c>
      <c r="I96" s="39">
        <v>2508.0500000000002</v>
      </c>
      <c r="J96" s="39">
        <v>2570.4499999999998</v>
      </c>
      <c r="K96" s="39">
        <v>2584.6999999999998</v>
      </c>
      <c r="L96" s="39">
        <v>2601.6499999999996</v>
      </c>
      <c r="M96" s="31">
        <v>2567.75</v>
      </c>
      <c r="N96" s="31">
        <v>2536.5500000000002</v>
      </c>
      <c r="O96" s="256">
        <v>9053400</v>
      </c>
      <c r="P96" s="257">
        <v>-3.0581432701574044E-2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45169</v>
      </c>
      <c r="E97" s="38">
        <v>157.85</v>
      </c>
      <c r="F97" s="38">
        <v>159.28333333333333</v>
      </c>
      <c r="G97" s="39">
        <v>154.56666666666666</v>
      </c>
      <c r="H97" s="39">
        <v>151.28333333333333</v>
      </c>
      <c r="I97" s="39">
        <v>146.56666666666666</v>
      </c>
      <c r="J97" s="39">
        <v>162.56666666666666</v>
      </c>
      <c r="K97" s="39">
        <v>167.2833333333333</v>
      </c>
      <c r="L97" s="39">
        <v>170.56666666666666</v>
      </c>
      <c r="M97" s="31">
        <v>164</v>
      </c>
      <c r="N97" s="31">
        <v>156</v>
      </c>
      <c r="O97" s="256">
        <v>54003900</v>
      </c>
      <c r="P97" s="257">
        <v>-1.8851918182675087E-3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45169</v>
      </c>
      <c r="E98" s="38">
        <v>953.05</v>
      </c>
      <c r="F98" s="38">
        <v>952.65</v>
      </c>
      <c r="G98" s="39">
        <v>948.69999999999993</v>
      </c>
      <c r="H98" s="39">
        <v>944.34999999999991</v>
      </c>
      <c r="I98" s="39">
        <v>940.39999999999986</v>
      </c>
      <c r="J98" s="39">
        <v>957</v>
      </c>
      <c r="K98" s="39">
        <v>960.95</v>
      </c>
      <c r="L98" s="39">
        <v>965.30000000000007</v>
      </c>
      <c r="M98" s="31">
        <v>956.6</v>
      </c>
      <c r="N98" s="31">
        <v>948.3</v>
      </c>
      <c r="O98" s="256">
        <v>88503100</v>
      </c>
      <c r="P98" s="257">
        <v>-1.3490738284358858E-2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45169</v>
      </c>
      <c r="E99" s="38">
        <v>1331.45</v>
      </c>
      <c r="F99" s="38">
        <v>1334.7</v>
      </c>
      <c r="G99" s="39">
        <v>1325.4</v>
      </c>
      <c r="H99" s="39">
        <v>1319.3500000000001</v>
      </c>
      <c r="I99" s="39">
        <v>1310.0500000000002</v>
      </c>
      <c r="J99" s="39">
        <v>1340.75</v>
      </c>
      <c r="K99" s="39">
        <v>1350.0499999999997</v>
      </c>
      <c r="L99" s="39">
        <v>1356.1</v>
      </c>
      <c r="M99" s="31">
        <v>1344</v>
      </c>
      <c r="N99" s="31">
        <v>1328.65</v>
      </c>
      <c r="O99" s="256">
        <v>3832000</v>
      </c>
      <c r="P99" s="257">
        <v>1.0681788210470789E-2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45169</v>
      </c>
      <c r="E100" s="38">
        <v>539.35</v>
      </c>
      <c r="F100" s="38">
        <v>540.78333333333342</v>
      </c>
      <c r="G100" s="39">
        <v>536.61666666666679</v>
      </c>
      <c r="H100" s="39">
        <v>533.88333333333333</v>
      </c>
      <c r="I100" s="39">
        <v>529.7166666666667</v>
      </c>
      <c r="J100" s="39">
        <v>543.51666666666688</v>
      </c>
      <c r="K100" s="39">
        <v>547.68333333333362</v>
      </c>
      <c r="L100" s="39">
        <v>550.41666666666697</v>
      </c>
      <c r="M100" s="31">
        <v>544.95000000000005</v>
      </c>
      <c r="N100" s="31">
        <v>538.04999999999995</v>
      </c>
      <c r="O100" s="256">
        <v>9087000</v>
      </c>
      <c r="P100" s="257">
        <v>0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45169</v>
      </c>
      <c r="E101" s="38">
        <v>7.65</v>
      </c>
      <c r="F101" s="38">
        <v>7.6333333333333337</v>
      </c>
      <c r="G101" s="39">
        <v>7.5666666666666673</v>
      </c>
      <c r="H101" s="39">
        <v>7.4833333333333334</v>
      </c>
      <c r="I101" s="39">
        <v>7.416666666666667</v>
      </c>
      <c r="J101" s="39">
        <v>7.7166666666666677</v>
      </c>
      <c r="K101" s="39">
        <v>7.7833333333333341</v>
      </c>
      <c r="L101" s="39">
        <v>7.866666666666668</v>
      </c>
      <c r="M101" s="31">
        <v>7.7</v>
      </c>
      <c r="N101" s="31">
        <v>7.55</v>
      </c>
      <c r="O101" s="256">
        <v>925920000</v>
      </c>
      <c r="P101" s="257">
        <v>2.2347849129935517E-2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45169</v>
      </c>
      <c r="E102" s="38">
        <v>119.2</v>
      </c>
      <c r="F102" s="38">
        <v>119.35000000000001</v>
      </c>
      <c r="G102" s="39">
        <v>118.15000000000002</v>
      </c>
      <c r="H102" s="39">
        <v>117.10000000000001</v>
      </c>
      <c r="I102" s="39">
        <v>115.90000000000002</v>
      </c>
      <c r="J102" s="39">
        <v>120.40000000000002</v>
      </c>
      <c r="K102" s="39">
        <v>121.60000000000001</v>
      </c>
      <c r="L102" s="39">
        <v>122.65000000000002</v>
      </c>
      <c r="M102" s="31">
        <v>120.55</v>
      </c>
      <c r="N102" s="31">
        <v>118.3</v>
      </c>
      <c r="O102" s="256">
        <v>120070000</v>
      </c>
      <c r="P102" s="257">
        <v>3.091060985797828E-3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45169</v>
      </c>
      <c r="E103" s="38">
        <v>88.45</v>
      </c>
      <c r="F103" s="38">
        <v>88.366666666666674</v>
      </c>
      <c r="G103" s="39">
        <v>87.683333333333351</v>
      </c>
      <c r="H103" s="39">
        <v>86.916666666666671</v>
      </c>
      <c r="I103" s="39">
        <v>86.233333333333348</v>
      </c>
      <c r="J103" s="39">
        <v>89.133333333333354</v>
      </c>
      <c r="K103" s="39">
        <v>89.816666666666691</v>
      </c>
      <c r="L103" s="39">
        <v>90.583333333333357</v>
      </c>
      <c r="M103" s="31">
        <v>89.05</v>
      </c>
      <c r="N103" s="31">
        <v>87.6</v>
      </c>
      <c r="O103" s="256">
        <v>208770000</v>
      </c>
      <c r="P103" s="257">
        <v>-3.9361625992986472E-3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45169</v>
      </c>
      <c r="E104" s="38">
        <v>124.05</v>
      </c>
      <c r="F104" s="38">
        <v>124.60000000000001</v>
      </c>
      <c r="G104" s="39">
        <v>122.75000000000001</v>
      </c>
      <c r="H104" s="39">
        <v>121.45</v>
      </c>
      <c r="I104" s="39">
        <v>119.60000000000001</v>
      </c>
      <c r="J104" s="39">
        <v>125.90000000000002</v>
      </c>
      <c r="K104" s="39">
        <v>127.75000000000001</v>
      </c>
      <c r="L104" s="39">
        <v>129.05000000000001</v>
      </c>
      <c r="M104" s="31">
        <v>126.45</v>
      </c>
      <c r="N104" s="31">
        <v>123.3</v>
      </c>
      <c r="O104" s="256">
        <v>51971250</v>
      </c>
      <c r="P104" s="257">
        <v>3.1022169320041662E-2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45169</v>
      </c>
      <c r="E105" s="38">
        <v>429.4</v>
      </c>
      <c r="F105" s="38">
        <v>431.43333333333334</v>
      </c>
      <c r="G105" s="39">
        <v>425.66666666666669</v>
      </c>
      <c r="H105" s="39">
        <v>421.93333333333334</v>
      </c>
      <c r="I105" s="39">
        <v>416.16666666666669</v>
      </c>
      <c r="J105" s="39">
        <v>435.16666666666669</v>
      </c>
      <c r="K105" s="39">
        <v>440.93333333333334</v>
      </c>
      <c r="L105" s="39">
        <v>444.66666666666669</v>
      </c>
      <c r="M105" s="31">
        <v>437.2</v>
      </c>
      <c r="N105" s="31">
        <v>427.7</v>
      </c>
      <c r="O105" s="256">
        <v>11701250</v>
      </c>
      <c r="P105" s="257">
        <v>1.527081842042472E-2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45169</v>
      </c>
      <c r="E106" s="38">
        <v>382.8</v>
      </c>
      <c r="F106" s="38">
        <v>381.88333333333338</v>
      </c>
      <c r="G106" s="39">
        <v>378.36666666666679</v>
      </c>
      <c r="H106" s="39">
        <v>373.93333333333339</v>
      </c>
      <c r="I106" s="39">
        <v>370.4166666666668</v>
      </c>
      <c r="J106" s="39">
        <v>386.31666666666678</v>
      </c>
      <c r="K106" s="39">
        <v>389.83333333333331</v>
      </c>
      <c r="L106" s="39">
        <v>394.26666666666677</v>
      </c>
      <c r="M106" s="31">
        <v>385.4</v>
      </c>
      <c r="N106" s="31">
        <v>377.45</v>
      </c>
      <c r="O106" s="256">
        <v>19966000</v>
      </c>
      <c r="P106" s="257">
        <v>-7.4567508450984294E-3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45169</v>
      </c>
      <c r="E107" s="38">
        <v>238.05</v>
      </c>
      <c r="F107" s="38">
        <v>237.4</v>
      </c>
      <c r="G107" s="39">
        <v>234.5</v>
      </c>
      <c r="H107" s="39">
        <v>230.95</v>
      </c>
      <c r="I107" s="39">
        <v>228.04999999999998</v>
      </c>
      <c r="J107" s="39">
        <v>240.95000000000002</v>
      </c>
      <c r="K107" s="39">
        <v>243.85000000000005</v>
      </c>
      <c r="L107" s="39">
        <v>247.40000000000003</v>
      </c>
      <c r="M107" s="31">
        <v>240.3</v>
      </c>
      <c r="N107" s="31">
        <v>233.85</v>
      </c>
      <c r="O107" s="256">
        <v>23008600</v>
      </c>
      <c r="P107" s="257">
        <v>-2.2424839822572696E-2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45169</v>
      </c>
      <c r="E108" s="38">
        <v>3071.8</v>
      </c>
      <c r="F108" s="38">
        <v>3088.4166666666665</v>
      </c>
      <c r="G108" s="39">
        <v>3040.3833333333332</v>
      </c>
      <c r="H108" s="39">
        <v>3008.9666666666667</v>
      </c>
      <c r="I108" s="39">
        <v>2960.9333333333334</v>
      </c>
      <c r="J108" s="39">
        <v>3119.833333333333</v>
      </c>
      <c r="K108" s="39">
        <v>3167.8666666666668</v>
      </c>
      <c r="L108" s="39">
        <v>3199.2833333333328</v>
      </c>
      <c r="M108" s="31">
        <v>3136.45</v>
      </c>
      <c r="N108" s="31">
        <v>3057</v>
      </c>
      <c r="O108" s="256">
        <v>722400</v>
      </c>
      <c r="P108" s="257">
        <v>-1.1088295687885011E-2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45169</v>
      </c>
      <c r="E109" s="38">
        <v>2457.1999999999998</v>
      </c>
      <c r="F109" s="38">
        <v>2447.0499999999997</v>
      </c>
      <c r="G109" s="39">
        <v>2421.0999999999995</v>
      </c>
      <c r="H109" s="39">
        <v>2384.9999999999995</v>
      </c>
      <c r="I109" s="39">
        <v>2359.0499999999993</v>
      </c>
      <c r="J109" s="39">
        <v>2483.1499999999996</v>
      </c>
      <c r="K109" s="39">
        <v>2509.0999999999995</v>
      </c>
      <c r="L109" s="39">
        <v>2545.1999999999998</v>
      </c>
      <c r="M109" s="31">
        <v>2473</v>
      </c>
      <c r="N109" s="31">
        <v>2410.9499999999998</v>
      </c>
      <c r="O109" s="256">
        <v>7751400</v>
      </c>
      <c r="P109" s="257">
        <v>-2.7623061869637214E-2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45169</v>
      </c>
      <c r="E110" s="38">
        <v>1375.6</v>
      </c>
      <c r="F110" s="38">
        <v>1373.7333333333333</v>
      </c>
      <c r="G110" s="39">
        <v>1367.4666666666667</v>
      </c>
      <c r="H110" s="39">
        <v>1359.3333333333333</v>
      </c>
      <c r="I110" s="39">
        <v>1353.0666666666666</v>
      </c>
      <c r="J110" s="39">
        <v>1381.8666666666668</v>
      </c>
      <c r="K110" s="39">
        <v>1388.1333333333337</v>
      </c>
      <c r="L110" s="39">
        <v>1396.2666666666669</v>
      </c>
      <c r="M110" s="31">
        <v>1380</v>
      </c>
      <c r="N110" s="31">
        <v>1365.6</v>
      </c>
      <c r="O110" s="256">
        <v>21761000</v>
      </c>
      <c r="P110" s="257">
        <v>5.3592053592053596E-3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45169</v>
      </c>
      <c r="E111" s="38">
        <v>159.1</v>
      </c>
      <c r="F111" s="38">
        <v>159.66666666666666</v>
      </c>
      <c r="G111" s="39">
        <v>156.93333333333331</v>
      </c>
      <c r="H111" s="39">
        <v>154.76666666666665</v>
      </c>
      <c r="I111" s="39">
        <v>152.0333333333333</v>
      </c>
      <c r="J111" s="39">
        <v>161.83333333333331</v>
      </c>
      <c r="K111" s="39">
        <v>164.56666666666666</v>
      </c>
      <c r="L111" s="39">
        <v>166.73333333333332</v>
      </c>
      <c r="M111" s="31">
        <v>162.4</v>
      </c>
      <c r="N111" s="31">
        <v>157.5</v>
      </c>
      <c r="O111" s="256">
        <v>81773400</v>
      </c>
      <c r="P111" s="257">
        <v>-4.3467461500248383E-3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45169</v>
      </c>
      <c r="E112" s="38">
        <v>1392.25</v>
      </c>
      <c r="F112" s="38">
        <v>1397.9666666666665</v>
      </c>
      <c r="G112" s="39">
        <v>1383.333333333333</v>
      </c>
      <c r="H112" s="39">
        <v>1374.4166666666665</v>
      </c>
      <c r="I112" s="39">
        <v>1359.7833333333331</v>
      </c>
      <c r="J112" s="39">
        <v>1406.883333333333</v>
      </c>
      <c r="K112" s="39">
        <v>1421.5166666666667</v>
      </c>
      <c r="L112" s="39">
        <v>1430.4333333333329</v>
      </c>
      <c r="M112" s="31">
        <v>1412.6</v>
      </c>
      <c r="N112" s="31">
        <v>1389.05</v>
      </c>
      <c r="O112" s="256">
        <v>27637200</v>
      </c>
      <c r="P112" s="257">
        <v>-2.5431618144888288E-2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45169</v>
      </c>
      <c r="E113" s="38">
        <v>91.6</v>
      </c>
      <c r="F113" s="38">
        <v>91.816666666666663</v>
      </c>
      <c r="G113" s="39">
        <v>91.083333333333329</v>
      </c>
      <c r="H113" s="39">
        <v>90.566666666666663</v>
      </c>
      <c r="I113" s="39">
        <v>89.833333333333329</v>
      </c>
      <c r="J113" s="39">
        <v>92.333333333333329</v>
      </c>
      <c r="K113" s="39">
        <v>93.066666666666677</v>
      </c>
      <c r="L113" s="39">
        <v>93.583333333333329</v>
      </c>
      <c r="M113" s="31">
        <v>92.55</v>
      </c>
      <c r="N113" s="31">
        <v>91.3</v>
      </c>
      <c r="O113" s="256">
        <v>105612000</v>
      </c>
      <c r="P113" s="257">
        <v>-1.9349488620657882E-3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45169</v>
      </c>
      <c r="E114" s="38">
        <v>876.85</v>
      </c>
      <c r="F114" s="38">
        <v>881.7166666666667</v>
      </c>
      <c r="G114" s="39">
        <v>869.98333333333335</v>
      </c>
      <c r="H114" s="39">
        <v>863.11666666666667</v>
      </c>
      <c r="I114" s="39">
        <v>851.38333333333333</v>
      </c>
      <c r="J114" s="39">
        <v>888.58333333333337</v>
      </c>
      <c r="K114" s="39">
        <v>900.31666666666672</v>
      </c>
      <c r="L114" s="39">
        <v>907.18333333333339</v>
      </c>
      <c r="M114" s="31">
        <v>893.45</v>
      </c>
      <c r="N114" s="31">
        <v>874.85</v>
      </c>
      <c r="O114" s="256">
        <v>2425150</v>
      </c>
      <c r="P114" s="257">
        <v>-2.1248688352570828E-2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45169</v>
      </c>
      <c r="E115" s="38">
        <v>644.75</v>
      </c>
      <c r="F115" s="38">
        <v>648.31666666666672</v>
      </c>
      <c r="G115" s="39">
        <v>638.93333333333339</v>
      </c>
      <c r="H115" s="39">
        <v>633.11666666666667</v>
      </c>
      <c r="I115" s="39">
        <v>623.73333333333335</v>
      </c>
      <c r="J115" s="39">
        <v>654.13333333333344</v>
      </c>
      <c r="K115" s="39">
        <v>663.51666666666688</v>
      </c>
      <c r="L115" s="39">
        <v>669.33333333333348</v>
      </c>
      <c r="M115" s="31">
        <v>657.7</v>
      </c>
      <c r="N115" s="31">
        <v>642.5</v>
      </c>
      <c r="O115" s="256">
        <v>13850375</v>
      </c>
      <c r="P115" s="257">
        <v>-1.1552391657299863E-2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45169</v>
      </c>
      <c r="E116" s="38">
        <v>442.2</v>
      </c>
      <c r="F116" s="38">
        <v>441.66666666666669</v>
      </c>
      <c r="G116" s="39">
        <v>439.63333333333338</v>
      </c>
      <c r="H116" s="39">
        <v>437.06666666666672</v>
      </c>
      <c r="I116" s="39">
        <v>435.03333333333342</v>
      </c>
      <c r="J116" s="39">
        <v>444.23333333333335</v>
      </c>
      <c r="K116" s="39">
        <v>446.26666666666665</v>
      </c>
      <c r="L116" s="39">
        <v>448.83333333333331</v>
      </c>
      <c r="M116" s="31">
        <v>443.7</v>
      </c>
      <c r="N116" s="31">
        <v>439.1</v>
      </c>
      <c r="O116" s="256">
        <v>79884800</v>
      </c>
      <c r="P116" s="257">
        <v>1.1691759032238454E-2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45169</v>
      </c>
      <c r="E117" s="38">
        <v>642.35</v>
      </c>
      <c r="F117" s="38">
        <v>642.91666666666663</v>
      </c>
      <c r="G117" s="39">
        <v>637.93333333333328</v>
      </c>
      <c r="H117" s="39">
        <v>633.51666666666665</v>
      </c>
      <c r="I117" s="39">
        <v>628.5333333333333</v>
      </c>
      <c r="J117" s="39">
        <v>647.33333333333326</v>
      </c>
      <c r="K117" s="39">
        <v>652.31666666666661</v>
      </c>
      <c r="L117" s="39">
        <v>656.73333333333323</v>
      </c>
      <c r="M117" s="31">
        <v>647.9</v>
      </c>
      <c r="N117" s="31">
        <v>638.5</v>
      </c>
      <c r="O117" s="256">
        <v>28376250</v>
      </c>
      <c r="P117" s="257">
        <v>1.3217023526301876E-4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45169</v>
      </c>
      <c r="E118" s="38">
        <v>3085.3</v>
      </c>
      <c r="F118" s="38">
        <v>3071.3666666666668</v>
      </c>
      <c r="G118" s="39">
        <v>3047.7833333333338</v>
      </c>
      <c r="H118" s="39">
        <v>3010.2666666666669</v>
      </c>
      <c r="I118" s="39">
        <v>2986.6833333333338</v>
      </c>
      <c r="J118" s="39">
        <v>3108.8833333333337</v>
      </c>
      <c r="K118" s="39">
        <v>3132.4666666666667</v>
      </c>
      <c r="L118" s="39">
        <v>3169.9833333333336</v>
      </c>
      <c r="M118" s="31">
        <v>3094.95</v>
      </c>
      <c r="N118" s="31">
        <v>3033.85</v>
      </c>
      <c r="O118" s="256">
        <v>586500</v>
      </c>
      <c r="P118" s="257">
        <v>7.2212065813528334E-2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45169</v>
      </c>
      <c r="E119" s="38">
        <v>789.1</v>
      </c>
      <c r="F119" s="38">
        <v>788.76666666666677</v>
      </c>
      <c r="G119" s="39">
        <v>783.53333333333353</v>
      </c>
      <c r="H119" s="39">
        <v>777.96666666666681</v>
      </c>
      <c r="I119" s="39">
        <v>772.73333333333358</v>
      </c>
      <c r="J119" s="39">
        <v>794.33333333333348</v>
      </c>
      <c r="K119" s="39">
        <v>799.56666666666683</v>
      </c>
      <c r="L119" s="39">
        <v>805.13333333333344</v>
      </c>
      <c r="M119" s="31">
        <v>794</v>
      </c>
      <c r="N119" s="31">
        <v>783.2</v>
      </c>
      <c r="O119" s="256">
        <v>18162900</v>
      </c>
      <c r="P119" s="257">
        <v>-2.4223962866260516E-2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45169</v>
      </c>
      <c r="E120" s="38">
        <v>478.65</v>
      </c>
      <c r="F120" s="38">
        <v>475.68333333333334</v>
      </c>
      <c r="G120" s="39">
        <v>471.4666666666667</v>
      </c>
      <c r="H120" s="39">
        <v>464.28333333333336</v>
      </c>
      <c r="I120" s="39">
        <v>460.06666666666672</v>
      </c>
      <c r="J120" s="39">
        <v>482.86666666666667</v>
      </c>
      <c r="K120" s="39">
        <v>487.08333333333326</v>
      </c>
      <c r="L120" s="39">
        <v>494.26666666666665</v>
      </c>
      <c r="M120" s="31">
        <v>479.9</v>
      </c>
      <c r="N120" s="31">
        <v>468.5</v>
      </c>
      <c r="O120" s="256">
        <v>22066250</v>
      </c>
      <c r="P120" s="257">
        <v>4.7780151946818616E-2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45169</v>
      </c>
      <c r="E121" s="38">
        <v>1755.8</v>
      </c>
      <c r="F121" s="38">
        <v>1760.6833333333332</v>
      </c>
      <c r="G121" s="39">
        <v>1746.9666666666662</v>
      </c>
      <c r="H121" s="39">
        <v>1738.133333333333</v>
      </c>
      <c r="I121" s="39">
        <v>1724.4166666666661</v>
      </c>
      <c r="J121" s="39">
        <v>1769.5166666666664</v>
      </c>
      <c r="K121" s="39">
        <v>1783.2333333333331</v>
      </c>
      <c r="L121" s="39">
        <v>1792.0666666666666</v>
      </c>
      <c r="M121" s="31">
        <v>1774.4</v>
      </c>
      <c r="N121" s="31">
        <v>1751.85</v>
      </c>
      <c r="O121" s="256">
        <v>32965200</v>
      </c>
      <c r="P121" s="257">
        <v>2.9287605535295001E-2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45169</v>
      </c>
      <c r="E122" s="38">
        <v>118.15</v>
      </c>
      <c r="F122" s="38">
        <v>118.86666666666667</v>
      </c>
      <c r="G122" s="39">
        <v>117.08333333333334</v>
      </c>
      <c r="H122" s="39">
        <v>116.01666666666667</v>
      </c>
      <c r="I122" s="39">
        <v>114.23333333333333</v>
      </c>
      <c r="J122" s="39">
        <v>119.93333333333335</v>
      </c>
      <c r="K122" s="39">
        <v>121.71666666666668</v>
      </c>
      <c r="L122" s="39">
        <v>122.78333333333336</v>
      </c>
      <c r="M122" s="31">
        <v>120.65</v>
      </c>
      <c r="N122" s="31">
        <v>117.8</v>
      </c>
      <c r="O122" s="256">
        <v>78763224</v>
      </c>
      <c r="P122" s="257">
        <v>2.0700821094021049E-2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45169</v>
      </c>
      <c r="E123" s="38">
        <v>2245.6999999999998</v>
      </c>
      <c r="F123" s="38">
        <v>2251.1666666666665</v>
      </c>
      <c r="G123" s="39">
        <v>2231.1833333333329</v>
      </c>
      <c r="H123" s="39">
        <v>2216.6666666666665</v>
      </c>
      <c r="I123" s="39">
        <v>2196.6833333333329</v>
      </c>
      <c r="J123" s="39">
        <v>2265.6833333333329</v>
      </c>
      <c r="K123" s="39">
        <v>2285.6666666666665</v>
      </c>
      <c r="L123" s="39">
        <v>2300.1833333333329</v>
      </c>
      <c r="M123" s="31">
        <v>2271.15</v>
      </c>
      <c r="N123" s="31">
        <v>2236.65</v>
      </c>
      <c r="O123" s="256">
        <v>693600</v>
      </c>
      <c r="P123" s="257">
        <v>-1.1120615911035072E-2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45169</v>
      </c>
      <c r="E124" s="38">
        <v>379.85</v>
      </c>
      <c r="F124" s="38">
        <v>382.41666666666669</v>
      </c>
      <c r="G124" s="39">
        <v>375.68333333333339</v>
      </c>
      <c r="H124" s="39">
        <v>371.51666666666671</v>
      </c>
      <c r="I124" s="39">
        <v>364.78333333333342</v>
      </c>
      <c r="J124" s="39">
        <v>386.58333333333337</v>
      </c>
      <c r="K124" s="39">
        <v>393.31666666666661</v>
      </c>
      <c r="L124" s="39">
        <v>397.48333333333335</v>
      </c>
      <c r="M124" s="31">
        <v>389.15</v>
      </c>
      <c r="N124" s="31">
        <v>378.25</v>
      </c>
      <c r="O124" s="256">
        <v>12836700</v>
      </c>
      <c r="P124" s="257">
        <v>1.9303455723542116E-2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45169</v>
      </c>
      <c r="E125" s="38">
        <v>414</v>
      </c>
      <c r="F125" s="38">
        <v>414.11666666666662</v>
      </c>
      <c r="G125" s="39">
        <v>410.18333333333322</v>
      </c>
      <c r="H125" s="39">
        <v>406.36666666666662</v>
      </c>
      <c r="I125" s="39">
        <v>402.43333333333322</v>
      </c>
      <c r="J125" s="39">
        <v>417.93333333333322</v>
      </c>
      <c r="K125" s="39">
        <v>421.86666666666662</v>
      </c>
      <c r="L125" s="39">
        <v>425.68333333333322</v>
      </c>
      <c r="M125" s="31">
        <v>418.05</v>
      </c>
      <c r="N125" s="31">
        <v>410.3</v>
      </c>
      <c r="O125" s="256">
        <v>20678000</v>
      </c>
      <c r="P125" s="257">
        <v>-7.1065014885239603E-3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45169</v>
      </c>
      <c r="E126" s="38">
        <v>2647.05</v>
      </c>
      <c r="F126" s="38">
        <v>2655.0666666666671</v>
      </c>
      <c r="G126" s="39">
        <v>2633.1333333333341</v>
      </c>
      <c r="H126" s="39">
        <v>2619.2166666666672</v>
      </c>
      <c r="I126" s="39">
        <v>2597.2833333333342</v>
      </c>
      <c r="J126" s="39">
        <v>2668.983333333334</v>
      </c>
      <c r="K126" s="39">
        <v>2690.9166666666674</v>
      </c>
      <c r="L126" s="39">
        <v>2704.8333333333339</v>
      </c>
      <c r="M126" s="31">
        <v>2677</v>
      </c>
      <c r="N126" s="31">
        <v>2641.15</v>
      </c>
      <c r="O126" s="256">
        <v>7778400</v>
      </c>
      <c r="P126" s="257">
        <v>4.371628693341921E-2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45169</v>
      </c>
      <c r="E127" s="38">
        <v>5085.3</v>
      </c>
      <c r="F127" s="38">
        <v>5073.5166666666664</v>
      </c>
      <c r="G127" s="39">
        <v>5029.333333333333</v>
      </c>
      <c r="H127" s="39">
        <v>4973.3666666666668</v>
      </c>
      <c r="I127" s="39">
        <v>4929.1833333333334</v>
      </c>
      <c r="J127" s="39">
        <v>5129.4833333333327</v>
      </c>
      <c r="K127" s="39">
        <v>5173.666666666667</v>
      </c>
      <c r="L127" s="39">
        <v>5229.6333333333323</v>
      </c>
      <c r="M127" s="31">
        <v>5117.7</v>
      </c>
      <c r="N127" s="31">
        <v>5017.55</v>
      </c>
      <c r="O127" s="256">
        <v>1602000</v>
      </c>
      <c r="P127" s="257">
        <v>-2.3353573096683792E-3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45169</v>
      </c>
      <c r="E128" s="38">
        <v>4270.55</v>
      </c>
      <c r="F128" s="38">
        <v>4271.3499999999995</v>
      </c>
      <c r="G128" s="39">
        <v>4230.4999999999991</v>
      </c>
      <c r="H128" s="39">
        <v>4190.45</v>
      </c>
      <c r="I128" s="39">
        <v>4149.5999999999995</v>
      </c>
      <c r="J128" s="39">
        <v>4311.3999999999987</v>
      </c>
      <c r="K128" s="39">
        <v>4352.2499999999991</v>
      </c>
      <c r="L128" s="39">
        <v>4392.2999999999984</v>
      </c>
      <c r="M128" s="31">
        <v>4312.2</v>
      </c>
      <c r="N128" s="31">
        <v>4231.3</v>
      </c>
      <c r="O128" s="256">
        <v>948000</v>
      </c>
      <c r="P128" s="257">
        <v>-2.5092554504319211E-2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45169</v>
      </c>
      <c r="E129" s="38">
        <v>1068.4000000000001</v>
      </c>
      <c r="F129" s="38">
        <v>1076.6333333333334</v>
      </c>
      <c r="G129" s="39">
        <v>1056.5666666666668</v>
      </c>
      <c r="H129" s="39">
        <v>1044.7333333333333</v>
      </c>
      <c r="I129" s="39">
        <v>1024.6666666666667</v>
      </c>
      <c r="J129" s="39">
        <v>1088.4666666666669</v>
      </c>
      <c r="K129" s="39">
        <v>1108.5333333333335</v>
      </c>
      <c r="L129" s="39">
        <v>1120.366666666667</v>
      </c>
      <c r="M129" s="31">
        <v>1096.7</v>
      </c>
      <c r="N129" s="31">
        <v>1064.8</v>
      </c>
      <c r="O129" s="256">
        <v>6108100</v>
      </c>
      <c r="P129" s="257">
        <v>-3.517722878625134E-2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45169</v>
      </c>
      <c r="E130" s="38">
        <v>1555.2</v>
      </c>
      <c r="F130" s="38">
        <v>1562.9166666666667</v>
      </c>
      <c r="G130" s="39">
        <v>1542.5333333333335</v>
      </c>
      <c r="H130" s="39">
        <v>1529.8666666666668</v>
      </c>
      <c r="I130" s="39">
        <v>1509.4833333333336</v>
      </c>
      <c r="J130" s="39">
        <v>1575.5833333333335</v>
      </c>
      <c r="K130" s="39">
        <v>1595.9666666666667</v>
      </c>
      <c r="L130" s="39">
        <v>1608.6333333333334</v>
      </c>
      <c r="M130" s="31">
        <v>1583.3</v>
      </c>
      <c r="N130" s="31">
        <v>1550.25</v>
      </c>
      <c r="O130" s="256">
        <v>14781200</v>
      </c>
      <c r="P130" s="257">
        <v>-3.5931150983883484E-2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45169</v>
      </c>
      <c r="E131" s="38">
        <v>274.89999999999998</v>
      </c>
      <c r="F131" s="38">
        <v>276.21666666666664</v>
      </c>
      <c r="G131" s="39">
        <v>272.83333333333326</v>
      </c>
      <c r="H131" s="39">
        <v>270.76666666666659</v>
      </c>
      <c r="I131" s="39">
        <v>267.38333333333321</v>
      </c>
      <c r="J131" s="39">
        <v>278.2833333333333</v>
      </c>
      <c r="K131" s="39">
        <v>281.66666666666663</v>
      </c>
      <c r="L131" s="39">
        <v>283.73333333333335</v>
      </c>
      <c r="M131" s="31">
        <v>279.60000000000002</v>
      </c>
      <c r="N131" s="31">
        <v>274.14999999999998</v>
      </c>
      <c r="O131" s="256">
        <v>38900000</v>
      </c>
      <c r="P131" s="257">
        <v>1.6727652901202299E-2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45169</v>
      </c>
      <c r="E132" s="38">
        <v>147.75</v>
      </c>
      <c r="F132" s="38">
        <v>146.66666666666666</v>
      </c>
      <c r="G132" s="39">
        <v>143.83333333333331</v>
      </c>
      <c r="H132" s="39">
        <v>139.91666666666666</v>
      </c>
      <c r="I132" s="39">
        <v>137.08333333333331</v>
      </c>
      <c r="J132" s="39">
        <v>150.58333333333331</v>
      </c>
      <c r="K132" s="39">
        <v>153.41666666666663</v>
      </c>
      <c r="L132" s="39">
        <v>157.33333333333331</v>
      </c>
      <c r="M132" s="31">
        <v>149.5</v>
      </c>
      <c r="N132" s="31">
        <v>142.75</v>
      </c>
      <c r="O132" s="256">
        <v>79266000</v>
      </c>
      <c r="P132" s="257">
        <v>0.26505793354400076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45169</v>
      </c>
      <c r="E133" s="38">
        <v>552.6</v>
      </c>
      <c r="F133" s="38">
        <v>553.9666666666667</v>
      </c>
      <c r="G133" s="39">
        <v>548.33333333333337</v>
      </c>
      <c r="H133" s="39">
        <v>544.06666666666672</v>
      </c>
      <c r="I133" s="39">
        <v>538.43333333333339</v>
      </c>
      <c r="J133" s="39">
        <v>558.23333333333335</v>
      </c>
      <c r="K133" s="39">
        <v>563.86666666666656</v>
      </c>
      <c r="L133" s="39">
        <v>568.13333333333333</v>
      </c>
      <c r="M133" s="31">
        <v>559.6</v>
      </c>
      <c r="N133" s="31">
        <v>549.70000000000005</v>
      </c>
      <c r="O133" s="256">
        <v>9943200</v>
      </c>
      <c r="P133" s="257">
        <v>2.8294862248696945E-2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45169</v>
      </c>
      <c r="E134" s="38">
        <v>9465.4500000000007</v>
      </c>
      <c r="F134" s="38">
        <v>9443.1833333333343</v>
      </c>
      <c r="G134" s="39">
        <v>9397.6166666666686</v>
      </c>
      <c r="H134" s="39">
        <v>9329.7833333333347</v>
      </c>
      <c r="I134" s="39">
        <v>9284.216666666669</v>
      </c>
      <c r="J134" s="39">
        <v>9511.0166666666682</v>
      </c>
      <c r="K134" s="39">
        <v>9556.5833333333339</v>
      </c>
      <c r="L134" s="39">
        <v>9624.4166666666679</v>
      </c>
      <c r="M134" s="31">
        <v>9488.75</v>
      </c>
      <c r="N134" s="31">
        <v>9375.35</v>
      </c>
      <c r="O134" s="256">
        <v>2755900</v>
      </c>
      <c r="P134" s="257">
        <v>-4.5840113561610635E-2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45169</v>
      </c>
      <c r="E135" s="38">
        <v>997.8</v>
      </c>
      <c r="F135" s="38">
        <v>1002.6333333333333</v>
      </c>
      <c r="G135" s="39">
        <v>990.76666666666665</v>
      </c>
      <c r="H135" s="39">
        <v>983.73333333333335</v>
      </c>
      <c r="I135" s="39">
        <v>971.86666666666667</v>
      </c>
      <c r="J135" s="39">
        <v>1009.6666666666666</v>
      </c>
      <c r="K135" s="39">
        <v>1021.5333333333332</v>
      </c>
      <c r="L135" s="39">
        <v>1028.5666666666666</v>
      </c>
      <c r="M135" s="31">
        <v>1014.5</v>
      </c>
      <c r="N135" s="31">
        <v>995.6</v>
      </c>
      <c r="O135" s="256">
        <v>9762900</v>
      </c>
      <c r="P135" s="257">
        <v>-3.4297963558413717E-3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45169</v>
      </c>
      <c r="E136" s="38">
        <v>1555.7</v>
      </c>
      <c r="F136" s="38">
        <v>1561.1833333333334</v>
      </c>
      <c r="G136" s="39">
        <v>1543.3166666666668</v>
      </c>
      <c r="H136" s="39">
        <v>1530.9333333333334</v>
      </c>
      <c r="I136" s="39">
        <v>1513.0666666666668</v>
      </c>
      <c r="J136" s="39">
        <v>1573.5666666666668</v>
      </c>
      <c r="K136" s="39">
        <v>1591.4333333333336</v>
      </c>
      <c r="L136" s="39">
        <v>1603.8166666666668</v>
      </c>
      <c r="M136" s="31">
        <v>1579.05</v>
      </c>
      <c r="N136" s="31">
        <v>1548.8</v>
      </c>
      <c r="O136" s="256">
        <v>2924000</v>
      </c>
      <c r="P136" s="257">
        <v>-9.3508605502100554E-3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45169</v>
      </c>
      <c r="E137" s="38">
        <v>1342.25</v>
      </c>
      <c r="F137" s="38">
        <v>1341.9333333333332</v>
      </c>
      <c r="G137" s="39">
        <v>1324.6666666666663</v>
      </c>
      <c r="H137" s="39">
        <v>1307.083333333333</v>
      </c>
      <c r="I137" s="39">
        <v>1289.8166666666662</v>
      </c>
      <c r="J137" s="39">
        <v>1359.5166666666664</v>
      </c>
      <c r="K137" s="39">
        <v>1376.7833333333333</v>
      </c>
      <c r="L137" s="39">
        <v>1394.3666666666666</v>
      </c>
      <c r="M137" s="31">
        <v>1359.2</v>
      </c>
      <c r="N137" s="31">
        <v>1324.35</v>
      </c>
      <c r="O137" s="256">
        <v>2204000</v>
      </c>
      <c r="P137" s="257">
        <v>6.597020700328883E-2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45169</v>
      </c>
      <c r="E138" s="38">
        <v>873.75</v>
      </c>
      <c r="F138" s="38">
        <v>867.6</v>
      </c>
      <c r="G138" s="39">
        <v>858.2</v>
      </c>
      <c r="H138" s="39">
        <v>842.65</v>
      </c>
      <c r="I138" s="39">
        <v>833.25</v>
      </c>
      <c r="J138" s="39">
        <v>883.15000000000009</v>
      </c>
      <c r="K138" s="39">
        <v>892.55</v>
      </c>
      <c r="L138" s="39">
        <v>908.10000000000014</v>
      </c>
      <c r="M138" s="31">
        <v>877</v>
      </c>
      <c r="N138" s="31">
        <v>852.05</v>
      </c>
      <c r="O138" s="256">
        <v>6005600</v>
      </c>
      <c r="P138" s="257">
        <v>-3.1604747162022703E-2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45169</v>
      </c>
      <c r="E139" s="38">
        <v>980.9</v>
      </c>
      <c r="F139" s="38">
        <v>982.01666666666677</v>
      </c>
      <c r="G139" s="39">
        <v>974.08333333333348</v>
      </c>
      <c r="H139" s="39">
        <v>967.26666666666677</v>
      </c>
      <c r="I139" s="39">
        <v>959.33333333333348</v>
      </c>
      <c r="J139" s="39">
        <v>988.83333333333348</v>
      </c>
      <c r="K139" s="39">
        <v>996.76666666666665</v>
      </c>
      <c r="L139" s="39">
        <v>1003.5833333333335</v>
      </c>
      <c r="M139" s="31">
        <v>989.95</v>
      </c>
      <c r="N139" s="31">
        <v>975.2</v>
      </c>
      <c r="O139" s="256">
        <v>3475200</v>
      </c>
      <c r="P139" s="257">
        <v>1.5427769985974754E-2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45169</v>
      </c>
      <c r="E140" s="38">
        <v>94.35</v>
      </c>
      <c r="F140" s="38">
        <v>94.166666666666671</v>
      </c>
      <c r="G140" s="39">
        <v>93.433333333333337</v>
      </c>
      <c r="H140" s="39">
        <v>92.516666666666666</v>
      </c>
      <c r="I140" s="39">
        <v>91.783333333333331</v>
      </c>
      <c r="J140" s="39">
        <v>95.083333333333343</v>
      </c>
      <c r="K140" s="39">
        <v>95.816666666666663</v>
      </c>
      <c r="L140" s="39">
        <v>96.733333333333348</v>
      </c>
      <c r="M140" s="31">
        <v>94.9</v>
      </c>
      <c r="N140" s="31">
        <v>93.25</v>
      </c>
      <c r="O140" s="256">
        <v>72881500</v>
      </c>
      <c r="P140" s="257">
        <v>2.0499804763764156E-3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45169</v>
      </c>
      <c r="E141" s="38">
        <v>2281.9</v>
      </c>
      <c r="F141" s="38">
        <v>2285.5</v>
      </c>
      <c r="G141" s="39">
        <v>2244.8000000000002</v>
      </c>
      <c r="H141" s="39">
        <v>2207.7000000000003</v>
      </c>
      <c r="I141" s="39">
        <v>2167.0000000000005</v>
      </c>
      <c r="J141" s="39">
        <v>2322.6</v>
      </c>
      <c r="K141" s="39">
        <v>2363.2999999999997</v>
      </c>
      <c r="L141" s="39">
        <v>2400.3999999999996</v>
      </c>
      <c r="M141" s="31">
        <v>2326.1999999999998</v>
      </c>
      <c r="N141" s="31">
        <v>2248.4</v>
      </c>
      <c r="O141" s="256">
        <v>2490675</v>
      </c>
      <c r="P141" s="257">
        <v>1.821247892074199E-2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45169</v>
      </c>
      <c r="E142" s="38">
        <v>107790.3</v>
      </c>
      <c r="F142" s="38">
        <v>107368.43333333333</v>
      </c>
      <c r="G142" s="39">
        <v>106773.11666666667</v>
      </c>
      <c r="H142" s="39">
        <v>105755.93333333333</v>
      </c>
      <c r="I142" s="39">
        <v>105160.61666666667</v>
      </c>
      <c r="J142" s="39">
        <v>108385.61666666667</v>
      </c>
      <c r="K142" s="39">
        <v>108980.93333333335</v>
      </c>
      <c r="L142" s="39">
        <v>109998.11666666667</v>
      </c>
      <c r="M142" s="31">
        <v>107963.75</v>
      </c>
      <c r="N142" s="31">
        <v>106351.25</v>
      </c>
      <c r="O142" s="256">
        <v>41320</v>
      </c>
      <c r="P142" s="257">
        <v>-1.8060836501901139E-2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45169</v>
      </c>
      <c r="E143" s="38">
        <v>1237.4000000000001</v>
      </c>
      <c r="F143" s="38">
        <v>1238.3666666666668</v>
      </c>
      <c r="G143" s="39">
        <v>1225.7333333333336</v>
      </c>
      <c r="H143" s="39">
        <v>1214.0666666666668</v>
      </c>
      <c r="I143" s="39">
        <v>1201.4333333333336</v>
      </c>
      <c r="J143" s="39">
        <v>1250.0333333333335</v>
      </c>
      <c r="K143" s="39">
        <v>1262.6666666666667</v>
      </c>
      <c r="L143" s="39">
        <v>1274.3333333333335</v>
      </c>
      <c r="M143" s="31">
        <v>1251</v>
      </c>
      <c r="N143" s="31">
        <v>1226.7</v>
      </c>
      <c r="O143" s="256">
        <v>6732000</v>
      </c>
      <c r="P143" s="257">
        <v>8.569545154911009E-3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45169</v>
      </c>
      <c r="E144" s="38">
        <v>86.85</v>
      </c>
      <c r="F144" s="38">
        <v>87.283333333333346</v>
      </c>
      <c r="G144" s="39">
        <v>85.816666666666691</v>
      </c>
      <c r="H144" s="39">
        <v>84.783333333333346</v>
      </c>
      <c r="I144" s="39">
        <v>83.316666666666691</v>
      </c>
      <c r="J144" s="39">
        <v>88.316666666666691</v>
      </c>
      <c r="K144" s="39">
        <v>89.78333333333336</v>
      </c>
      <c r="L144" s="39">
        <v>90.816666666666691</v>
      </c>
      <c r="M144" s="31">
        <v>88.75</v>
      </c>
      <c r="N144" s="31">
        <v>86.25</v>
      </c>
      <c r="O144" s="256">
        <v>61350000</v>
      </c>
      <c r="P144" s="257">
        <v>8.1340892284939605E-3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45169</v>
      </c>
      <c r="E145" s="38">
        <v>4200.45</v>
      </c>
      <c r="F145" s="38">
        <v>4229.5999999999995</v>
      </c>
      <c r="G145" s="39">
        <v>4147.2999999999993</v>
      </c>
      <c r="H145" s="39">
        <v>4094.1499999999996</v>
      </c>
      <c r="I145" s="39">
        <v>4011.8499999999995</v>
      </c>
      <c r="J145" s="39">
        <v>4282.7499999999991</v>
      </c>
      <c r="K145" s="39">
        <v>4365.05</v>
      </c>
      <c r="L145" s="39">
        <v>4418.1999999999989</v>
      </c>
      <c r="M145" s="31">
        <v>4311.8999999999996</v>
      </c>
      <c r="N145" s="31">
        <v>4176.45</v>
      </c>
      <c r="O145" s="256">
        <v>1382100</v>
      </c>
      <c r="P145" s="257">
        <v>2.0941828254847646E-2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45169</v>
      </c>
      <c r="E146" s="38">
        <v>4400.8</v>
      </c>
      <c r="F146" s="38">
        <v>4395.0999999999995</v>
      </c>
      <c r="G146" s="39">
        <v>4361.1999999999989</v>
      </c>
      <c r="H146" s="39">
        <v>4321.5999999999995</v>
      </c>
      <c r="I146" s="39">
        <v>4287.6999999999989</v>
      </c>
      <c r="J146" s="39">
        <v>4434.6999999999989</v>
      </c>
      <c r="K146" s="39">
        <v>4468.5999999999985</v>
      </c>
      <c r="L146" s="39">
        <v>4508.1999999999989</v>
      </c>
      <c r="M146" s="31">
        <v>4429</v>
      </c>
      <c r="N146" s="31">
        <v>4355.5</v>
      </c>
      <c r="O146" s="256">
        <v>930150</v>
      </c>
      <c r="P146" s="257">
        <v>-3.6953727506426736E-3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45169</v>
      </c>
      <c r="E147" s="38">
        <v>21838.1</v>
      </c>
      <c r="F147" s="38">
        <v>21741.516666666666</v>
      </c>
      <c r="G147" s="39">
        <v>21608.833333333332</v>
      </c>
      <c r="H147" s="39">
        <v>21379.566666666666</v>
      </c>
      <c r="I147" s="39">
        <v>21246.883333333331</v>
      </c>
      <c r="J147" s="39">
        <v>21970.783333333333</v>
      </c>
      <c r="K147" s="39">
        <v>22103.466666666667</v>
      </c>
      <c r="L147" s="39">
        <v>22332.733333333334</v>
      </c>
      <c r="M147" s="31">
        <v>21874.2</v>
      </c>
      <c r="N147" s="31">
        <v>21512.25</v>
      </c>
      <c r="O147" s="256">
        <v>289920</v>
      </c>
      <c r="P147" s="257">
        <v>-2.7114093959731543E-2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45169</v>
      </c>
      <c r="E148" s="38">
        <v>115.4</v>
      </c>
      <c r="F148" s="38">
        <v>115.89999999999999</v>
      </c>
      <c r="G148" s="39">
        <v>113.99999999999999</v>
      </c>
      <c r="H148" s="39">
        <v>112.6</v>
      </c>
      <c r="I148" s="39">
        <v>110.69999999999999</v>
      </c>
      <c r="J148" s="39">
        <v>117.29999999999998</v>
      </c>
      <c r="K148" s="39">
        <v>119.19999999999999</v>
      </c>
      <c r="L148" s="39">
        <v>120.59999999999998</v>
      </c>
      <c r="M148" s="31">
        <v>117.8</v>
      </c>
      <c r="N148" s="31">
        <v>114.5</v>
      </c>
      <c r="O148" s="256">
        <v>92011500</v>
      </c>
      <c r="P148" s="257">
        <v>1.6252485089463222E-2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45169</v>
      </c>
      <c r="E149" s="38">
        <v>215.2</v>
      </c>
      <c r="F149" s="38">
        <v>215.35</v>
      </c>
      <c r="G149" s="39">
        <v>213.45</v>
      </c>
      <c r="H149" s="39">
        <v>211.7</v>
      </c>
      <c r="I149" s="39">
        <v>209.79999999999998</v>
      </c>
      <c r="J149" s="39">
        <v>217.1</v>
      </c>
      <c r="K149" s="39">
        <v>219.00000000000003</v>
      </c>
      <c r="L149" s="39">
        <v>220.75</v>
      </c>
      <c r="M149" s="31">
        <v>217.25</v>
      </c>
      <c r="N149" s="31">
        <v>213.6</v>
      </c>
      <c r="O149" s="256">
        <v>62889000</v>
      </c>
      <c r="P149" s="257">
        <v>-1.7482189726284215E-2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45169</v>
      </c>
      <c r="E150" s="38">
        <v>1078</v>
      </c>
      <c r="F150" s="38">
        <v>1074.3166666666666</v>
      </c>
      <c r="G150" s="39">
        <v>1063.7333333333331</v>
      </c>
      <c r="H150" s="39">
        <v>1049.4666666666665</v>
      </c>
      <c r="I150" s="39">
        <v>1038.883333333333</v>
      </c>
      <c r="J150" s="39">
        <v>1088.5833333333333</v>
      </c>
      <c r="K150" s="39">
        <v>1099.1666666666667</v>
      </c>
      <c r="L150" s="39">
        <v>1113.4333333333334</v>
      </c>
      <c r="M150" s="31">
        <v>1084.9000000000001</v>
      </c>
      <c r="N150" s="31">
        <v>1060.05</v>
      </c>
      <c r="O150" s="256">
        <v>6010200</v>
      </c>
      <c r="P150" s="257">
        <v>2.5929023778229178E-2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45169</v>
      </c>
      <c r="E151" s="38">
        <v>3997.95</v>
      </c>
      <c r="F151" s="38">
        <v>4017.2000000000003</v>
      </c>
      <c r="G151" s="39">
        <v>3950.7500000000005</v>
      </c>
      <c r="H151" s="39">
        <v>3903.55</v>
      </c>
      <c r="I151" s="39">
        <v>3837.1000000000004</v>
      </c>
      <c r="J151" s="39">
        <v>4064.4000000000005</v>
      </c>
      <c r="K151" s="39">
        <v>4130.8500000000004</v>
      </c>
      <c r="L151" s="39">
        <v>4178.0500000000011</v>
      </c>
      <c r="M151" s="31">
        <v>4083.65</v>
      </c>
      <c r="N151" s="31">
        <v>3970</v>
      </c>
      <c r="O151" s="256">
        <v>231000</v>
      </c>
      <c r="P151" s="257">
        <v>-5.7911908646003263E-2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45169</v>
      </c>
      <c r="E152" s="38">
        <v>175.1</v>
      </c>
      <c r="F152" s="38">
        <v>175.65</v>
      </c>
      <c r="G152" s="39">
        <v>173.55</v>
      </c>
      <c r="H152" s="39">
        <v>172</v>
      </c>
      <c r="I152" s="39">
        <v>169.9</v>
      </c>
      <c r="J152" s="39">
        <v>177.20000000000002</v>
      </c>
      <c r="K152" s="39">
        <v>179.29999999999998</v>
      </c>
      <c r="L152" s="39">
        <v>180.85000000000002</v>
      </c>
      <c r="M152" s="31">
        <v>177.75</v>
      </c>
      <c r="N152" s="31">
        <v>174.1</v>
      </c>
      <c r="O152" s="256">
        <v>37564450</v>
      </c>
      <c r="P152" s="257">
        <v>-4.1363725682845354E-2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45169</v>
      </c>
      <c r="E153" s="38">
        <v>40314.699999999997</v>
      </c>
      <c r="F153" s="38">
        <v>40303.883333333331</v>
      </c>
      <c r="G153" s="39">
        <v>39710.816666666666</v>
      </c>
      <c r="H153" s="39">
        <v>39106.933333333334</v>
      </c>
      <c r="I153" s="39">
        <v>38513.866666666669</v>
      </c>
      <c r="J153" s="39">
        <v>40907.766666666663</v>
      </c>
      <c r="K153" s="39">
        <v>41500.833333333328</v>
      </c>
      <c r="L153" s="39">
        <v>42104.71666666666</v>
      </c>
      <c r="M153" s="31">
        <v>40896.949999999997</v>
      </c>
      <c r="N153" s="31">
        <v>39700</v>
      </c>
      <c r="O153" s="256">
        <v>150870</v>
      </c>
      <c r="P153" s="257">
        <v>-8.7378640776699032E-2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45169</v>
      </c>
      <c r="E154" s="38">
        <v>1049.75</v>
      </c>
      <c r="F154" s="38">
        <v>1050</v>
      </c>
      <c r="G154" s="39">
        <v>1041</v>
      </c>
      <c r="H154" s="39">
        <v>1032.25</v>
      </c>
      <c r="I154" s="39">
        <v>1023.25</v>
      </c>
      <c r="J154" s="39">
        <v>1058.75</v>
      </c>
      <c r="K154" s="39">
        <v>1067.75</v>
      </c>
      <c r="L154" s="39">
        <v>1076.5</v>
      </c>
      <c r="M154" s="31">
        <v>1059</v>
      </c>
      <c r="N154" s="31">
        <v>1041.25</v>
      </c>
      <c r="O154" s="256">
        <v>10606500</v>
      </c>
      <c r="P154" s="257">
        <v>-3.4016393442622951E-2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45169</v>
      </c>
      <c r="E155" s="38">
        <v>4865.2</v>
      </c>
      <c r="F155" s="38">
        <v>4843.083333333333</v>
      </c>
      <c r="G155" s="39">
        <v>4773.1166666666659</v>
      </c>
      <c r="H155" s="39">
        <v>4681.0333333333328</v>
      </c>
      <c r="I155" s="39">
        <v>4611.0666666666657</v>
      </c>
      <c r="J155" s="39">
        <v>4935.1666666666661</v>
      </c>
      <c r="K155" s="39">
        <v>5005.1333333333332</v>
      </c>
      <c r="L155" s="39">
        <v>5097.2166666666662</v>
      </c>
      <c r="M155" s="31">
        <v>4913.05</v>
      </c>
      <c r="N155" s="31">
        <v>4751</v>
      </c>
      <c r="O155" s="256">
        <v>983500</v>
      </c>
      <c r="P155" s="257">
        <v>-6.0200668896321072E-2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45169</v>
      </c>
      <c r="E156" s="38">
        <v>219.35</v>
      </c>
      <c r="F156" s="38">
        <v>220.1</v>
      </c>
      <c r="G156" s="39">
        <v>217.95</v>
      </c>
      <c r="H156" s="39">
        <v>216.54999999999998</v>
      </c>
      <c r="I156" s="39">
        <v>214.39999999999998</v>
      </c>
      <c r="J156" s="39">
        <v>221.5</v>
      </c>
      <c r="K156" s="39">
        <v>223.65000000000003</v>
      </c>
      <c r="L156" s="39">
        <v>225.05</v>
      </c>
      <c r="M156" s="31">
        <v>222.25</v>
      </c>
      <c r="N156" s="31">
        <v>218.7</v>
      </c>
      <c r="O156" s="256">
        <v>20289000</v>
      </c>
      <c r="P156" s="257">
        <v>2.345641646489104E-2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45169</v>
      </c>
      <c r="E157" s="38">
        <v>267.75</v>
      </c>
      <c r="F157" s="38">
        <v>268.7</v>
      </c>
      <c r="G157" s="39">
        <v>263.59999999999997</v>
      </c>
      <c r="H157" s="39">
        <v>259.45</v>
      </c>
      <c r="I157" s="39">
        <v>254.34999999999997</v>
      </c>
      <c r="J157" s="39">
        <v>272.84999999999997</v>
      </c>
      <c r="K157" s="39">
        <v>277.95</v>
      </c>
      <c r="L157" s="39">
        <v>282.09999999999997</v>
      </c>
      <c r="M157" s="31">
        <v>273.8</v>
      </c>
      <c r="N157" s="31">
        <v>264.55</v>
      </c>
      <c r="O157" s="256">
        <v>50412200</v>
      </c>
      <c r="P157" s="257">
        <v>-1.5974827544475372E-2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45169</v>
      </c>
      <c r="E158" s="38">
        <v>2484.4</v>
      </c>
      <c r="F158" s="38">
        <v>2493.75</v>
      </c>
      <c r="G158" s="39">
        <v>2468.1</v>
      </c>
      <c r="H158" s="39">
        <v>2451.7999999999997</v>
      </c>
      <c r="I158" s="39">
        <v>2426.1499999999996</v>
      </c>
      <c r="J158" s="39">
        <v>2510.0500000000002</v>
      </c>
      <c r="K158" s="39">
        <v>2535.6999999999998</v>
      </c>
      <c r="L158" s="39">
        <v>2552.0000000000005</v>
      </c>
      <c r="M158" s="31">
        <v>2519.4</v>
      </c>
      <c r="N158" s="31">
        <v>2477.4499999999998</v>
      </c>
      <c r="O158" s="256">
        <v>2784500</v>
      </c>
      <c r="P158" s="257">
        <v>3.7851478010093725E-3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45169</v>
      </c>
      <c r="E159" s="38">
        <v>3767.1</v>
      </c>
      <c r="F159" s="38">
        <v>3785.3666666666663</v>
      </c>
      <c r="G159" s="39">
        <v>3724.5333333333328</v>
      </c>
      <c r="H159" s="39">
        <v>3681.9666666666667</v>
      </c>
      <c r="I159" s="39">
        <v>3621.1333333333332</v>
      </c>
      <c r="J159" s="39">
        <v>3827.9333333333325</v>
      </c>
      <c r="K159" s="39">
        <v>3888.7666666666655</v>
      </c>
      <c r="L159" s="39">
        <v>3931.3333333333321</v>
      </c>
      <c r="M159" s="31">
        <v>3846.2</v>
      </c>
      <c r="N159" s="31">
        <v>3742.8</v>
      </c>
      <c r="O159" s="256">
        <v>2212750</v>
      </c>
      <c r="P159" s="257">
        <v>-1.0158013544018058E-3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45169</v>
      </c>
      <c r="E160" s="38">
        <v>62.9</v>
      </c>
      <c r="F160" s="38">
        <v>63.116666666666674</v>
      </c>
      <c r="G160" s="39">
        <v>62.233333333333348</v>
      </c>
      <c r="H160" s="39">
        <v>61.566666666666677</v>
      </c>
      <c r="I160" s="39">
        <v>60.683333333333351</v>
      </c>
      <c r="J160" s="39">
        <v>63.783333333333346</v>
      </c>
      <c r="K160" s="39">
        <v>64.666666666666671</v>
      </c>
      <c r="L160" s="39">
        <v>65.333333333333343</v>
      </c>
      <c r="M160" s="31">
        <v>64</v>
      </c>
      <c r="N160" s="31">
        <v>62.45</v>
      </c>
      <c r="O160" s="256">
        <v>298256000</v>
      </c>
      <c r="P160" s="257">
        <v>-4.4639196391963919E-2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45169</v>
      </c>
      <c r="E161" s="38">
        <v>4793.3999999999996</v>
      </c>
      <c r="F161" s="38">
        <v>4811.5</v>
      </c>
      <c r="G161" s="39">
        <v>4751</v>
      </c>
      <c r="H161" s="39">
        <v>4708.6000000000004</v>
      </c>
      <c r="I161" s="39">
        <v>4648.1000000000004</v>
      </c>
      <c r="J161" s="39">
        <v>4853.8999999999996</v>
      </c>
      <c r="K161" s="39">
        <v>4914.3999999999996</v>
      </c>
      <c r="L161" s="39">
        <v>4956.7999999999993</v>
      </c>
      <c r="M161" s="31">
        <v>4872</v>
      </c>
      <c r="N161" s="31">
        <v>4769.1000000000004</v>
      </c>
      <c r="O161" s="256">
        <v>1889400</v>
      </c>
      <c r="P161" s="257">
        <v>-2.688504326328801E-2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45169</v>
      </c>
      <c r="E162" s="38">
        <v>241.3</v>
      </c>
      <c r="F162" s="38">
        <v>241.95000000000002</v>
      </c>
      <c r="G162" s="39">
        <v>240.00000000000003</v>
      </c>
      <c r="H162" s="39">
        <v>238.70000000000002</v>
      </c>
      <c r="I162" s="39">
        <v>236.75000000000003</v>
      </c>
      <c r="J162" s="39">
        <v>243.25000000000003</v>
      </c>
      <c r="K162" s="39">
        <v>245.20000000000002</v>
      </c>
      <c r="L162" s="39">
        <v>246.50000000000003</v>
      </c>
      <c r="M162" s="31">
        <v>243.9</v>
      </c>
      <c r="N162" s="31">
        <v>240.65</v>
      </c>
      <c r="O162" s="256">
        <v>45200700</v>
      </c>
      <c r="P162" s="257">
        <v>2.2913356959550286E-2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45169</v>
      </c>
      <c r="E163" s="38">
        <v>1721.75</v>
      </c>
      <c r="F163" s="38">
        <v>1728.95</v>
      </c>
      <c r="G163" s="39">
        <v>1710.8500000000001</v>
      </c>
      <c r="H163" s="39">
        <v>1699.95</v>
      </c>
      <c r="I163" s="39">
        <v>1681.8500000000001</v>
      </c>
      <c r="J163" s="39">
        <v>1739.8500000000001</v>
      </c>
      <c r="K163" s="39">
        <v>1757.95</v>
      </c>
      <c r="L163" s="39">
        <v>1768.8500000000001</v>
      </c>
      <c r="M163" s="31">
        <v>1747.05</v>
      </c>
      <c r="N163" s="31">
        <v>1718.05</v>
      </c>
      <c r="O163" s="256">
        <v>3687420</v>
      </c>
      <c r="P163" s="257">
        <v>7.7864293659621799E-3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45169</v>
      </c>
      <c r="E164" s="38">
        <v>846.3</v>
      </c>
      <c r="F164" s="38">
        <v>841.51666666666677</v>
      </c>
      <c r="G164" s="39">
        <v>834.78333333333353</v>
      </c>
      <c r="H164" s="39">
        <v>823.26666666666677</v>
      </c>
      <c r="I164" s="39">
        <v>816.53333333333353</v>
      </c>
      <c r="J164" s="39">
        <v>853.03333333333353</v>
      </c>
      <c r="K164" s="39">
        <v>859.76666666666688</v>
      </c>
      <c r="L164" s="39">
        <v>871.28333333333353</v>
      </c>
      <c r="M164" s="31">
        <v>848.25</v>
      </c>
      <c r="N164" s="31">
        <v>830</v>
      </c>
      <c r="O164" s="256">
        <v>3542800</v>
      </c>
      <c r="P164" s="257">
        <v>1.6822879115597211E-3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45169</v>
      </c>
      <c r="E165" s="38">
        <v>216.4</v>
      </c>
      <c r="F165" s="38">
        <v>217.23333333333335</v>
      </c>
      <c r="G165" s="39">
        <v>213.16666666666669</v>
      </c>
      <c r="H165" s="39">
        <v>209.93333333333334</v>
      </c>
      <c r="I165" s="39">
        <v>205.86666666666667</v>
      </c>
      <c r="J165" s="39">
        <v>220.4666666666667</v>
      </c>
      <c r="K165" s="39">
        <v>224.53333333333336</v>
      </c>
      <c r="L165" s="39">
        <v>227.76666666666671</v>
      </c>
      <c r="M165" s="31">
        <v>221.3</v>
      </c>
      <c r="N165" s="31">
        <v>214</v>
      </c>
      <c r="O165" s="256">
        <v>44480000</v>
      </c>
      <c r="P165" s="257">
        <v>2.2487069934787497E-4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45169</v>
      </c>
      <c r="E166" s="38">
        <v>233.65</v>
      </c>
      <c r="F166" s="38">
        <v>234.41666666666666</v>
      </c>
      <c r="G166" s="39">
        <v>230.93333333333331</v>
      </c>
      <c r="H166" s="39">
        <v>228.21666666666664</v>
      </c>
      <c r="I166" s="39">
        <v>224.73333333333329</v>
      </c>
      <c r="J166" s="39">
        <v>237.13333333333333</v>
      </c>
      <c r="K166" s="39">
        <v>240.61666666666667</v>
      </c>
      <c r="L166" s="39">
        <v>243.33333333333334</v>
      </c>
      <c r="M166" s="31">
        <v>237.9</v>
      </c>
      <c r="N166" s="31">
        <v>231.7</v>
      </c>
      <c r="O166" s="256">
        <v>63600000</v>
      </c>
      <c r="P166" s="257">
        <v>-3.0842374740948433E-2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45169</v>
      </c>
      <c r="E167" s="38">
        <v>2555.4499999999998</v>
      </c>
      <c r="F167" s="38">
        <v>2545.6833333333334</v>
      </c>
      <c r="G167" s="39">
        <v>2517.4666666666667</v>
      </c>
      <c r="H167" s="39">
        <v>2479.4833333333331</v>
      </c>
      <c r="I167" s="39">
        <v>2451.2666666666664</v>
      </c>
      <c r="J167" s="39">
        <v>2583.666666666667</v>
      </c>
      <c r="K167" s="39">
        <v>2611.8833333333341</v>
      </c>
      <c r="L167" s="39">
        <v>2649.8666666666672</v>
      </c>
      <c r="M167" s="31">
        <v>2573.9</v>
      </c>
      <c r="N167" s="31">
        <v>2507.6999999999998</v>
      </c>
      <c r="O167" s="256">
        <v>31441500</v>
      </c>
      <c r="P167" s="257">
        <v>6.979355398473984E-2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45169</v>
      </c>
      <c r="E168" s="38">
        <v>84.35</v>
      </c>
      <c r="F168" s="38">
        <v>84.466666666666669</v>
      </c>
      <c r="G168" s="39">
        <v>83.533333333333331</v>
      </c>
      <c r="H168" s="39">
        <v>82.716666666666669</v>
      </c>
      <c r="I168" s="39">
        <v>81.783333333333331</v>
      </c>
      <c r="J168" s="39">
        <v>85.283333333333331</v>
      </c>
      <c r="K168" s="39">
        <v>86.216666666666669</v>
      </c>
      <c r="L168" s="39">
        <v>87.033333333333331</v>
      </c>
      <c r="M168" s="31">
        <v>85.4</v>
      </c>
      <c r="N168" s="31">
        <v>83.65</v>
      </c>
      <c r="O168" s="256">
        <v>131120000</v>
      </c>
      <c r="P168" s="257">
        <v>-2.5970166993522316E-2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45169</v>
      </c>
      <c r="E169" s="38">
        <v>838.4</v>
      </c>
      <c r="F169" s="38">
        <v>840.88333333333333</v>
      </c>
      <c r="G169" s="39">
        <v>834.26666666666665</v>
      </c>
      <c r="H169" s="39">
        <v>830.13333333333333</v>
      </c>
      <c r="I169" s="39">
        <v>823.51666666666665</v>
      </c>
      <c r="J169" s="39">
        <v>845.01666666666665</v>
      </c>
      <c r="K169" s="39">
        <v>851.63333333333321</v>
      </c>
      <c r="L169" s="39">
        <v>855.76666666666665</v>
      </c>
      <c r="M169" s="31">
        <v>847.5</v>
      </c>
      <c r="N169" s="31">
        <v>836.75</v>
      </c>
      <c r="O169" s="256">
        <v>9577600</v>
      </c>
      <c r="P169" s="257">
        <v>2.3772874978621517E-2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45169</v>
      </c>
      <c r="E170" s="38">
        <v>1284</v>
      </c>
      <c r="F170" s="38">
        <v>1280.3</v>
      </c>
      <c r="G170" s="39">
        <v>1274</v>
      </c>
      <c r="H170" s="39">
        <v>1264</v>
      </c>
      <c r="I170" s="39">
        <v>1257.7</v>
      </c>
      <c r="J170" s="39">
        <v>1290.3</v>
      </c>
      <c r="K170" s="39">
        <v>1296.5999999999997</v>
      </c>
      <c r="L170" s="39">
        <v>1306.5999999999999</v>
      </c>
      <c r="M170" s="31">
        <v>1286.5999999999999</v>
      </c>
      <c r="N170" s="31">
        <v>1270.3</v>
      </c>
      <c r="O170" s="256">
        <v>8271750</v>
      </c>
      <c r="P170" s="257">
        <v>-3.7037037037037038E-3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45169</v>
      </c>
      <c r="E171" s="38">
        <v>573.4</v>
      </c>
      <c r="F171" s="38">
        <v>572.51666666666665</v>
      </c>
      <c r="G171" s="39">
        <v>569.38333333333333</v>
      </c>
      <c r="H171" s="39">
        <v>565.36666666666667</v>
      </c>
      <c r="I171" s="39">
        <v>562.23333333333335</v>
      </c>
      <c r="J171" s="39">
        <v>576.5333333333333</v>
      </c>
      <c r="K171" s="39">
        <v>579.66666666666652</v>
      </c>
      <c r="L171" s="39">
        <v>583.68333333333328</v>
      </c>
      <c r="M171" s="31">
        <v>575.65</v>
      </c>
      <c r="N171" s="31">
        <v>568.5</v>
      </c>
      <c r="O171" s="256">
        <v>104317500</v>
      </c>
      <c r="P171" s="257">
        <v>-3.002873162431309E-2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45169</v>
      </c>
      <c r="E172" s="38">
        <v>23565.9</v>
      </c>
      <c r="F172" s="38">
        <v>23644.349999999995</v>
      </c>
      <c r="G172" s="39">
        <v>23437.399999999991</v>
      </c>
      <c r="H172" s="39">
        <v>23308.899999999994</v>
      </c>
      <c r="I172" s="39">
        <v>23101.94999999999</v>
      </c>
      <c r="J172" s="39">
        <v>23772.849999999991</v>
      </c>
      <c r="K172" s="39">
        <v>23979.799999999996</v>
      </c>
      <c r="L172" s="39">
        <v>24108.299999999992</v>
      </c>
      <c r="M172" s="31">
        <v>23851.3</v>
      </c>
      <c r="N172" s="31">
        <v>23515.85</v>
      </c>
      <c r="O172" s="256">
        <v>203325</v>
      </c>
      <c r="P172" s="257">
        <v>2.3147565731538557E-2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45169</v>
      </c>
      <c r="E173" s="38">
        <v>3610.45</v>
      </c>
      <c r="F173" s="38">
        <v>3611.1666666666665</v>
      </c>
      <c r="G173" s="39">
        <v>3590.333333333333</v>
      </c>
      <c r="H173" s="39">
        <v>3570.2166666666667</v>
      </c>
      <c r="I173" s="39">
        <v>3549.3833333333332</v>
      </c>
      <c r="J173" s="39">
        <v>3631.2833333333328</v>
      </c>
      <c r="K173" s="39">
        <v>3652.1166666666659</v>
      </c>
      <c r="L173" s="39">
        <v>3672.2333333333327</v>
      </c>
      <c r="M173" s="31">
        <v>3632</v>
      </c>
      <c r="N173" s="31">
        <v>3591.05</v>
      </c>
      <c r="O173" s="256">
        <v>2141425</v>
      </c>
      <c r="P173" s="257">
        <v>-1.5674377449121476E-2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45169</v>
      </c>
      <c r="E174" s="38">
        <v>2281.4</v>
      </c>
      <c r="F174" s="38">
        <v>2286.1</v>
      </c>
      <c r="G174" s="39">
        <v>2268.4499999999998</v>
      </c>
      <c r="H174" s="39">
        <v>2255.5</v>
      </c>
      <c r="I174" s="39">
        <v>2237.85</v>
      </c>
      <c r="J174" s="39">
        <v>2299.0499999999997</v>
      </c>
      <c r="K174" s="39">
        <v>2316.7000000000003</v>
      </c>
      <c r="L174" s="39">
        <v>2329.6499999999996</v>
      </c>
      <c r="M174" s="31">
        <v>2303.75</v>
      </c>
      <c r="N174" s="31">
        <v>2273.15</v>
      </c>
      <c r="O174" s="256">
        <v>3978375</v>
      </c>
      <c r="P174" s="257">
        <v>-1.3024467392315565E-2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45169</v>
      </c>
      <c r="E175" s="38">
        <v>1824.75</v>
      </c>
      <c r="F175" s="38">
        <v>1828.4333333333334</v>
      </c>
      <c r="G175" s="39">
        <v>1807.3166666666668</v>
      </c>
      <c r="H175" s="39">
        <v>1789.8833333333334</v>
      </c>
      <c r="I175" s="39">
        <v>1768.7666666666669</v>
      </c>
      <c r="J175" s="39">
        <v>1845.8666666666668</v>
      </c>
      <c r="K175" s="39">
        <v>1866.9833333333336</v>
      </c>
      <c r="L175" s="39">
        <v>1884.4166666666667</v>
      </c>
      <c r="M175" s="31">
        <v>1849.55</v>
      </c>
      <c r="N175" s="31">
        <v>1811</v>
      </c>
      <c r="O175" s="256">
        <v>7128000</v>
      </c>
      <c r="P175" s="257">
        <v>1.8693191562339222E-2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45169</v>
      </c>
      <c r="E176" s="38">
        <v>1137.8499999999999</v>
      </c>
      <c r="F176" s="38">
        <v>1140.2</v>
      </c>
      <c r="G176" s="39">
        <v>1130.2</v>
      </c>
      <c r="H176" s="39">
        <v>1122.55</v>
      </c>
      <c r="I176" s="39">
        <v>1112.55</v>
      </c>
      <c r="J176" s="39">
        <v>1147.8500000000001</v>
      </c>
      <c r="K176" s="39">
        <v>1157.8500000000001</v>
      </c>
      <c r="L176" s="39">
        <v>1165.5000000000002</v>
      </c>
      <c r="M176" s="31">
        <v>1150.2</v>
      </c>
      <c r="N176" s="31">
        <v>1132.55</v>
      </c>
      <c r="O176" s="256">
        <v>22635200</v>
      </c>
      <c r="P176" s="257">
        <v>-1.393590095447199E-2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45169</v>
      </c>
      <c r="E177" s="38">
        <v>543.75</v>
      </c>
      <c r="F177" s="38">
        <v>545.11666666666667</v>
      </c>
      <c r="G177" s="39">
        <v>540.13333333333333</v>
      </c>
      <c r="H177" s="39">
        <v>536.51666666666665</v>
      </c>
      <c r="I177" s="39">
        <v>531.5333333333333</v>
      </c>
      <c r="J177" s="39">
        <v>548.73333333333335</v>
      </c>
      <c r="K177" s="39">
        <v>553.7166666666667</v>
      </c>
      <c r="L177" s="39">
        <v>557.33333333333337</v>
      </c>
      <c r="M177" s="31">
        <v>550.1</v>
      </c>
      <c r="N177" s="31">
        <v>541.5</v>
      </c>
      <c r="O177" s="256">
        <v>8691000</v>
      </c>
      <c r="P177" s="257">
        <v>-2.2274721565980427E-2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45169</v>
      </c>
      <c r="E178" s="38">
        <v>804.2</v>
      </c>
      <c r="F178" s="38">
        <v>803.23333333333323</v>
      </c>
      <c r="G178" s="39">
        <v>797.96666666666647</v>
      </c>
      <c r="H178" s="39">
        <v>791.73333333333323</v>
      </c>
      <c r="I178" s="39">
        <v>786.46666666666647</v>
      </c>
      <c r="J178" s="39">
        <v>809.46666666666647</v>
      </c>
      <c r="K178" s="39">
        <v>814.73333333333312</v>
      </c>
      <c r="L178" s="39">
        <v>820.96666666666647</v>
      </c>
      <c r="M178" s="31">
        <v>808.5</v>
      </c>
      <c r="N178" s="31">
        <v>797</v>
      </c>
      <c r="O178" s="256">
        <v>3818000</v>
      </c>
      <c r="P178" s="257">
        <v>1.1390728476821193E-2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45169</v>
      </c>
      <c r="E179" s="38">
        <v>995.2</v>
      </c>
      <c r="F179" s="38">
        <v>990.98333333333323</v>
      </c>
      <c r="G179" s="39">
        <v>982.56666666666649</v>
      </c>
      <c r="H179" s="39">
        <v>969.93333333333328</v>
      </c>
      <c r="I179" s="39">
        <v>961.51666666666654</v>
      </c>
      <c r="J179" s="39">
        <v>1003.6166666666664</v>
      </c>
      <c r="K179" s="39">
        <v>1012.0333333333332</v>
      </c>
      <c r="L179" s="39">
        <v>1024.6666666666665</v>
      </c>
      <c r="M179" s="31">
        <v>999.4</v>
      </c>
      <c r="N179" s="31">
        <v>978.35</v>
      </c>
      <c r="O179" s="256">
        <v>10682100</v>
      </c>
      <c r="P179" s="257">
        <v>-9.990824752778061E-3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45169</v>
      </c>
      <c r="E180" s="38">
        <v>1692.85</v>
      </c>
      <c r="F180" s="38">
        <v>1692.7166666666665</v>
      </c>
      <c r="G180" s="39">
        <v>1678.5333333333328</v>
      </c>
      <c r="H180" s="39">
        <v>1664.2166666666665</v>
      </c>
      <c r="I180" s="39">
        <v>1650.0333333333328</v>
      </c>
      <c r="J180" s="39">
        <v>1707.0333333333328</v>
      </c>
      <c r="K180" s="39">
        <v>1721.2166666666667</v>
      </c>
      <c r="L180" s="39">
        <v>1735.5333333333328</v>
      </c>
      <c r="M180" s="31">
        <v>1706.9</v>
      </c>
      <c r="N180" s="31">
        <v>1678.4</v>
      </c>
      <c r="O180" s="256">
        <v>5177500</v>
      </c>
      <c r="P180" s="257">
        <v>-1.0794803209782194E-2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45169</v>
      </c>
      <c r="E181" s="38">
        <v>843.9</v>
      </c>
      <c r="F181" s="38">
        <v>843.25</v>
      </c>
      <c r="G181" s="39">
        <v>837.25</v>
      </c>
      <c r="H181" s="39">
        <v>830.6</v>
      </c>
      <c r="I181" s="39">
        <v>824.6</v>
      </c>
      <c r="J181" s="39">
        <v>849.9</v>
      </c>
      <c r="K181" s="39">
        <v>855.9</v>
      </c>
      <c r="L181" s="39">
        <v>862.55</v>
      </c>
      <c r="M181" s="31">
        <v>849.25</v>
      </c>
      <c r="N181" s="31">
        <v>836.6</v>
      </c>
      <c r="O181" s="256">
        <v>10859400</v>
      </c>
      <c r="P181" s="257">
        <v>3.1592949783837711E-3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45169</v>
      </c>
      <c r="E182" s="38">
        <v>616.15</v>
      </c>
      <c r="F182" s="38">
        <v>616.33333333333337</v>
      </c>
      <c r="G182" s="39">
        <v>611.76666666666677</v>
      </c>
      <c r="H182" s="39">
        <v>607.38333333333344</v>
      </c>
      <c r="I182" s="39">
        <v>602.81666666666683</v>
      </c>
      <c r="J182" s="39">
        <v>620.7166666666667</v>
      </c>
      <c r="K182" s="39">
        <v>625.2833333333333</v>
      </c>
      <c r="L182" s="39">
        <v>629.66666666666663</v>
      </c>
      <c r="M182" s="31">
        <v>620.9</v>
      </c>
      <c r="N182" s="31">
        <v>611.95000000000005</v>
      </c>
      <c r="O182" s="256">
        <v>68274600</v>
      </c>
      <c r="P182" s="257">
        <v>-1.9562904149954981E-2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45169</v>
      </c>
      <c r="E183" s="38">
        <v>230.3</v>
      </c>
      <c r="F183" s="38">
        <v>231.28333333333333</v>
      </c>
      <c r="G183" s="39">
        <v>228.81666666666666</v>
      </c>
      <c r="H183" s="39">
        <v>227.33333333333334</v>
      </c>
      <c r="I183" s="39">
        <v>224.86666666666667</v>
      </c>
      <c r="J183" s="39">
        <v>232.76666666666665</v>
      </c>
      <c r="K183" s="39">
        <v>235.23333333333329</v>
      </c>
      <c r="L183" s="39">
        <v>236.71666666666664</v>
      </c>
      <c r="M183" s="31">
        <v>233.75</v>
      </c>
      <c r="N183" s="31">
        <v>229.8</v>
      </c>
      <c r="O183" s="256">
        <v>89683875</v>
      </c>
      <c r="P183" s="257">
        <v>-4.8310987940978203E-3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45169</v>
      </c>
      <c r="E184" s="38">
        <v>115.75</v>
      </c>
      <c r="F184" s="38">
        <v>115.68333333333334</v>
      </c>
      <c r="G184" s="39">
        <v>114.86666666666667</v>
      </c>
      <c r="H184" s="39">
        <v>113.98333333333333</v>
      </c>
      <c r="I184" s="39">
        <v>113.16666666666667</v>
      </c>
      <c r="J184" s="39">
        <v>116.56666666666668</v>
      </c>
      <c r="K184" s="39">
        <v>117.38333333333334</v>
      </c>
      <c r="L184" s="39">
        <v>118.26666666666668</v>
      </c>
      <c r="M184" s="31">
        <v>116.5</v>
      </c>
      <c r="N184" s="31">
        <v>114.8</v>
      </c>
      <c r="O184" s="256">
        <v>229570000</v>
      </c>
      <c r="P184" s="257">
        <v>-1.0595681133998626E-2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45169</v>
      </c>
      <c r="E185" s="38">
        <v>3369.85</v>
      </c>
      <c r="F185" s="38">
        <v>3383.7999999999997</v>
      </c>
      <c r="G185" s="39">
        <v>3348.0499999999993</v>
      </c>
      <c r="H185" s="39">
        <v>3326.2499999999995</v>
      </c>
      <c r="I185" s="39">
        <v>3290.4999999999991</v>
      </c>
      <c r="J185" s="39">
        <v>3405.5999999999995</v>
      </c>
      <c r="K185" s="39">
        <v>3441.3500000000004</v>
      </c>
      <c r="L185" s="39">
        <v>3463.1499999999996</v>
      </c>
      <c r="M185" s="31">
        <v>3419.55</v>
      </c>
      <c r="N185" s="31">
        <v>3362</v>
      </c>
      <c r="O185" s="256">
        <v>10276525</v>
      </c>
      <c r="P185" s="257">
        <v>1.7659087758214335E-2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45169</v>
      </c>
      <c r="E186" s="38">
        <v>1211.55</v>
      </c>
      <c r="F186" s="38">
        <v>1215.4166666666667</v>
      </c>
      <c r="G186" s="39">
        <v>1201.0833333333335</v>
      </c>
      <c r="H186" s="39">
        <v>1190.6166666666668</v>
      </c>
      <c r="I186" s="39">
        <v>1176.2833333333335</v>
      </c>
      <c r="J186" s="39">
        <v>1225.8833333333334</v>
      </c>
      <c r="K186" s="39">
        <v>1240.2166666666669</v>
      </c>
      <c r="L186" s="39">
        <v>1250.6833333333334</v>
      </c>
      <c r="M186" s="31">
        <v>1229.75</v>
      </c>
      <c r="N186" s="31">
        <v>1204.95</v>
      </c>
      <c r="O186" s="256">
        <v>13785600</v>
      </c>
      <c r="P186" s="257">
        <v>-3.6201182935525822E-2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45169</v>
      </c>
      <c r="E187" s="38">
        <v>3057</v>
      </c>
      <c r="F187" s="38">
        <v>3058.8333333333335</v>
      </c>
      <c r="G187" s="39">
        <v>3035.916666666667</v>
      </c>
      <c r="H187" s="39">
        <v>3014.8333333333335</v>
      </c>
      <c r="I187" s="39">
        <v>2991.916666666667</v>
      </c>
      <c r="J187" s="39">
        <v>3079.916666666667</v>
      </c>
      <c r="K187" s="39">
        <v>3102.8333333333339</v>
      </c>
      <c r="L187" s="39">
        <v>3123.916666666667</v>
      </c>
      <c r="M187" s="31">
        <v>3081.75</v>
      </c>
      <c r="N187" s="31">
        <v>3037.75</v>
      </c>
      <c r="O187" s="256">
        <v>5437875</v>
      </c>
      <c r="P187" s="257">
        <v>-2.264608748399272E-2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45169</v>
      </c>
      <c r="E188" s="38">
        <v>1981.1</v>
      </c>
      <c r="F188" s="38">
        <v>1977.3500000000001</v>
      </c>
      <c r="G188" s="39">
        <v>1965.7000000000003</v>
      </c>
      <c r="H188" s="39">
        <v>1950.3000000000002</v>
      </c>
      <c r="I188" s="39">
        <v>1938.6500000000003</v>
      </c>
      <c r="J188" s="39">
        <v>1992.7500000000002</v>
      </c>
      <c r="K188" s="39">
        <v>2004.4000000000003</v>
      </c>
      <c r="L188" s="39">
        <v>2019.8000000000002</v>
      </c>
      <c r="M188" s="31">
        <v>1989</v>
      </c>
      <c r="N188" s="31">
        <v>1961.95</v>
      </c>
      <c r="O188" s="256">
        <v>1839000</v>
      </c>
      <c r="P188" s="257">
        <v>-1.8414731785428344E-2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45169</v>
      </c>
      <c r="E189" s="38">
        <v>1973.85</v>
      </c>
      <c r="F189" s="38">
        <v>1990.3500000000001</v>
      </c>
      <c r="G189" s="39">
        <v>1949.7000000000003</v>
      </c>
      <c r="H189" s="39">
        <v>1925.5500000000002</v>
      </c>
      <c r="I189" s="39">
        <v>1884.9000000000003</v>
      </c>
      <c r="J189" s="39">
        <v>2014.5000000000002</v>
      </c>
      <c r="K189" s="39">
        <v>2055.1500000000005</v>
      </c>
      <c r="L189" s="39">
        <v>2079.3000000000002</v>
      </c>
      <c r="M189" s="31">
        <v>2031</v>
      </c>
      <c r="N189" s="31">
        <v>1966.2</v>
      </c>
      <c r="O189" s="256">
        <v>4259200</v>
      </c>
      <c r="P189" s="257">
        <v>3.3786407766990288E-2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45169</v>
      </c>
      <c r="E190" s="38">
        <v>1343.15</v>
      </c>
      <c r="F190" s="38">
        <v>1341.7</v>
      </c>
      <c r="G190" s="39">
        <v>1335.9</v>
      </c>
      <c r="H190" s="39">
        <v>1328.65</v>
      </c>
      <c r="I190" s="39">
        <v>1322.8500000000001</v>
      </c>
      <c r="J190" s="39">
        <v>1348.95</v>
      </c>
      <c r="K190" s="39">
        <v>1354.7499999999998</v>
      </c>
      <c r="L190" s="39">
        <v>1362</v>
      </c>
      <c r="M190" s="31">
        <v>1347.5</v>
      </c>
      <c r="N190" s="31">
        <v>1334.45</v>
      </c>
      <c r="O190" s="256">
        <v>6715800</v>
      </c>
      <c r="P190" s="257">
        <v>3.3465802133444888E-3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45169</v>
      </c>
      <c r="E191" s="38">
        <v>1518.9</v>
      </c>
      <c r="F191" s="38">
        <v>1536.1833333333334</v>
      </c>
      <c r="G191" s="39">
        <v>1495.5166666666669</v>
      </c>
      <c r="H191" s="39">
        <v>1472.1333333333334</v>
      </c>
      <c r="I191" s="39">
        <v>1431.4666666666669</v>
      </c>
      <c r="J191" s="39">
        <v>1559.5666666666668</v>
      </c>
      <c r="K191" s="39">
        <v>1600.2333333333333</v>
      </c>
      <c r="L191" s="39">
        <v>1623.6166666666668</v>
      </c>
      <c r="M191" s="31">
        <v>1576.85</v>
      </c>
      <c r="N191" s="31">
        <v>1512.8</v>
      </c>
      <c r="O191" s="256">
        <v>2424400</v>
      </c>
      <c r="P191" s="257">
        <v>5.6843940714908454E-2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45169</v>
      </c>
      <c r="E192" s="38">
        <v>8218.75</v>
      </c>
      <c r="F192" s="38">
        <v>8212.7833333333328</v>
      </c>
      <c r="G192" s="39">
        <v>8175.9666666666653</v>
      </c>
      <c r="H192" s="39">
        <v>8133.1833333333325</v>
      </c>
      <c r="I192" s="39">
        <v>8096.366666666665</v>
      </c>
      <c r="J192" s="39">
        <v>8255.5666666666657</v>
      </c>
      <c r="K192" s="39">
        <v>8292.3833333333314</v>
      </c>
      <c r="L192" s="39">
        <v>8335.1666666666661</v>
      </c>
      <c r="M192" s="31">
        <v>8249.6</v>
      </c>
      <c r="N192" s="31">
        <v>8170</v>
      </c>
      <c r="O192" s="256">
        <v>1472800</v>
      </c>
      <c r="P192" s="257">
        <v>-8.6160473882606354E-3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45169</v>
      </c>
      <c r="E193" s="38">
        <v>579.35</v>
      </c>
      <c r="F193" s="38">
        <v>582.08333333333337</v>
      </c>
      <c r="G193" s="39">
        <v>575.7166666666667</v>
      </c>
      <c r="H193" s="39">
        <v>572.08333333333337</v>
      </c>
      <c r="I193" s="39">
        <v>565.7166666666667</v>
      </c>
      <c r="J193" s="39">
        <v>585.7166666666667</v>
      </c>
      <c r="K193" s="39">
        <v>592.08333333333326</v>
      </c>
      <c r="L193" s="39">
        <v>595.7166666666667</v>
      </c>
      <c r="M193" s="31">
        <v>588.45000000000005</v>
      </c>
      <c r="N193" s="31">
        <v>578.45000000000005</v>
      </c>
      <c r="O193" s="256">
        <v>38188800</v>
      </c>
      <c r="P193" s="257">
        <v>7.7530017152658663E-3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45169</v>
      </c>
      <c r="E194" s="38">
        <v>232.75</v>
      </c>
      <c r="F194" s="38">
        <v>233.45000000000002</v>
      </c>
      <c r="G194" s="39">
        <v>231.40000000000003</v>
      </c>
      <c r="H194" s="39">
        <v>230.05</v>
      </c>
      <c r="I194" s="39">
        <v>228.00000000000003</v>
      </c>
      <c r="J194" s="39">
        <v>234.80000000000004</v>
      </c>
      <c r="K194" s="39">
        <v>236.85000000000005</v>
      </c>
      <c r="L194" s="39">
        <v>238.20000000000005</v>
      </c>
      <c r="M194" s="31">
        <v>235.5</v>
      </c>
      <c r="N194" s="31">
        <v>232.1</v>
      </c>
      <c r="O194" s="256">
        <v>89236000</v>
      </c>
      <c r="P194" s="257">
        <v>2.4714658039004223E-3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45169</v>
      </c>
      <c r="E195" s="38">
        <v>810.15</v>
      </c>
      <c r="F195" s="38">
        <v>816.75</v>
      </c>
      <c r="G195" s="39">
        <v>801.95</v>
      </c>
      <c r="H195" s="39">
        <v>793.75</v>
      </c>
      <c r="I195" s="39">
        <v>778.95</v>
      </c>
      <c r="J195" s="39">
        <v>824.95</v>
      </c>
      <c r="K195" s="39">
        <v>839.75</v>
      </c>
      <c r="L195" s="39">
        <v>847.95</v>
      </c>
      <c r="M195" s="31">
        <v>831.55</v>
      </c>
      <c r="N195" s="31">
        <v>808.55</v>
      </c>
      <c r="O195" s="256">
        <v>8725800</v>
      </c>
      <c r="P195" s="257">
        <v>3.4205660645711851E-2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45169</v>
      </c>
      <c r="E196" s="38">
        <v>410.15</v>
      </c>
      <c r="F196" s="38">
        <v>411.61666666666662</v>
      </c>
      <c r="G196" s="39">
        <v>406.13333333333321</v>
      </c>
      <c r="H196" s="39">
        <v>402.11666666666662</v>
      </c>
      <c r="I196" s="39">
        <v>396.63333333333321</v>
      </c>
      <c r="J196" s="39">
        <v>415.63333333333321</v>
      </c>
      <c r="K196" s="39">
        <v>421.11666666666667</v>
      </c>
      <c r="L196" s="39">
        <v>425.13333333333321</v>
      </c>
      <c r="M196" s="31">
        <v>417.1</v>
      </c>
      <c r="N196" s="31">
        <v>407.6</v>
      </c>
      <c r="O196" s="256">
        <v>37753500</v>
      </c>
      <c r="P196" s="257">
        <v>3.4866987377163768E-2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45169</v>
      </c>
      <c r="E197" s="38">
        <v>273.95</v>
      </c>
      <c r="F197" s="38">
        <v>275.15000000000003</v>
      </c>
      <c r="G197" s="39">
        <v>272.10000000000008</v>
      </c>
      <c r="H197" s="39">
        <v>270.25000000000006</v>
      </c>
      <c r="I197" s="39">
        <v>267.2000000000001</v>
      </c>
      <c r="J197" s="39">
        <v>277.00000000000006</v>
      </c>
      <c r="K197" s="39">
        <v>280.05</v>
      </c>
      <c r="L197" s="39">
        <v>281.90000000000003</v>
      </c>
      <c r="M197" s="31">
        <v>278.2</v>
      </c>
      <c r="N197" s="31">
        <v>273.3</v>
      </c>
      <c r="O197" s="256">
        <v>87273000</v>
      </c>
      <c r="P197" s="257">
        <v>-4.0502655100761897E-2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45169</v>
      </c>
      <c r="E198" s="38">
        <v>648.35</v>
      </c>
      <c r="F198" s="38">
        <v>650.88333333333333</v>
      </c>
      <c r="G198" s="39">
        <v>641.9666666666667</v>
      </c>
      <c r="H198" s="39">
        <v>635.58333333333337</v>
      </c>
      <c r="I198" s="39">
        <v>626.66666666666674</v>
      </c>
      <c r="J198" s="39">
        <v>657.26666666666665</v>
      </c>
      <c r="K198" s="39">
        <v>666.18333333333339</v>
      </c>
      <c r="L198" s="39">
        <v>672.56666666666661</v>
      </c>
      <c r="M198" s="31">
        <v>659.8</v>
      </c>
      <c r="N198" s="31">
        <v>644.5</v>
      </c>
      <c r="O198" s="256">
        <v>8229600</v>
      </c>
      <c r="P198" s="257">
        <v>-2.617801047120419E-3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45159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44" t="s">
        <v>16</v>
      </c>
      <c r="B8" s="346"/>
      <c r="C8" s="350" t="s">
        <v>20</v>
      </c>
      <c r="D8" s="350" t="s">
        <v>21</v>
      </c>
      <c r="E8" s="341" t="s">
        <v>22</v>
      </c>
      <c r="F8" s="342"/>
      <c r="G8" s="343"/>
      <c r="H8" s="341" t="s">
        <v>23</v>
      </c>
      <c r="I8" s="342"/>
      <c r="J8" s="343"/>
      <c r="K8" s="26"/>
      <c r="L8" s="53"/>
      <c r="M8" s="53"/>
      <c r="N8" s="1"/>
      <c r="O8" s="1"/>
    </row>
    <row r="9" spans="1:15" ht="36" customHeight="1">
      <c r="A9" s="348"/>
      <c r="B9" s="349"/>
      <c r="C9" s="349"/>
      <c r="D9" s="34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19310.150000000001</v>
      </c>
      <c r="D10" s="35">
        <v>19312.516666666666</v>
      </c>
      <c r="E10" s="35">
        <v>19251.233333333334</v>
      </c>
      <c r="F10" s="35">
        <v>19192.316666666666</v>
      </c>
      <c r="G10" s="35">
        <v>19131.033333333333</v>
      </c>
      <c r="H10" s="35">
        <v>19371.433333333334</v>
      </c>
      <c r="I10" s="35">
        <v>19432.716666666667</v>
      </c>
      <c r="J10" s="35">
        <v>19491.633333333335</v>
      </c>
      <c r="K10" s="35">
        <v>19373.8</v>
      </c>
      <c r="L10" s="35">
        <v>19253.599999999999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43851.05</v>
      </c>
      <c r="D11" s="35">
        <v>43827.05000000001</v>
      </c>
      <c r="E11" s="35">
        <v>43696.450000000019</v>
      </c>
      <c r="F11" s="35">
        <v>43541.850000000006</v>
      </c>
      <c r="G11" s="35">
        <v>43411.250000000015</v>
      </c>
      <c r="H11" s="35">
        <v>43981.650000000023</v>
      </c>
      <c r="I11" s="35">
        <v>44112.250000000015</v>
      </c>
      <c r="J11" s="35">
        <v>44266.850000000028</v>
      </c>
      <c r="K11" s="35">
        <v>43957.65</v>
      </c>
      <c r="L11" s="35">
        <v>43672.45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3433.8</v>
      </c>
      <c r="D12" s="38">
        <v>3441.35</v>
      </c>
      <c r="E12" s="38">
        <v>3415.85</v>
      </c>
      <c r="F12" s="38">
        <v>3397.9</v>
      </c>
      <c r="G12" s="38">
        <v>3372.4</v>
      </c>
      <c r="H12" s="38">
        <v>3459.2999999999997</v>
      </c>
      <c r="I12" s="38">
        <v>3484.7999999999997</v>
      </c>
      <c r="J12" s="38">
        <v>3502.7499999999995</v>
      </c>
      <c r="K12" s="38">
        <v>3466.85</v>
      </c>
      <c r="L12" s="38">
        <v>3423.4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5975.25</v>
      </c>
      <c r="D13" s="38">
        <v>5977.0166666666664</v>
      </c>
      <c r="E13" s="38">
        <v>5948.8833333333332</v>
      </c>
      <c r="F13" s="38">
        <v>5922.5166666666664</v>
      </c>
      <c r="G13" s="38">
        <v>5894.3833333333332</v>
      </c>
      <c r="H13" s="38">
        <v>6003.3833333333332</v>
      </c>
      <c r="I13" s="38">
        <v>6031.5166666666664</v>
      </c>
      <c r="J13" s="38">
        <v>6057.8833333333332</v>
      </c>
      <c r="K13" s="38">
        <v>6005.15</v>
      </c>
      <c r="L13" s="38">
        <v>5950.65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30604.05</v>
      </c>
      <c r="D14" s="38">
        <v>30684.383333333331</v>
      </c>
      <c r="E14" s="38">
        <v>30434.666666666664</v>
      </c>
      <c r="F14" s="38">
        <v>30265.283333333333</v>
      </c>
      <c r="G14" s="38">
        <v>30015.566666666666</v>
      </c>
      <c r="H14" s="38">
        <v>30853.766666666663</v>
      </c>
      <c r="I14" s="38">
        <v>31103.48333333333</v>
      </c>
      <c r="J14" s="38">
        <v>31272.866666666661</v>
      </c>
      <c r="K14" s="38">
        <v>30934.1</v>
      </c>
      <c r="L14" s="38">
        <v>30515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5372.9</v>
      </c>
      <c r="D15" s="38">
        <v>5386.3166666666666</v>
      </c>
      <c r="E15" s="38">
        <v>5347.4833333333336</v>
      </c>
      <c r="F15" s="38">
        <v>5322.0666666666666</v>
      </c>
      <c r="G15" s="38">
        <v>5283.2333333333336</v>
      </c>
      <c r="H15" s="38">
        <v>5411.7333333333336</v>
      </c>
      <c r="I15" s="38">
        <v>5450.5666666666675</v>
      </c>
      <c r="J15" s="38">
        <v>5475.9833333333336</v>
      </c>
      <c r="K15" s="38">
        <v>5425.15</v>
      </c>
      <c r="L15" s="38">
        <v>5360.9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10824.3</v>
      </c>
      <c r="D16" s="38">
        <v>10838.183333333334</v>
      </c>
      <c r="E16" s="38">
        <v>10780.266666666668</v>
      </c>
      <c r="F16" s="38">
        <v>10736.233333333334</v>
      </c>
      <c r="G16" s="38">
        <v>10678.316666666668</v>
      </c>
      <c r="H16" s="38">
        <v>10882.216666666669</v>
      </c>
      <c r="I16" s="38">
        <v>10940.133333333333</v>
      </c>
      <c r="J16" s="38">
        <v>10984.16666666667</v>
      </c>
      <c r="K16" s="38">
        <v>10896.1</v>
      </c>
      <c r="L16" s="38">
        <v>10794.15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4279.5</v>
      </c>
      <c r="D17" s="38">
        <v>4297.6500000000005</v>
      </c>
      <c r="E17" s="38">
        <v>4251.8500000000013</v>
      </c>
      <c r="F17" s="38">
        <v>4224.2000000000007</v>
      </c>
      <c r="G17" s="38">
        <v>4178.4000000000015</v>
      </c>
      <c r="H17" s="38">
        <v>4325.3000000000011</v>
      </c>
      <c r="I17" s="38">
        <v>4371.1000000000004</v>
      </c>
      <c r="J17" s="38">
        <v>4398.7500000000009</v>
      </c>
      <c r="K17" s="31">
        <v>4343.45</v>
      </c>
      <c r="L17" s="31">
        <v>4270</v>
      </c>
      <c r="M17" s="31">
        <v>2.3050000000000002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23399.599999999999</v>
      </c>
      <c r="D18" s="38">
        <v>23492.616666666669</v>
      </c>
      <c r="E18" s="38">
        <v>23259.083333333336</v>
      </c>
      <c r="F18" s="38">
        <v>23118.566666666666</v>
      </c>
      <c r="G18" s="38">
        <v>22885.033333333333</v>
      </c>
      <c r="H18" s="38">
        <v>23633.133333333339</v>
      </c>
      <c r="I18" s="38">
        <v>23866.666666666672</v>
      </c>
      <c r="J18" s="38">
        <v>24007.183333333342</v>
      </c>
      <c r="K18" s="31">
        <v>23726.15</v>
      </c>
      <c r="L18" s="31">
        <v>23352.1</v>
      </c>
      <c r="M18" s="31">
        <v>4.7530000000000003E-2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181.45</v>
      </c>
      <c r="D19" s="38">
        <v>181</v>
      </c>
      <c r="E19" s="38">
        <v>179.2</v>
      </c>
      <c r="F19" s="38">
        <v>176.95</v>
      </c>
      <c r="G19" s="38">
        <v>175.14999999999998</v>
      </c>
      <c r="H19" s="38">
        <v>183.25</v>
      </c>
      <c r="I19" s="38">
        <v>185.05</v>
      </c>
      <c r="J19" s="38">
        <v>187.3</v>
      </c>
      <c r="K19" s="31">
        <v>182.8</v>
      </c>
      <c r="L19" s="31">
        <v>178.75</v>
      </c>
      <c r="M19" s="31">
        <v>30.307700000000001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214.85</v>
      </c>
      <c r="D20" s="38">
        <v>214.29999999999998</v>
      </c>
      <c r="E20" s="38">
        <v>212.44999999999996</v>
      </c>
      <c r="F20" s="38">
        <v>210.04999999999998</v>
      </c>
      <c r="G20" s="38">
        <v>208.19999999999996</v>
      </c>
      <c r="H20" s="38">
        <v>216.69999999999996</v>
      </c>
      <c r="I20" s="38">
        <v>218.54999999999998</v>
      </c>
      <c r="J20" s="38">
        <v>220.94999999999996</v>
      </c>
      <c r="K20" s="31">
        <v>216.15</v>
      </c>
      <c r="L20" s="31">
        <v>211.9</v>
      </c>
      <c r="M20" s="31">
        <v>17.595669999999998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1934.1</v>
      </c>
      <c r="D21" s="38">
        <v>1924.3500000000001</v>
      </c>
      <c r="E21" s="38">
        <v>1892.7500000000002</v>
      </c>
      <c r="F21" s="38">
        <v>1851.4</v>
      </c>
      <c r="G21" s="38">
        <v>1819.8000000000002</v>
      </c>
      <c r="H21" s="38">
        <v>1965.7000000000003</v>
      </c>
      <c r="I21" s="38">
        <v>1997.3000000000002</v>
      </c>
      <c r="J21" s="38">
        <v>2038.6500000000003</v>
      </c>
      <c r="K21" s="31">
        <v>1955.95</v>
      </c>
      <c r="L21" s="31">
        <v>1883</v>
      </c>
      <c r="M21" s="31">
        <v>7.3094400000000004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2577.4</v>
      </c>
      <c r="D22" s="38">
        <v>2568.2166666666667</v>
      </c>
      <c r="E22" s="38">
        <v>2470.4833333333336</v>
      </c>
      <c r="F22" s="38">
        <v>2363.5666666666671</v>
      </c>
      <c r="G22" s="38">
        <v>2265.8333333333339</v>
      </c>
      <c r="H22" s="38">
        <v>2675.1333333333332</v>
      </c>
      <c r="I22" s="38">
        <v>2772.8666666666659</v>
      </c>
      <c r="J22" s="38">
        <v>2879.7833333333328</v>
      </c>
      <c r="K22" s="31">
        <v>2665.95</v>
      </c>
      <c r="L22" s="31">
        <v>2461.3000000000002</v>
      </c>
      <c r="M22" s="31">
        <v>146.79922999999999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994.75</v>
      </c>
      <c r="D23" s="38">
        <v>985.94999999999993</v>
      </c>
      <c r="E23" s="38">
        <v>946.94999999999982</v>
      </c>
      <c r="F23" s="38">
        <v>899.14999999999986</v>
      </c>
      <c r="G23" s="38">
        <v>860.14999999999975</v>
      </c>
      <c r="H23" s="38">
        <v>1033.75</v>
      </c>
      <c r="I23" s="38">
        <v>1072.75</v>
      </c>
      <c r="J23" s="38">
        <v>1120.55</v>
      </c>
      <c r="K23" s="31">
        <v>1024.95</v>
      </c>
      <c r="L23" s="31">
        <v>938.15</v>
      </c>
      <c r="M23" s="31">
        <v>55.246229999999997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835.9</v>
      </c>
      <c r="D24" s="38">
        <v>829.93333333333339</v>
      </c>
      <c r="E24" s="38">
        <v>810.26666666666677</v>
      </c>
      <c r="F24" s="38">
        <v>784.63333333333333</v>
      </c>
      <c r="G24" s="38">
        <v>764.9666666666667</v>
      </c>
      <c r="H24" s="38">
        <v>855.56666666666683</v>
      </c>
      <c r="I24" s="38">
        <v>875.23333333333335</v>
      </c>
      <c r="J24" s="38">
        <v>900.8666666666669</v>
      </c>
      <c r="K24" s="31">
        <v>849.6</v>
      </c>
      <c r="L24" s="31">
        <v>804.3</v>
      </c>
      <c r="M24" s="31">
        <v>225.02392</v>
      </c>
      <c r="N24" s="1"/>
      <c r="O24" s="1"/>
    </row>
    <row r="25" spans="1:15" ht="12.75" customHeight="1">
      <c r="A25" s="56">
        <v>16</v>
      </c>
      <c r="B25" s="58" t="s">
        <v>857</v>
      </c>
      <c r="C25" s="31">
        <v>304.60000000000002</v>
      </c>
      <c r="D25" s="38">
        <v>304.16666666666669</v>
      </c>
      <c r="E25" s="38">
        <v>286.68333333333339</v>
      </c>
      <c r="F25" s="38">
        <v>268.76666666666671</v>
      </c>
      <c r="G25" s="38">
        <v>251.28333333333342</v>
      </c>
      <c r="H25" s="38">
        <v>322.08333333333337</v>
      </c>
      <c r="I25" s="38">
        <v>339.56666666666661</v>
      </c>
      <c r="J25" s="38">
        <v>357.48333333333335</v>
      </c>
      <c r="K25" s="31">
        <v>321.64999999999998</v>
      </c>
      <c r="L25" s="31">
        <v>286.25</v>
      </c>
      <c r="M25" s="31">
        <v>581.20641000000001</v>
      </c>
      <c r="N25" s="1"/>
      <c r="O25" s="1"/>
    </row>
    <row r="26" spans="1:15" ht="12.75" customHeight="1">
      <c r="A26" s="56">
        <v>17</v>
      </c>
      <c r="B26" s="58" t="s">
        <v>268</v>
      </c>
      <c r="C26" s="31">
        <v>871.9</v>
      </c>
      <c r="D26" s="38">
        <v>863.55000000000007</v>
      </c>
      <c r="E26" s="38">
        <v>833.10000000000014</v>
      </c>
      <c r="F26" s="38">
        <v>794.30000000000007</v>
      </c>
      <c r="G26" s="38">
        <v>763.85000000000014</v>
      </c>
      <c r="H26" s="38">
        <v>902.35000000000014</v>
      </c>
      <c r="I26" s="38">
        <v>932.80000000000018</v>
      </c>
      <c r="J26" s="38">
        <v>971.60000000000014</v>
      </c>
      <c r="K26" s="31">
        <v>894</v>
      </c>
      <c r="L26" s="31">
        <v>824.75</v>
      </c>
      <c r="M26" s="31">
        <v>77.987790000000004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3801.3</v>
      </c>
      <c r="D27" s="38">
        <v>3768.1</v>
      </c>
      <c r="E27" s="38">
        <v>3727.25</v>
      </c>
      <c r="F27" s="38">
        <v>3653.2000000000003</v>
      </c>
      <c r="G27" s="38">
        <v>3612.3500000000004</v>
      </c>
      <c r="H27" s="38">
        <v>3842.1499999999996</v>
      </c>
      <c r="I27" s="38">
        <v>3882.9999999999991</v>
      </c>
      <c r="J27" s="38">
        <v>3957.0499999999993</v>
      </c>
      <c r="K27" s="31">
        <v>3808.95</v>
      </c>
      <c r="L27" s="31">
        <v>3694.05</v>
      </c>
      <c r="M27" s="31">
        <v>1.8692500000000001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453.05</v>
      </c>
      <c r="D28" s="38">
        <v>451.26666666666665</v>
      </c>
      <c r="E28" s="38">
        <v>441.58333333333331</v>
      </c>
      <c r="F28" s="38">
        <v>430.11666666666667</v>
      </c>
      <c r="G28" s="38">
        <v>420.43333333333334</v>
      </c>
      <c r="H28" s="38">
        <v>462.73333333333329</v>
      </c>
      <c r="I28" s="38">
        <v>472.41666666666669</v>
      </c>
      <c r="J28" s="38">
        <v>483.88333333333327</v>
      </c>
      <c r="K28" s="31">
        <v>460.95</v>
      </c>
      <c r="L28" s="31">
        <v>439.8</v>
      </c>
      <c r="M28" s="31">
        <v>47.459409999999998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4848.3500000000004</v>
      </c>
      <c r="D29" s="38">
        <v>4856.1500000000005</v>
      </c>
      <c r="E29" s="38">
        <v>4817.3000000000011</v>
      </c>
      <c r="F29" s="38">
        <v>4786.2500000000009</v>
      </c>
      <c r="G29" s="38">
        <v>4747.4000000000015</v>
      </c>
      <c r="H29" s="38">
        <v>4887.2000000000007</v>
      </c>
      <c r="I29" s="38">
        <v>4926.0500000000011</v>
      </c>
      <c r="J29" s="38">
        <v>4957.1000000000004</v>
      </c>
      <c r="K29" s="31">
        <v>4895</v>
      </c>
      <c r="L29" s="31">
        <v>4825.1000000000004</v>
      </c>
      <c r="M29" s="31">
        <v>3.3684799999999999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391.65</v>
      </c>
      <c r="D30" s="38">
        <v>390.89999999999992</v>
      </c>
      <c r="E30" s="38">
        <v>385.34999999999985</v>
      </c>
      <c r="F30" s="38">
        <v>379.04999999999995</v>
      </c>
      <c r="G30" s="38">
        <v>373.49999999999989</v>
      </c>
      <c r="H30" s="38">
        <v>397.19999999999982</v>
      </c>
      <c r="I30" s="38">
        <v>402.74999999999989</v>
      </c>
      <c r="J30" s="38">
        <v>409.04999999999978</v>
      </c>
      <c r="K30" s="31">
        <v>396.45</v>
      </c>
      <c r="L30" s="31">
        <v>384.6</v>
      </c>
      <c r="M30" s="31">
        <v>26.822790000000001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186.4</v>
      </c>
      <c r="D31" s="38">
        <v>186.9</v>
      </c>
      <c r="E31" s="38">
        <v>184.55</v>
      </c>
      <c r="F31" s="38">
        <v>182.70000000000002</v>
      </c>
      <c r="G31" s="38">
        <v>180.35000000000002</v>
      </c>
      <c r="H31" s="38">
        <v>188.75</v>
      </c>
      <c r="I31" s="38">
        <v>191.09999999999997</v>
      </c>
      <c r="J31" s="38">
        <v>192.95</v>
      </c>
      <c r="K31" s="31">
        <v>189.25</v>
      </c>
      <c r="L31" s="31">
        <v>185.05</v>
      </c>
      <c r="M31" s="31">
        <v>88.939440000000005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3163.55</v>
      </c>
      <c r="D32" s="38">
        <v>3168.0166666666664</v>
      </c>
      <c r="E32" s="38">
        <v>3150.5333333333328</v>
      </c>
      <c r="F32" s="38">
        <v>3137.5166666666664</v>
      </c>
      <c r="G32" s="38">
        <v>3120.0333333333328</v>
      </c>
      <c r="H32" s="38">
        <v>3181.0333333333328</v>
      </c>
      <c r="I32" s="38">
        <v>3198.5166666666664</v>
      </c>
      <c r="J32" s="38">
        <v>3211.5333333333328</v>
      </c>
      <c r="K32" s="31">
        <v>3185.5</v>
      </c>
      <c r="L32" s="31">
        <v>3155</v>
      </c>
      <c r="M32" s="31">
        <v>5.92652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1940.1</v>
      </c>
      <c r="D33" s="38">
        <v>1949.1666666666667</v>
      </c>
      <c r="E33" s="38">
        <v>1910.9333333333334</v>
      </c>
      <c r="F33" s="38">
        <v>1881.7666666666667</v>
      </c>
      <c r="G33" s="38">
        <v>1843.5333333333333</v>
      </c>
      <c r="H33" s="38">
        <v>1978.3333333333335</v>
      </c>
      <c r="I33" s="38">
        <v>2016.5666666666666</v>
      </c>
      <c r="J33" s="38">
        <v>2045.7333333333336</v>
      </c>
      <c r="K33" s="31">
        <v>1987.4</v>
      </c>
      <c r="L33" s="31">
        <v>1920</v>
      </c>
      <c r="M33" s="31">
        <v>10.4693</v>
      </c>
      <c r="N33" s="1"/>
      <c r="O33" s="1"/>
    </row>
    <row r="34" spans="1:15" ht="12.75" customHeight="1">
      <c r="A34" s="56">
        <v>25</v>
      </c>
      <c r="B34" s="58" t="s">
        <v>267</v>
      </c>
      <c r="C34" s="31">
        <v>654.5</v>
      </c>
      <c r="D34" s="38">
        <v>654.6</v>
      </c>
      <c r="E34" s="38">
        <v>632.40000000000009</v>
      </c>
      <c r="F34" s="38">
        <v>610.30000000000007</v>
      </c>
      <c r="G34" s="38">
        <v>588.10000000000014</v>
      </c>
      <c r="H34" s="38">
        <v>676.7</v>
      </c>
      <c r="I34" s="38">
        <v>698.90000000000009</v>
      </c>
      <c r="J34" s="38">
        <v>721</v>
      </c>
      <c r="K34" s="31">
        <v>676.8</v>
      </c>
      <c r="L34" s="31">
        <v>632.5</v>
      </c>
      <c r="M34" s="31">
        <v>27.384930000000001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711.05</v>
      </c>
      <c r="D35" s="38">
        <v>710.61666666666667</v>
      </c>
      <c r="E35" s="38">
        <v>701.83333333333337</v>
      </c>
      <c r="F35" s="38">
        <v>692.61666666666667</v>
      </c>
      <c r="G35" s="38">
        <v>683.83333333333337</v>
      </c>
      <c r="H35" s="38">
        <v>719.83333333333337</v>
      </c>
      <c r="I35" s="38">
        <v>728.61666666666667</v>
      </c>
      <c r="J35" s="38">
        <v>737.83333333333337</v>
      </c>
      <c r="K35" s="31">
        <v>719.4</v>
      </c>
      <c r="L35" s="31">
        <v>701.4</v>
      </c>
      <c r="M35" s="31">
        <v>20.340250000000001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857.8</v>
      </c>
      <c r="D36" s="38">
        <v>862.36666666666667</v>
      </c>
      <c r="E36" s="38">
        <v>846.73333333333335</v>
      </c>
      <c r="F36" s="38">
        <v>835.66666666666663</v>
      </c>
      <c r="G36" s="38">
        <v>820.0333333333333</v>
      </c>
      <c r="H36" s="38">
        <v>873.43333333333339</v>
      </c>
      <c r="I36" s="38">
        <v>889.06666666666683</v>
      </c>
      <c r="J36" s="38">
        <v>900.13333333333344</v>
      </c>
      <c r="K36" s="31">
        <v>878</v>
      </c>
      <c r="L36" s="31">
        <v>851.3</v>
      </c>
      <c r="M36" s="31">
        <v>16.30059</v>
      </c>
      <c r="N36" s="1"/>
      <c r="O36" s="1"/>
    </row>
    <row r="37" spans="1:15" ht="12.75" customHeight="1">
      <c r="A37" s="56">
        <v>28</v>
      </c>
      <c r="B37" s="58" t="s">
        <v>269</v>
      </c>
      <c r="C37" s="31">
        <v>381.95</v>
      </c>
      <c r="D37" s="38">
        <v>380.83333333333331</v>
      </c>
      <c r="E37" s="38">
        <v>368.11666666666662</v>
      </c>
      <c r="F37" s="38">
        <v>354.2833333333333</v>
      </c>
      <c r="G37" s="38">
        <v>341.56666666666661</v>
      </c>
      <c r="H37" s="38">
        <v>394.66666666666663</v>
      </c>
      <c r="I37" s="38">
        <v>407.38333333333333</v>
      </c>
      <c r="J37" s="38">
        <v>421.21666666666664</v>
      </c>
      <c r="K37" s="31">
        <v>393.55</v>
      </c>
      <c r="L37" s="31">
        <v>367</v>
      </c>
      <c r="M37" s="31">
        <v>53.06006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943.05</v>
      </c>
      <c r="D38" s="38">
        <v>940.01666666666677</v>
      </c>
      <c r="E38" s="38">
        <v>934.08333333333348</v>
      </c>
      <c r="F38" s="38">
        <v>925.11666666666667</v>
      </c>
      <c r="G38" s="38">
        <v>919.18333333333339</v>
      </c>
      <c r="H38" s="38">
        <v>948.98333333333358</v>
      </c>
      <c r="I38" s="38">
        <v>954.91666666666674</v>
      </c>
      <c r="J38" s="38">
        <v>963.88333333333367</v>
      </c>
      <c r="K38" s="31">
        <v>945.95</v>
      </c>
      <c r="L38" s="31">
        <v>931.05</v>
      </c>
      <c r="M38" s="31">
        <v>66.487440000000007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4615.55</v>
      </c>
      <c r="D39" s="38">
        <v>4620.1333333333341</v>
      </c>
      <c r="E39" s="38">
        <v>4590.7166666666681</v>
      </c>
      <c r="F39" s="38">
        <v>4565.8833333333341</v>
      </c>
      <c r="G39" s="38">
        <v>4536.4666666666681</v>
      </c>
      <c r="H39" s="38">
        <v>4644.9666666666681</v>
      </c>
      <c r="I39" s="38">
        <v>4674.3833333333341</v>
      </c>
      <c r="J39" s="38">
        <v>4699.2166666666681</v>
      </c>
      <c r="K39" s="31">
        <v>4649.55</v>
      </c>
      <c r="L39" s="31">
        <v>4595.3</v>
      </c>
      <c r="M39" s="31">
        <v>2.43546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1460.15</v>
      </c>
      <c r="D40" s="38">
        <v>1464.8166666666666</v>
      </c>
      <c r="E40" s="38">
        <v>1451.3333333333333</v>
      </c>
      <c r="F40" s="38">
        <v>1442.5166666666667</v>
      </c>
      <c r="G40" s="38">
        <v>1429.0333333333333</v>
      </c>
      <c r="H40" s="38">
        <v>1473.6333333333332</v>
      </c>
      <c r="I40" s="38">
        <v>1487.1166666666668</v>
      </c>
      <c r="J40" s="38">
        <v>1495.9333333333332</v>
      </c>
      <c r="K40" s="31">
        <v>1478.3</v>
      </c>
      <c r="L40" s="31">
        <v>1456</v>
      </c>
      <c r="M40" s="31">
        <v>10.53734</v>
      </c>
      <c r="N40" s="1"/>
      <c r="O40" s="1"/>
    </row>
    <row r="41" spans="1:15" ht="12.75" customHeight="1">
      <c r="A41" s="56">
        <v>32</v>
      </c>
      <c r="B41" s="58" t="s">
        <v>271</v>
      </c>
      <c r="C41" s="31">
        <v>6943.2</v>
      </c>
      <c r="D41" s="38">
        <v>7019.7166666666672</v>
      </c>
      <c r="E41" s="38">
        <v>6823.4833333333345</v>
      </c>
      <c r="F41" s="38">
        <v>6703.7666666666673</v>
      </c>
      <c r="G41" s="38">
        <v>6507.5333333333347</v>
      </c>
      <c r="H41" s="38">
        <v>7139.4333333333343</v>
      </c>
      <c r="I41" s="38">
        <v>7335.6666666666679</v>
      </c>
      <c r="J41" s="38">
        <v>7455.3833333333341</v>
      </c>
      <c r="K41" s="31">
        <v>7215.95</v>
      </c>
      <c r="L41" s="31">
        <v>6900</v>
      </c>
      <c r="M41" s="31">
        <v>0.44951000000000002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6862.1</v>
      </c>
      <c r="D42" s="38">
        <v>6874.3</v>
      </c>
      <c r="E42" s="38">
        <v>6832.8</v>
      </c>
      <c r="F42" s="38">
        <v>6803.5</v>
      </c>
      <c r="G42" s="38">
        <v>6762</v>
      </c>
      <c r="H42" s="38">
        <v>6903.6</v>
      </c>
      <c r="I42" s="38">
        <v>6945.1</v>
      </c>
      <c r="J42" s="38">
        <v>6974.4000000000005</v>
      </c>
      <c r="K42" s="31">
        <v>6915.8</v>
      </c>
      <c r="L42" s="31">
        <v>6845</v>
      </c>
      <c r="M42" s="31">
        <v>7.45533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2379.9499999999998</v>
      </c>
      <c r="D43" s="38">
        <v>2364.35</v>
      </c>
      <c r="E43" s="38">
        <v>2343.6999999999998</v>
      </c>
      <c r="F43" s="38">
        <v>2307.4499999999998</v>
      </c>
      <c r="G43" s="38">
        <v>2286.7999999999997</v>
      </c>
      <c r="H43" s="38">
        <v>2400.6</v>
      </c>
      <c r="I43" s="38">
        <v>2421.2500000000005</v>
      </c>
      <c r="J43" s="38">
        <v>2457.5</v>
      </c>
      <c r="K43" s="31">
        <v>2385</v>
      </c>
      <c r="L43" s="31">
        <v>2328.1</v>
      </c>
      <c r="M43" s="31">
        <v>1.9917100000000001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229.45</v>
      </c>
      <c r="D44" s="38">
        <v>230.56666666666669</v>
      </c>
      <c r="E44" s="38">
        <v>227.43333333333339</v>
      </c>
      <c r="F44" s="38">
        <v>225.41666666666671</v>
      </c>
      <c r="G44" s="38">
        <v>222.28333333333342</v>
      </c>
      <c r="H44" s="38">
        <v>232.58333333333337</v>
      </c>
      <c r="I44" s="38">
        <v>235.71666666666664</v>
      </c>
      <c r="J44" s="38">
        <v>237.73333333333335</v>
      </c>
      <c r="K44" s="31">
        <v>233.7</v>
      </c>
      <c r="L44" s="31">
        <v>228.55</v>
      </c>
      <c r="M44" s="31">
        <v>145.18002000000001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191.7</v>
      </c>
      <c r="D45" s="38">
        <v>191.11666666666667</v>
      </c>
      <c r="E45" s="38">
        <v>189.58333333333334</v>
      </c>
      <c r="F45" s="38">
        <v>187.46666666666667</v>
      </c>
      <c r="G45" s="38">
        <v>185.93333333333334</v>
      </c>
      <c r="H45" s="38">
        <v>193.23333333333335</v>
      </c>
      <c r="I45" s="38">
        <v>194.76666666666665</v>
      </c>
      <c r="J45" s="38">
        <v>196.88333333333335</v>
      </c>
      <c r="K45" s="31">
        <v>192.65</v>
      </c>
      <c r="L45" s="31">
        <v>189</v>
      </c>
      <c r="M45" s="31">
        <v>152.91405</v>
      </c>
      <c r="N45" s="1"/>
      <c r="O45" s="1"/>
    </row>
    <row r="46" spans="1:15" ht="12.75" customHeight="1">
      <c r="A46" s="56">
        <v>37</v>
      </c>
      <c r="B46" s="58" t="s">
        <v>272</v>
      </c>
      <c r="C46" s="31">
        <v>91.25</v>
      </c>
      <c r="D46" s="38">
        <v>90.516666666666666</v>
      </c>
      <c r="E46" s="38">
        <v>89.133333333333326</v>
      </c>
      <c r="F46" s="38">
        <v>87.016666666666666</v>
      </c>
      <c r="G46" s="38">
        <v>85.633333333333326</v>
      </c>
      <c r="H46" s="38">
        <v>92.633333333333326</v>
      </c>
      <c r="I46" s="38">
        <v>94.01666666666668</v>
      </c>
      <c r="J46" s="38">
        <v>96.133333333333326</v>
      </c>
      <c r="K46" s="31">
        <v>91.9</v>
      </c>
      <c r="L46" s="31">
        <v>88.4</v>
      </c>
      <c r="M46" s="31">
        <v>220.87156999999999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1723.05</v>
      </c>
      <c r="D47" s="38">
        <v>1729.4333333333334</v>
      </c>
      <c r="E47" s="38">
        <v>1690.8666666666668</v>
      </c>
      <c r="F47" s="38">
        <v>1658.6833333333334</v>
      </c>
      <c r="G47" s="38">
        <v>1620.1166666666668</v>
      </c>
      <c r="H47" s="38">
        <v>1761.6166666666668</v>
      </c>
      <c r="I47" s="38">
        <v>1800.1833333333334</v>
      </c>
      <c r="J47" s="38">
        <v>1832.3666666666668</v>
      </c>
      <c r="K47" s="31">
        <v>1768</v>
      </c>
      <c r="L47" s="31">
        <v>1697.25</v>
      </c>
      <c r="M47" s="31">
        <v>11.04396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127.15</v>
      </c>
      <c r="D48" s="38">
        <v>127.83333333333333</v>
      </c>
      <c r="E48" s="38">
        <v>126.06666666666666</v>
      </c>
      <c r="F48" s="38">
        <v>124.98333333333333</v>
      </c>
      <c r="G48" s="38">
        <v>123.21666666666667</v>
      </c>
      <c r="H48" s="38">
        <v>128.91666666666666</v>
      </c>
      <c r="I48" s="38">
        <v>130.68333333333334</v>
      </c>
      <c r="J48" s="38">
        <v>131.76666666666665</v>
      </c>
      <c r="K48" s="31">
        <v>129.6</v>
      </c>
      <c r="L48" s="31">
        <v>126.75</v>
      </c>
      <c r="M48" s="31">
        <v>89.977019999999996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705.25</v>
      </c>
      <c r="D49" s="38">
        <v>704.38333333333333</v>
      </c>
      <c r="E49" s="38">
        <v>698.9666666666667</v>
      </c>
      <c r="F49" s="38">
        <v>692.68333333333339</v>
      </c>
      <c r="G49" s="38">
        <v>687.26666666666677</v>
      </c>
      <c r="H49" s="38">
        <v>710.66666666666663</v>
      </c>
      <c r="I49" s="38">
        <v>716.08333333333337</v>
      </c>
      <c r="J49" s="38">
        <v>722.36666666666656</v>
      </c>
      <c r="K49" s="31">
        <v>709.8</v>
      </c>
      <c r="L49" s="31">
        <v>698.1</v>
      </c>
      <c r="M49" s="31">
        <v>7.5639500000000002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970.75</v>
      </c>
      <c r="D50" s="38">
        <v>965.0333333333333</v>
      </c>
      <c r="E50" s="38">
        <v>956.01666666666665</v>
      </c>
      <c r="F50" s="38">
        <v>941.2833333333333</v>
      </c>
      <c r="G50" s="38">
        <v>932.26666666666665</v>
      </c>
      <c r="H50" s="38">
        <v>979.76666666666665</v>
      </c>
      <c r="I50" s="38">
        <v>988.7833333333333</v>
      </c>
      <c r="J50" s="38">
        <v>1003.5166666666667</v>
      </c>
      <c r="K50" s="31">
        <v>974.05</v>
      </c>
      <c r="L50" s="31">
        <v>950.3</v>
      </c>
      <c r="M50" s="31">
        <v>15.617559999999999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856.25</v>
      </c>
      <c r="D51" s="38">
        <v>856.83333333333337</v>
      </c>
      <c r="E51" s="38">
        <v>851.66666666666674</v>
      </c>
      <c r="F51" s="38">
        <v>847.08333333333337</v>
      </c>
      <c r="G51" s="38">
        <v>841.91666666666674</v>
      </c>
      <c r="H51" s="38">
        <v>861.41666666666674</v>
      </c>
      <c r="I51" s="38">
        <v>866.58333333333348</v>
      </c>
      <c r="J51" s="38">
        <v>871.16666666666674</v>
      </c>
      <c r="K51" s="31">
        <v>862</v>
      </c>
      <c r="L51" s="31">
        <v>852.25</v>
      </c>
      <c r="M51" s="31">
        <v>49.298349999999999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98</v>
      </c>
      <c r="D52" s="38">
        <v>98.7</v>
      </c>
      <c r="E52" s="38">
        <v>97.050000000000011</v>
      </c>
      <c r="F52" s="38">
        <v>96.100000000000009</v>
      </c>
      <c r="G52" s="38">
        <v>94.450000000000017</v>
      </c>
      <c r="H52" s="38">
        <v>99.65</v>
      </c>
      <c r="I52" s="38">
        <v>101.30000000000001</v>
      </c>
      <c r="J52" s="38">
        <v>102.25</v>
      </c>
      <c r="K52" s="31">
        <v>100.35</v>
      </c>
      <c r="L52" s="31">
        <v>97.75</v>
      </c>
      <c r="M52" s="31">
        <v>129.53826000000001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258.2</v>
      </c>
      <c r="D53" s="38">
        <v>258.11666666666662</v>
      </c>
      <c r="E53" s="38">
        <v>255.33333333333326</v>
      </c>
      <c r="F53" s="38">
        <v>252.46666666666664</v>
      </c>
      <c r="G53" s="38">
        <v>249.68333333333328</v>
      </c>
      <c r="H53" s="38">
        <v>260.98333333333323</v>
      </c>
      <c r="I53" s="38">
        <v>263.76666666666665</v>
      </c>
      <c r="J53" s="38">
        <v>266.63333333333321</v>
      </c>
      <c r="K53" s="31">
        <v>260.89999999999998</v>
      </c>
      <c r="L53" s="31">
        <v>255.25</v>
      </c>
      <c r="M53" s="31">
        <v>41.429380000000002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18288.099999999999</v>
      </c>
      <c r="D54" s="38">
        <v>18239.483333333334</v>
      </c>
      <c r="E54" s="38">
        <v>18168.966666666667</v>
      </c>
      <c r="F54" s="38">
        <v>18049.833333333332</v>
      </c>
      <c r="G54" s="38">
        <v>17979.316666666666</v>
      </c>
      <c r="H54" s="38">
        <v>18358.616666666669</v>
      </c>
      <c r="I54" s="38">
        <v>18429.133333333339</v>
      </c>
      <c r="J54" s="38">
        <v>18548.26666666667</v>
      </c>
      <c r="K54" s="31">
        <v>18310</v>
      </c>
      <c r="L54" s="31">
        <v>18120.349999999999</v>
      </c>
      <c r="M54" s="31">
        <v>0.18326000000000001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352.9</v>
      </c>
      <c r="D55" s="38">
        <v>354.43333333333334</v>
      </c>
      <c r="E55" s="38">
        <v>350.51666666666665</v>
      </c>
      <c r="F55" s="38">
        <v>348.13333333333333</v>
      </c>
      <c r="G55" s="38">
        <v>344.21666666666664</v>
      </c>
      <c r="H55" s="38">
        <v>356.81666666666666</v>
      </c>
      <c r="I55" s="38">
        <v>360.73333333333329</v>
      </c>
      <c r="J55" s="38">
        <v>363.11666666666667</v>
      </c>
      <c r="K55" s="31">
        <v>358.35</v>
      </c>
      <c r="L55" s="31">
        <v>352.05</v>
      </c>
      <c r="M55" s="31">
        <v>23.886520000000001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4535.05</v>
      </c>
      <c r="D56" s="38">
        <v>4516.95</v>
      </c>
      <c r="E56" s="38">
        <v>4479.0999999999995</v>
      </c>
      <c r="F56" s="38">
        <v>4423.1499999999996</v>
      </c>
      <c r="G56" s="38">
        <v>4385.2999999999993</v>
      </c>
      <c r="H56" s="38">
        <v>4572.8999999999996</v>
      </c>
      <c r="I56" s="38">
        <v>4610.75</v>
      </c>
      <c r="J56" s="38">
        <v>4666.7</v>
      </c>
      <c r="K56" s="31">
        <v>4554.8</v>
      </c>
      <c r="L56" s="31">
        <v>4461</v>
      </c>
      <c r="M56" s="31">
        <v>4.2341499999999996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328.25</v>
      </c>
      <c r="D57" s="38">
        <v>329.65000000000003</v>
      </c>
      <c r="E57" s="38">
        <v>325.90000000000009</v>
      </c>
      <c r="F57" s="38">
        <v>323.55000000000007</v>
      </c>
      <c r="G57" s="38">
        <v>319.80000000000013</v>
      </c>
      <c r="H57" s="38">
        <v>332.00000000000006</v>
      </c>
      <c r="I57" s="38">
        <v>335.74999999999994</v>
      </c>
      <c r="J57" s="38">
        <v>338.1</v>
      </c>
      <c r="K57" s="31">
        <v>333.4</v>
      </c>
      <c r="L57" s="31">
        <v>327.3</v>
      </c>
      <c r="M57" s="31">
        <v>61.446959999999997</v>
      </c>
      <c r="N57" s="1"/>
      <c r="O57" s="1"/>
    </row>
    <row r="58" spans="1:15" ht="12.75" customHeight="1">
      <c r="A58" s="56">
        <v>49</v>
      </c>
      <c r="B58" s="58" t="s">
        <v>350</v>
      </c>
      <c r="C58" s="31">
        <v>429.65</v>
      </c>
      <c r="D58" s="38">
        <v>425.2166666666667</v>
      </c>
      <c r="E58" s="38">
        <v>418.43333333333339</v>
      </c>
      <c r="F58" s="38">
        <v>407.2166666666667</v>
      </c>
      <c r="G58" s="38">
        <v>400.43333333333339</v>
      </c>
      <c r="H58" s="38">
        <v>436.43333333333339</v>
      </c>
      <c r="I58" s="38">
        <v>443.2166666666667</v>
      </c>
      <c r="J58" s="38">
        <v>454.43333333333339</v>
      </c>
      <c r="K58" s="31">
        <v>432</v>
      </c>
      <c r="L58" s="31">
        <v>414</v>
      </c>
      <c r="M58" s="31">
        <v>33.36542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1016.95</v>
      </c>
      <c r="D59" s="38">
        <v>1011.4</v>
      </c>
      <c r="E59" s="38">
        <v>1002.8</v>
      </c>
      <c r="F59" s="38">
        <v>988.65</v>
      </c>
      <c r="G59" s="38">
        <v>980.05</v>
      </c>
      <c r="H59" s="38">
        <v>1025.55</v>
      </c>
      <c r="I59" s="38">
        <v>1034.1500000000001</v>
      </c>
      <c r="J59" s="38">
        <v>1048.3</v>
      </c>
      <c r="K59" s="31">
        <v>1020</v>
      </c>
      <c r="L59" s="31">
        <v>997.25</v>
      </c>
      <c r="M59" s="31">
        <v>20.642309999999998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1236.4000000000001</v>
      </c>
      <c r="D60" s="38">
        <v>1241.4666666666667</v>
      </c>
      <c r="E60" s="38">
        <v>1225.9333333333334</v>
      </c>
      <c r="F60" s="38">
        <v>1215.4666666666667</v>
      </c>
      <c r="G60" s="38">
        <v>1199.9333333333334</v>
      </c>
      <c r="H60" s="38">
        <v>1251.9333333333334</v>
      </c>
      <c r="I60" s="38">
        <v>1267.4666666666667</v>
      </c>
      <c r="J60" s="38">
        <v>1277.9333333333334</v>
      </c>
      <c r="K60" s="31">
        <v>1257</v>
      </c>
      <c r="L60" s="31">
        <v>1231</v>
      </c>
      <c r="M60" s="31">
        <v>12.925090000000001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227.45</v>
      </c>
      <c r="D61" s="38">
        <v>227.79999999999998</v>
      </c>
      <c r="E61" s="38">
        <v>226.64999999999998</v>
      </c>
      <c r="F61" s="38">
        <v>225.85</v>
      </c>
      <c r="G61" s="38">
        <v>224.7</v>
      </c>
      <c r="H61" s="38">
        <v>228.59999999999997</v>
      </c>
      <c r="I61" s="38">
        <v>229.75</v>
      </c>
      <c r="J61" s="38">
        <v>230.54999999999995</v>
      </c>
      <c r="K61" s="31">
        <v>228.95</v>
      </c>
      <c r="L61" s="31">
        <v>227</v>
      </c>
      <c r="M61" s="31">
        <v>69.040189999999996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4920.1499999999996</v>
      </c>
      <c r="D62" s="38">
        <v>4948.2833333333328</v>
      </c>
      <c r="E62" s="38">
        <v>4867.9166666666661</v>
      </c>
      <c r="F62" s="38">
        <v>4815.6833333333334</v>
      </c>
      <c r="G62" s="38">
        <v>4735.3166666666666</v>
      </c>
      <c r="H62" s="38">
        <v>5000.5166666666655</v>
      </c>
      <c r="I62" s="38">
        <v>5080.8833333333323</v>
      </c>
      <c r="J62" s="38">
        <v>5133.116666666665</v>
      </c>
      <c r="K62" s="31">
        <v>5028.6499999999996</v>
      </c>
      <c r="L62" s="31">
        <v>4896.05</v>
      </c>
      <c r="M62" s="31">
        <v>4.5325699999999998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1996.6</v>
      </c>
      <c r="D63" s="38">
        <v>1999.4166666666667</v>
      </c>
      <c r="E63" s="38">
        <v>1983.8333333333335</v>
      </c>
      <c r="F63" s="38">
        <v>1971.0666666666668</v>
      </c>
      <c r="G63" s="38">
        <v>1955.4833333333336</v>
      </c>
      <c r="H63" s="38">
        <v>2012.1833333333334</v>
      </c>
      <c r="I63" s="38">
        <v>2027.7666666666669</v>
      </c>
      <c r="J63" s="38">
        <v>2040.5333333333333</v>
      </c>
      <c r="K63" s="31">
        <v>2015</v>
      </c>
      <c r="L63" s="31">
        <v>1986.65</v>
      </c>
      <c r="M63" s="31">
        <v>4.96922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654.75</v>
      </c>
      <c r="D64" s="38">
        <v>656.7166666666667</v>
      </c>
      <c r="E64" s="38">
        <v>650.03333333333342</v>
      </c>
      <c r="F64" s="38">
        <v>645.31666666666672</v>
      </c>
      <c r="G64" s="38">
        <v>638.63333333333344</v>
      </c>
      <c r="H64" s="38">
        <v>661.43333333333339</v>
      </c>
      <c r="I64" s="38">
        <v>668.11666666666679</v>
      </c>
      <c r="J64" s="38">
        <v>672.83333333333337</v>
      </c>
      <c r="K64" s="31">
        <v>663.4</v>
      </c>
      <c r="L64" s="31">
        <v>652</v>
      </c>
      <c r="M64" s="31">
        <v>13.28417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1069.95</v>
      </c>
      <c r="D65" s="38">
        <v>1070.25</v>
      </c>
      <c r="E65" s="38">
        <v>1060.5</v>
      </c>
      <c r="F65" s="38">
        <v>1051.05</v>
      </c>
      <c r="G65" s="38">
        <v>1041.3</v>
      </c>
      <c r="H65" s="38">
        <v>1079.7</v>
      </c>
      <c r="I65" s="38">
        <v>1089.45</v>
      </c>
      <c r="J65" s="38">
        <v>1098.9000000000001</v>
      </c>
      <c r="K65" s="31">
        <v>1080</v>
      </c>
      <c r="L65" s="31">
        <v>1060.8</v>
      </c>
      <c r="M65" s="31">
        <v>2.99417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290.8</v>
      </c>
      <c r="D66" s="38">
        <v>290.08333333333331</v>
      </c>
      <c r="E66" s="38">
        <v>287.71666666666664</v>
      </c>
      <c r="F66" s="38">
        <v>284.63333333333333</v>
      </c>
      <c r="G66" s="38">
        <v>282.26666666666665</v>
      </c>
      <c r="H66" s="38">
        <v>293.16666666666663</v>
      </c>
      <c r="I66" s="38">
        <v>295.5333333333333</v>
      </c>
      <c r="J66" s="38">
        <v>298.61666666666662</v>
      </c>
      <c r="K66" s="31">
        <v>292.45</v>
      </c>
      <c r="L66" s="31">
        <v>287</v>
      </c>
      <c r="M66" s="31">
        <v>20.717580000000002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1731</v>
      </c>
      <c r="D67" s="38">
        <v>1734.1166666666668</v>
      </c>
      <c r="E67" s="38">
        <v>1719.1833333333336</v>
      </c>
      <c r="F67" s="38">
        <v>1707.3666666666668</v>
      </c>
      <c r="G67" s="38">
        <v>1692.4333333333336</v>
      </c>
      <c r="H67" s="38">
        <v>1745.9333333333336</v>
      </c>
      <c r="I67" s="38">
        <v>1760.866666666667</v>
      </c>
      <c r="J67" s="38">
        <v>1772.6833333333336</v>
      </c>
      <c r="K67" s="31">
        <v>1749.05</v>
      </c>
      <c r="L67" s="31">
        <v>1722.3</v>
      </c>
      <c r="M67" s="31">
        <v>6.4265499999999998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565.5</v>
      </c>
      <c r="D68" s="38">
        <v>563.91666666666663</v>
      </c>
      <c r="E68" s="38">
        <v>559.88333333333321</v>
      </c>
      <c r="F68" s="38">
        <v>554.26666666666654</v>
      </c>
      <c r="G68" s="38">
        <v>550.23333333333312</v>
      </c>
      <c r="H68" s="38">
        <v>569.5333333333333</v>
      </c>
      <c r="I68" s="38">
        <v>573.56666666666683</v>
      </c>
      <c r="J68" s="38">
        <v>579.18333333333339</v>
      </c>
      <c r="K68" s="31">
        <v>567.95000000000005</v>
      </c>
      <c r="L68" s="31">
        <v>558.29999999999995</v>
      </c>
      <c r="M68" s="31">
        <v>11.089549999999999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1897.95</v>
      </c>
      <c r="D69" s="38">
        <v>1894.3833333333334</v>
      </c>
      <c r="E69" s="38">
        <v>1876.8666666666668</v>
      </c>
      <c r="F69" s="38">
        <v>1855.7833333333333</v>
      </c>
      <c r="G69" s="38">
        <v>1838.2666666666667</v>
      </c>
      <c r="H69" s="38">
        <v>1915.4666666666669</v>
      </c>
      <c r="I69" s="38">
        <v>1932.9833333333338</v>
      </c>
      <c r="J69" s="38">
        <v>1954.0666666666671</v>
      </c>
      <c r="K69" s="31">
        <v>1911.9</v>
      </c>
      <c r="L69" s="31">
        <v>1873.3</v>
      </c>
      <c r="M69" s="31">
        <v>0.79364999999999997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1994.95</v>
      </c>
      <c r="D70" s="38">
        <v>1987.3833333333332</v>
      </c>
      <c r="E70" s="38">
        <v>1969.5666666666664</v>
      </c>
      <c r="F70" s="38">
        <v>1944.1833333333332</v>
      </c>
      <c r="G70" s="38">
        <v>1926.3666666666663</v>
      </c>
      <c r="H70" s="38">
        <v>2012.7666666666664</v>
      </c>
      <c r="I70" s="38">
        <v>2030.583333333333</v>
      </c>
      <c r="J70" s="38">
        <v>2055.9666666666662</v>
      </c>
      <c r="K70" s="31">
        <v>2005.2</v>
      </c>
      <c r="L70" s="31">
        <v>1962</v>
      </c>
      <c r="M70" s="31">
        <v>3.9447899999999998</v>
      </c>
      <c r="N70" s="1"/>
      <c r="O70" s="1"/>
    </row>
    <row r="71" spans="1:15" ht="12.75" customHeight="1">
      <c r="A71" s="56">
        <v>62</v>
      </c>
      <c r="B71" s="58" t="s">
        <v>274</v>
      </c>
      <c r="C71" s="31">
        <v>419.9</v>
      </c>
      <c r="D71" s="38">
        <v>420.3</v>
      </c>
      <c r="E71" s="38">
        <v>416.70000000000005</v>
      </c>
      <c r="F71" s="38">
        <v>413.50000000000006</v>
      </c>
      <c r="G71" s="38">
        <v>409.90000000000009</v>
      </c>
      <c r="H71" s="38">
        <v>423.5</v>
      </c>
      <c r="I71" s="38">
        <v>427.1</v>
      </c>
      <c r="J71" s="38">
        <v>430.29999999999995</v>
      </c>
      <c r="K71" s="31">
        <v>423.9</v>
      </c>
      <c r="L71" s="31">
        <v>417.1</v>
      </c>
      <c r="M71" s="31">
        <v>11.357340000000001</v>
      </c>
      <c r="N71" s="1"/>
      <c r="O71" s="1"/>
    </row>
    <row r="72" spans="1:15" ht="12.75" customHeight="1">
      <c r="A72" s="56">
        <v>63</v>
      </c>
      <c r="B72" s="58" t="s">
        <v>372</v>
      </c>
      <c r="C72" s="31">
        <v>197.85</v>
      </c>
      <c r="D72" s="38">
        <v>198.0333333333333</v>
      </c>
      <c r="E72" s="38">
        <v>196.11666666666662</v>
      </c>
      <c r="F72" s="38">
        <v>194.38333333333333</v>
      </c>
      <c r="G72" s="38">
        <v>192.46666666666664</v>
      </c>
      <c r="H72" s="38">
        <v>199.76666666666659</v>
      </c>
      <c r="I72" s="38">
        <v>201.68333333333328</v>
      </c>
      <c r="J72" s="38">
        <v>203.41666666666657</v>
      </c>
      <c r="K72" s="31">
        <v>199.95</v>
      </c>
      <c r="L72" s="31">
        <v>196.3</v>
      </c>
      <c r="M72" s="31">
        <v>6.3681099999999997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3654.9</v>
      </c>
      <c r="D73" s="38">
        <v>3652.6833333333329</v>
      </c>
      <c r="E73" s="38">
        <v>3623.2166666666658</v>
      </c>
      <c r="F73" s="38">
        <v>3591.5333333333328</v>
      </c>
      <c r="G73" s="38">
        <v>3562.0666666666657</v>
      </c>
      <c r="H73" s="38">
        <v>3684.3666666666659</v>
      </c>
      <c r="I73" s="38">
        <v>3713.833333333333</v>
      </c>
      <c r="J73" s="38">
        <v>3745.516666666666</v>
      </c>
      <c r="K73" s="31">
        <v>3682.15</v>
      </c>
      <c r="L73" s="31">
        <v>3621</v>
      </c>
      <c r="M73" s="31">
        <v>4.3606699999999998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4737.8</v>
      </c>
      <c r="D74" s="38">
        <v>4716.2666666666664</v>
      </c>
      <c r="E74" s="38">
        <v>4656.5333333333328</v>
      </c>
      <c r="F74" s="38">
        <v>4575.2666666666664</v>
      </c>
      <c r="G74" s="38">
        <v>4515.5333333333328</v>
      </c>
      <c r="H74" s="38">
        <v>4797.5333333333328</v>
      </c>
      <c r="I74" s="38">
        <v>4857.2666666666664</v>
      </c>
      <c r="J74" s="38">
        <v>4938.5333333333328</v>
      </c>
      <c r="K74" s="31">
        <v>4776</v>
      </c>
      <c r="L74" s="31">
        <v>4635</v>
      </c>
      <c r="M74" s="31">
        <v>5.1235099999999996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474.05</v>
      </c>
      <c r="D75" s="38">
        <v>474.84999999999997</v>
      </c>
      <c r="E75" s="38">
        <v>471.69999999999993</v>
      </c>
      <c r="F75" s="38">
        <v>469.34999999999997</v>
      </c>
      <c r="G75" s="38">
        <v>466.19999999999993</v>
      </c>
      <c r="H75" s="38">
        <v>477.19999999999993</v>
      </c>
      <c r="I75" s="38">
        <v>480.34999999999991</v>
      </c>
      <c r="J75" s="38">
        <v>482.69999999999993</v>
      </c>
      <c r="K75" s="31">
        <v>478</v>
      </c>
      <c r="L75" s="31">
        <v>472.5</v>
      </c>
      <c r="M75" s="31">
        <v>40.235140000000001</v>
      </c>
      <c r="N75" s="1"/>
      <c r="O75" s="1"/>
    </row>
    <row r="76" spans="1:15" ht="12.75" customHeight="1">
      <c r="A76" s="56">
        <v>67</v>
      </c>
      <c r="B76" s="58" t="s">
        <v>270</v>
      </c>
      <c r="C76" s="31">
        <v>3540.95</v>
      </c>
      <c r="D76" s="38">
        <v>3545.3666666666668</v>
      </c>
      <c r="E76" s="38">
        <v>3496.5833333333335</v>
      </c>
      <c r="F76" s="38">
        <v>3452.2166666666667</v>
      </c>
      <c r="G76" s="38">
        <v>3403.4333333333334</v>
      </c>
      <c r="H76" s="38">
        <v>3589.7333333333336</v>
      </c>
      <c r="I76" s="38">
        <v>3638.5166666666664</v>
      </c>
      <c r="J76" s="38">
        <v>3682.8833333333337</v>
      </c>
      <c r="K76" s="31">
        <v>3594.15</v>
      </c>
      <c r="L76" s="31">
        <v>3501</v>
      </c>
      <c r="M76" s="31">
        <v>5.7030700000000003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5874.45</v>
      </c>
      <c r="D77" s="38">
        <v>5898.3500000000013</v>
      </c>
      <c r="E77" s="38">
        <v>5816.7000000000025</v>
      </c>
      <c r="F77" s="38">
        <v>5758.9500000000016</v>
      </c>
      <c r="G77" s="38">
        <v>5677.3000000000029</v>
      </c>
      <c r="H77" s="38">
        <v>5956.1000000000022</v>
      </c>
      <c r="I77" s="38">
        <v>6037.7500000000018</v>
      </c>
      <c r="J77" s="38">
        <v>6095.5000000000018</v>
      </c>
      <c r="K77" s="31">
        <v>5980</v>
      </c>
      <c r="L77" s="31">
        <v>5840.6</v>
      </c>
      <c r="M77" s="31">
        <v>8.5632900000000003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3349.6</v>
      </c>
      <c r="D78" s="38">
        <v>3331.1666666666665</v>
      </c>
      <c r="E78" s="38">
        <v>3293.333333333333</v>
      </c>
      <c r="F78" s="38">
        <v>3237.0666666666666</v>
      </c>
      <c r="G78" s="38">
        <v>3199.2333333333331</v>
      </c>
      <c r="H78" s="38">
        <v>3387.4333333333329</v>
      </c>
      <c r="I78" s="38">
        <v>3425.266666666666</v>
      </c>
      <c r="J78" s="38">
        <v>3481.5333333333328</v>
      </c>
      <c r="K78" s="31">
        <v>3369</v>
      </c>
      <c r="L78" s="31">
        <v>3274.9</v>
      </c>
      <c r="M78" s="31">
        <v>6.8021799999999999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2851.1</v>
      </c>
      <c r="D79" s="38">
        <v>2835.7000000000003</v>
      </c>
      <c r="E79" s="38">
        <v>2797.0500000000006</v>
      </c>
      <c r="F79" s="38">
        <v>2743.0000000000005</v>
      </c>
      <c r="G79" s="38">
        <v>2704.3500000000008</v>
      </c>
      <c r="H79" s="38">
        <v>2889.7500000000005</v>
      </c>
      <c r="I79" s="38">
        <v>2928.4</v>
      </c>
      <c r="J79" s="38">
        <v>2982.4500000000003</v>
      </c>
      <c r="K79" s="31">
        <v>2874.35</v>
      </c>
      <c r="L79" s="31">
        <v>2781.65</v>
      </c>
      <c r="M79" s="31">
        <v>12.07053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134.15</v>
      </c>
      <c r="D80" s="38">
        <v>134</v>
      </c>
      <c r="E80" s="38">
        <v>133.1</v>
      </c>
      <c r="F80" s="38">
        <v>132.04999999999998</v>
      </c>
      <c r="G80" s="38">
        <v>131.14999999999998</v>
      </c>
      <c r="H80" s="38">
        <v>135.05000000000001</v>
      </c>
      <c r="I80" s="38">
        <v>135.94999999999999</v>
      </c>
      <c r="J80" s="38">
        <v>137.00000000000003</v>
      </c>
      <c r="K80" s="31">
        <v>134.9</v>
      </c>
      <c r="L80" s="31">
        <v>132.94999999999999</v>
      </c>
      <c r="M80" s="31">
        <v>64.545299999999997</v>
      </c>
      <c r="N80" s="1"/>
      <c r="O80" s="1"/>
    </row>
    <row r="81" spans="1:15" ht="12.75" customHeight="1">
      <c r="A81" s="56">
        <v>72</v>
      </c>
      <c r="B81" s="58" t="s">
        <v>403</v>
      </c>
      <c r="C81" s="31">
        <v>2871.5</v>
      </c>
      <c r="D81" s="38">
        <v>2862.9166666666665</v>
      </c>
      <c r="E81" s="38">
        <v>2828.583333333333</v>
      </c>
      <c r="F81" s="38">
        <v>2785.6666666666665</v>
      </c>
      <c r="G81" s="38">
        <v>2751.333333333333</v>
      </c>
      <c r="H81" s="38">
        <v>2905.833333333333</v>
      </c>
      <c r="I81" s="38">
        <v>2940.1666666666661</v>
      </c>
      <c r="J81" s="38">
        <v>2983.083333333333</v>
      </c>
      <c r="K81" s="31">
        <v>2897.25</v>
      </c>
      <c r="L81" s="31">
        <v>2820</v>
      </c>
      <c r="M81" s="31">
        <v>1.17184</v>
      </c>
      <c r="N81" s="1"/>
      <c r="O81" s="1"/>
    </row>
    <row r="82" spans="1:15" ht="12.75" customHeight="1">
      <c r="A82" s="56">
        <v>73</v>
      </c>
      <c r="B82" s="58" t="s">
        <v>277</v>
      </c>
      <c r="C82" s="31">
        <v>316.2</v>
      </c>
      <c r="D82" s="38">
        <v>318.91666666666669</v>
      </c>
      <c r="E82" s="38">
        <v>311.78333333333336</v>
      </c>
      <c r="F82" s="38">
        <v>307.36666666666667</v>
      </c>
      <c r="G82" s="38">
        <v>300.23333333333335</v>
      </c>
      <c r="H82" s="38">
        <v>323.33333333333337</v>
      </c>
      <c r="I82" s="38">
        <v>330.4666666666667</v>
      </c>
      <c r="J82" s="38">
        <v>334.88333333333338</v>
      </c>
      <c r="K82" s="31">
        <v>326.05</v>
      </c>
      <c r="L82" s="31">
        <v>314.5</v>
      </c>
      <c r="M82" s="31">
        <v>35.051659999999998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112.6</v>
      </c>
      <c r="D83" s="38">
        <v>112.73333333333333</v>
      </c>
      <c r="E83" s="38">
        <v>111.36666666666667</v>
      </c>
      <c r="F83" s="38">
        <v>110.13333333333334</v>
      </c>
      <c r="G83" s="38">
        <v>108.76666666666668</v>
      </c>
      <c r="H83" s="38">
        <v>113.96666666666667</v>
      </c>
      <c r="I83" s="38">
        <v>115.33333333333331</v>
      </c>
      <c r="J83" s="38">
        <v>116.56666666666666</v>
      </c>
      <c r="K83" s="31">
        <v>114.1</v>
      </c>
      <c r="L83" s="31">
        <v>111.5</v>
      </c>
      <c r="M83" s="31">
        <v>86.264449999999997</v>
      </c>
      <c r="N83" s="1"/>
      <c r="O83" s="1"/>
    </row>
    <row r="84" spans="1:15" ht="12.75" customHeight="1">
      <c r="A84" s="56">
        <v>75</v>
      </c>
      <c r="B84" s="58" t="s">
        <v>278</v>
      </c>
      <c r="C84" s="31">
        <v>1568.7</v>
      </c>
      <c r="D84" s="38">
        <v>1573.8666666666668</v>
      </c>
      <c r="E84" s="38">
        <v>1516.4833333333336</v>
      </c>
      <c r="F84" s="38">
        <v>1464.2666666666669</v>
      </c>
      <c r="G84" s="38">
        <v>1406.8833333333337</v>
      </c>
      <c r="H84" s="38">
        <v>1626.0833333333335</v>
      </c>
      <c r="I84" s="38">
        <v>1683.4666666666667</v>
      </c>
      <c r="J84" s="38">
        <v>1735.6833333333334</v>
      </c>
      <c r="K84" s="31">
        <v>1631.25</v>
      </c>
      <c r="L84" s="31">
        <v>1521.65</v>
      </c>
      <c r="M84" s="31">
        <v>3.7877700000000001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1026.45</v>
      </c>
      <c r="D85" s="38">
        <v>1024.8</v>
      </c>
      <c r="E85" s="38">
        <v>1016.6499999999999</v>
      </c>
      <c r="F85" s="38">
        <v>1006.8499999999999</v>
      </c>
      <c r="G85" s="38">
        <v>998.69999999999982</v>
      </c>
      <c r="H85" s="38">
        <v>1034.5999999999999</v>
      </c>
      <c r="I85" s="38">
        <v>1042.75</v>
      </c>
      <c r="J85" s="38">
        <v>1052.55</v>
      </c>
      <c r="K85" s="31">
        <v>1032.95</v>
      </c>
      <c r="L85" s="31">
        <v>1015</v>
      </c>
      <c r="M85" s="31">
        <v>10.602539999999999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1526</v>
      </c>
      <c r="D86" s="38">
        <v>1531.6000000000001</v>
      </c>
      <c r="E86" s="38">
        <v>1514.4000000000003</v>
      </c>
      <c r="F86" s="38">
        <v>1502.8000000000002</v>
      </c>
      <c r="G86" s="38">
        <v>1485.6000000000004</v>
      </c>
      <c r="H86" s="38">
        <v>1543.2000000000003</v>
      </c>
      <c r="I86" s="38">
        <v>1560.4</v>
      </c>
      <c r="J86" s="38">
        <v>1572.0000000000002</v>
      </c>
      <c r="K86" s="31">
        <v>1548.8</v>
      </c>
      <c r="L86" s="31">
        <v>1520</v>
      </c>
      <c r="M86" s="31">
        <v>3.1316899999999999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1790.95</v>
      </c>
      <c r="D87" s="38">
        <v>1792.4833333333336</v>
      </c>
      <c r="E87" s="38">
        <v>1784.1166666666672</v>
      </c>
      <c r="F87" s="38">
        <v>1777.2833333333338</v>
      </c>
      <c r="G87" s="38">
        <v>1768.9166666666674</v>
      </c>
      <c r="H87" s="38">
        <v>1799.3166666666671</v>
      </c>
      <c r="I87" s="38">
        <v>1807.6833333333334</v>
      </c>
      <c r="J87" s="38">
        <v>1814.5166666666669</v>
      </c>
      <c r="K87" s="31">
        <v>1800.85</v>
      </c>
      <c r="L87" s="31">
        <v>1785.65</v>
      </c>
      <c r="M87" s="31">
        <v>4.3961100000000002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452.55</v>
      </c>
      <c r="D88" s="38">
        <v>453.66666666666669</v>
      </c>
      <c r="E88" s="38">
        <v>449.98333333333335</v>
      </c>
      <c r="F88" s="38">
        <v>447.41666666666669</v>
      </c>
      <c r="G88" s="38">
        <v>443.73333333333335</v>
      </c>
      <c r="H88" s="38">
        <v>456.23333333333335</v>
      </c>
      <c r="I88" s="38">
        <v>459.91666666666663</v>
      </c>
      <c r="J88" s="38">
        <v>462.48333333333335</v>
      </c>
      <c r="K88" s="31">
        <v>457.35</v>
      </c>
      <c r="L88" s="31">
        <v>451.1</v>
      </c>
      <c r="M88" s="31">
        <v>8.4206400000000006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3788</v>
      </c>
      <c r="D89" s="38">
        <v>3817</v>
      </c>
      <c r="E89" s="38">
        <v>3751</v>
      </c>
      <c r="F89" s="38">
        <v>3714</v>
      </c>
      <c r="G89" s="38">
        <v>3648</v>
      </c>
      <c r="H89" s="38">
        <v>3854</v>
      </c>
      <c r="I89" s="38">
        <v>3920</v>
      </c>
      <c r="J89" s="38">
        <v>3957</v>
      </c>
      <c r="K89" s="31">
        <v>3883</v>
      </c>
      <c r="L89" s="31">
        <v>3780</v>
      </c>
      <c r="M89" s="31">
        <v>5.7669699999999997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1286.1500000000001</v>
      </c>
      <c r="D90" s="38">
        <v>1290.3500000000001</v>
      </c>
      <c r="E90" s="38">
        <v>1278.7500000000002</v>
      </c>
      <c r="F90" s="38">
        <v>1271.3500000000001</v>
      </c>
      <c r="G90" s="38">
        <v>1259.7500000000002</v>
      </c>
      <c r="H90" s="38">
        <v>1297.7500000000002</v>
      </c>
      <c r="I90" s="38">
        <v>1309.3500000000001</v>
      </c>
      <c r="J90" s="38">
        <v>1316.7500000000002</v>
      </c>
      <c r="K90" s="31">
        <v>1301.95</v>
      </c>
      <c r="L90" s="31">
        <v>1282.95</v>
      </c>
      <c r="M90" s="31">
        <v>5.8520200000000004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1173.7</v>
      </c>
      <c r="D91" s="38">
        <v>1170.0666666666668</v>
      </c>
      <c r="E91" s="38">
        <v>1162.2833333333338</v>
      </c>
      <c r="F91" s="38">
        <v>1150.866666666667</v>
      </c>
      <c r="G91" s="38">
        <v>1143.0833333333339</v>
      </c>
      <c r="H91" s="38">
        <v>1181.4833333333336</v>
      </c>
      <c r="I91" s="38">
        <v>1189.2666666666669</v>
      </c>
      <c r="J91" s="38">
        <v>1200.6833333333334</v>
      </c>
      <c r="K91" s="31">
        <v>1177.8499999999999</v>
      </c>
      <c r="L91" s="31">
        <v>1158.6500000000001</v>
      </c>
      <c r="M91" s="31">
        <v>34.060879999999997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2501.6999999999998</v>
      </c>
      <c r="D92" s="38">
        <v>2501.7999999999997</v>
      </c>
      <c r="E92" s="38">
        <v>2474.8999999999996</v>
      </c>
      <c r="F92" s="38">
        <v>2448.1</v>
      </c>
      <c r="G92" s="38">
        <v>2421.1999999999998</v>
      </c>
      <c r="H92" s="38">
        <v>2528.5999999999995</v>
      </c>
      <c r="I92" s="38">
        <v>2555.5</v>
      </c>
      <c r="J92" s="38">
        <v>2582.2999999999993</v>
      </c>
      <c r="K92" s="31">
        <v>2528.6999999999998</v>
      </c>
      <c r="L92" s="31">
        <v>2475</v>
      </c>
      <c r="M92" s="31">
        <v>5.9882499999999999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1590.75</v>
      </c>
      <c r="D93" s="38">
        <v>1590.8500000000001</v>
      </c>
      <c r="E93" s="38">
        <v>1585.4000000000003</v>
      </c>
      <c r="F93" s="38">
        <v>1580.0500000000002</v>
      </c>
      <c r="G93" s="38">
        <v>1574.6000000000004</v>
      </c>
      <c r="H93" s="38">
        <v>1596.2000000000003</v>
      </c>
      <c r="I93" s="38">
        <v>1601.65</v>
      </c>
      <c r="J93" s="38">
        <v>1607.0000000000002</v>
      </c>
      <c r="K93" s="31">
        <v>1596.3</v>
      </c>
      <c r="L93" s="31">
        <v>1585.5</v>
      </c>
      <c r="M93" s="31">
        <v>128.16683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625.95000000000005</v>
      </c>
      <c r="D94" s="38">
        <v>623.38333333333333</v>
      </c>
      <c r="E94" s="38">
        <v>619.31666666666661</v>
      </c>
      <c r="F94" s="38">
        <v>612.68333333333328</v>
      </c>
      <c r="G94" s="38">
        <v>608.61666666666656</v>
      </c>
      <c r="H94" s="38">
        <v>630.01666666666665</v>
      </c>
      <c r="I94" s="38">
        <v>634.08333333333348</v>
      </c>
      <c r="J94" s="38">
        <v>640.7166666666667</v>
      </c>
      <c r="K94" s="31">
        <v>627.45000000000005</v>
      </c>
      <c r="L94" s="31">
        <v>616.75</v>
      </c>
      <c r="M94" s="31">
        <v>23.923639999999999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2927.05</v>
      </c>
      <c r="D95" s="38">
        <v>2945.5833333333335</v>
      </c>
      <c r="E95" s="38">
        <v>2901.4666666666672</v>
      </c>
      <c r="F95" s="38">
        <v>2875.8833333333337</v>
      </c>
      <c r="G95" s="38">
        <v>2831.7666666666673</v>
      </c>
      <c r="H95" s="38">
        <v>2971.166666666667</v>
      </c>
      <c r="I95" s="38">
        <v>3015.2833333333328</v>
      </c>
      <c r="J95" s="38">
        <v>3040.8666666666668</v>
      </c>
      <c r="K95" s="31">
        <v>2989.7</v>
      </c>
      <c r="L95" s="31">
        <v>2920</v>
      </c>
      <c r="M95" s="31">
        <v>5.6092199999999997</v>
      </c>
      <c r="N95" s="1"/>
      <c r="O95" s="1"/>
    </row>
    <row r="96" spans="1:15" ht="12.75" customHeight="1">
      <c r="A96" s="56">
        <v>87</v>
      </c>
      <c r="B96" s="58" t="s">
        <v>133</v>
      </c>
      <c r="C96" s="31">
        <v>439.5</v>
      </c>
      <c r="D96" s="38">
        <v>441.7166666666667</v>
      </c>
      <c r="E96" s="38">
        <v>435.93333333333339</v>
      </c>
      <c r="F96" s="38">
        <v>432.36666666666667</v>
      </c>
      <c r="G96" s="38">
        <v>426.58333333333337</v>
      </c>
      <c r="H96" s="38">
        <v>445.28333333333342</v>
      </c>
      <c r="I96" s="38">
        <v>451.06666666666672</v>
      </c>
      <c r="J96" s="38">
        <v>454.63333333333344</v>
      </c>
      <c r="K96" s="31">
        <v>447.5</v>
      </c>
      <c r="L96" s="31">
        <v>438.15</v>
      </c>
      <c r="M96" s="31">
        <v>39.906779999999998</v>
      </c>
      <c r="N96" s="1"/>
      <c r="O96" s="1"/>
    </row>
    <row r="97" spans="1:15" ht="12.75" customHeight="1">
      <c r="A97" s="56">
        <v>88</v>
      </c>
      <c r="B97" s="58" t="s">
        <v>135</v>
      </c>
      <c r="C97" s="31">
        <v>261.14999999999998</v>
      </c>
      <c r="D97" s="38">
        <v>261.55</v>
      </c>
      <c r="E97" s="38">
        <v>259.25</v>
      </c>
      <c r="F97" s="38">
        <v>257.34999999999997</v>
      </c>
      <c r="G97" s="38">
        <v>255.04999999999995</v>
      </c>
      <c r="H97" s="38">
        <v>263.45000000000005</v>
      </c>
      <c r="I97" s="38">
        <v>265.75000000000011</v>
      </c>
      <c r="J97" s="38">
        <v>267.65000000000009</v>
      </c>
      <c r="K97" s="31">
        <v>263.85000000000002</v>
      </c>
      <c r="L97" s="31">
        <v>259.64999999999998</v>
      </c>
      <c r="M97" s="31">
        <v>24.944690000000001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2554.75</v>
      </c>
      <c r="D98" s="38">
        <v>2551.5333333333333</v>
      </c>
      <c r="E98" s="38">
        <v>2535.3166666666666</v>
      </c>
      <c r="F98" s="38">
        <v>2515.8833333333332</v>
      </c>
      <c r="G98" s="38">
        <v>2499.6666666666665</v>
      </c>
      <c r="H98" s="38">
        <v>2570.9666666666667</v>
      </c>
      <c r="I98" s="38">
        <v>2587.1833333333329</v>
      </c>
      <c r="J98" s="38">
        <v>2606.6166666666668</v>
      </c>
      <c r="K98" s="31">
        <v>2567.75</v>
      </c>
      <c r="L98" s="31">
        <v>2532.1</v>
      </c>
      <c r="M98" s="31">
        <v>19.708189999999998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314.55</v>
      </c>
      <c r="D99" s="38">
        <v>314.16666666666669</v>
      </c>
      <c r="E99" s="38">
        <v>312.43333333333339</v>
      </c>
      <c r="F99" s="38">
        <v>310.31666666666672</v>
      </c>
      <c r="G99" s="38">
        <v>308.58333333333343</v>
      </c>
      <c r="H99" s="38">
        <v>316.28333333333336</v>
      </c>
      <c r="I99" s="38">
        <v>318.01666666666659</v>
      </c>
      <c r="J99" s="38">
        <v>320.13333333333333</v>
      </c>
      <c r="K99" s="31">
        <v>315.89999999999998</v>
      </c>
      <c r="L99" s="31">
        <v>312.05</v>
      </c>
      <c r="M99" s="31">
        <v>2.4653900000000002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40183.85</v>
      </c>
      <c r="D100" s="38">
        <v>40211.283333333333</v>
      </c>
      <c r="E100" s="38">
        <v>39922.566666666666</v>
      </c>
      <c r="F100" s="38">
        <v>39661.283333333333</v>
      </c>
      <c r="G100" s="38">
        <v>39372.566666666666</v>
      </c>
      <c r="H100" s="38">
        <v>40472.566666666666</v>
      </c>
      <c r="I100" s="38">
        <v>40761.283333333326</v>
      </c>
      <c r="J100" s="38">
        <v>41022.566666666666</v>
      </c>
      <c r="K100" s="31">
        <v>40500</v>
      </c>
      <c r="L100" s="31">
        <v>39950</v>
      </c>
      <c r="M100" s="31">
        <v>1.4019999999999999E-2</v>
      </c>
      <c r="N100" s="1"/>
      <c r="O100" s="1"/>
    </row>
    <row r="101" spans="1:15" ht="12.75" customHeight="1">
      <c r="A101" s="56">
        <v>92</v>
      </c>
      <c r="B101" s="58" t="s">
        <v>138</v>
      </c>
      <c r="C101" s="31">
        <v>950.65</v>
      </c>
      <c r="D101" s="38">
        <v>950.55000000000007</v>
      </c>
      <c r="E101" s="38">
        <v>946.10000000000014</v>
      </c>
      <c r="F101" s="38">
        <v>941.55000000000007</v>
      </c>
      <c r="G101" s="38">
        <v>937.10000000000014</v>
      </c>
      <c r="H101" s="38">
        <v>955.10000000000014</v>
      </c>
      <c r="I101" s="38">
        <v>959.55000000000018</v>
      </c>
      <c r="J101" s="38">
        <v>964.10000000000014</v>
      </c>
      <c r="K101" s="31">
        <v>955</v>
      </c>
      <c r="L101" s="31">
        <v>946</v>
      </c>
      <c r="M101" s="31">
        <v>132.57508000000001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1327.9</v>
      </c>
      <c r="D102" s="38">
        <v>1332.1833333333334</v>
      </c>
      <c r="E102" s="38">
        <v>1319.7166666666667</v>
      </c>
      <c r="F102" s="38">
        <v>1311.5333333333333</v>
      </c>
      <c r="G102" s="38">
        <v>1299.0666666666666</v>
      </c>
      <c r="H102" s="38">
        <v>1340.3666666666668</v>
      </c>
      <c r="I102" s="38">
        <v>1352.8333333333335</v>
      </c>
      <c r="J102" s="38">
        <v>1361.0166666666669</v>
      </c>
      <c r="K102" s="31">
        <v>1344.65</v>
      </c>
      <c r="L102" s="31">
        <v>1324</v>
      </c>
      <c r="M102" s="31">
        <v>3.12677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537.5</v>
      </c>
      <c r="D103" s="38">
        <v>538.91666666666663</v>
      </c>
      <c r="E103" s="38">
        <v>534.08333333333326</v>
      </c>
      <c r="F103" s="38">
        <v>530.66666666666663</v>
      </c>
      <c r="G103" s="38">
        <v>525.83333333333326</v>
      </c>
      <c r="H103" s="38">
        <v>542.33333333333326</v>
      </c>
      <c r="I103" s="38">
        <v>547.16666666666652</v>
      </c>
      <c r="J103" s="38">
        <v>550.58333333333326</v>
      </c>
      <c r="K103" s="31">
        <v>543.75</v>
      </c>
      <c r="L103" s="31">
        <v>535.5</v>
      </c>
      <c r="M103" s="31">
        <v>6.5476799999999997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7.6</v>
      </c>
      <c r="D104" s="38">
        <v>7.6333333333333329</v>
      </c>
      <c r="E104" s="38">
        <v>7.5166666666666657</v>
      </c>
      <c r="F104" s="38">
        <v>7.4333333333333327</v>
      </c>
      <c r="G104" s="38">
        <v>7.3166666666666655</v>
      </c>
      <c r="H104" s="38">
        <v>7.7166666666666659</v>
      </c>
      <c r="I104" s="38">
        <v>7.833333333333333</v>
      </c>
      <c r="J104" s="38">
        <v>7.9166666666666661</v>
      </c>
      <c r="K104" s="31">
        <v>7.75</v>
      </c>
      <c r="L104" s="31">
        <v>7.55</v>
      </c>
      <c r="M104" s="31">
        <v>595.88288</v>
      </c>
      <c r="N104" s="1"/>
      <c r="O104" s="1"/>
    </row>
    <row r="105" spans="1:15" ht="12.75" customHeight="1">
      <c r="A105" s="56">
        <v>96</v>
      </c>
      <c r="B105" s="58" t="s">
        <v>143</v>
      </c>
      <c r="C105" s="31">
        <v>88.95</v>
      </c>
      <c r="D105" s="38">
        <v>88.916666666666671</v>
      </c>
      <c r="E105" s="38">
        <v>88.183333333333337</v>
      </c>
      <c r="F105" s="38">
        <v>87.416666666666671</v>
      </c>
      <c r="G105" s="38">
        <v>86.683333333333337</v>
      </c>
      <c r="H105" s="38">
        <v>89.683333333333337</v>
      </c>
      <c r="I105" s="38">
        <v>90.416666666666657</v>
      </c>
      <c r="J105" s="38">
        <v>91.183333333333337</v>
      </c>
      <c r="K105" s="31">
        <v>89.65</v>
      </c>
      <c r="L105" s="31">
        <v>88.15</v>
      </c>
      <c r="M105" s="31">
        <v>202.27094</v>
      </c>
      <c r="N105" s="1"/>
      <c r="O105" s="1"/>
    </row>
    <row r="106" spans="1:15" ht="12.75" customHeight="1">
      <c r="A106" s="56">
        <v>97</v>
      </c>
      <c r="B106" s="58" t="s">
        <v>145</v>
      </c>
      <c r="C106" s="31">
        <v>429.2</v>
      </c>
      <c r="D106" s="38">
        <v>430.81666666666666</v>
      </c>
      <c r="E106" s="38">
        <v>425.38333333333333</v>
      </c>
      <c r="F106" s="38">
        <v>421.56666666666666</v>
      </c>
      <c r="G106" s="38">
        <v>416.13333333333333</v>
      </c>
      <c r="H106" s="38">
        <v>434.63333333333333</v>
      </c>
      <c r="I106" s="38">
        <v>440.06666666666661</v>
      </c>
      <c r="J106" s="38">
        <v>443.88333333333333</v>
      </c>
      <c r="K106" s="31">
        <v>436.25</v>
      </c>
      <c r="L106" s="31">
        <v>427</v>
      </c>
      <c r="M106" s="31">
        <v>7.9740500000000001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381.65</v>
      </c>
      <c r="D107" s="38">
        <v>380.84999999999997</v>
      </c>
      <c r="E107" s="38">
        <v>377.69999999999993</v>
      </c>
      <c r="F107" s="38">
        <v>373.74999999999994</v>
      </c>
      <c r="G107" s="38">
        <v>370.59999999999991</v>
      </c>
      <c r="H107" s="38">
        <v>384.79999999999995</v>
      </c>
      <c r="I107" s="38">
        <v>387.94999999999993</v>
      </c>
      <c r="J107" s="38">
        <v>391.9</v>
      </c>
      <c r="K107" s="31">
        <v>384</v>
      </c>
      <c r="L107" s="31">
        <v>376.9</v>
      </c>
      <c r="M107" s="31">
        <v>33.805759999999999</v>
      </c>
      <c r="N107" s="1"/>
      <c r="O107" s="1"/>
    </row>
    <row r="108" spans="1:15" ht="12.75" customHeight="1">
      <c r="A108" s="56">
        <v>99</v>
      </c>
      <c r="B108" s="58" t="s">
        <v>283</v>
      </c>
      <c r="C108" s="31">
        <v>407.15</v>
      </c>
      <c r="D108" s="38">
        <v>407.84999999999997</v>
      </c>
      <c r="E108" s="38">
        <v>400.79999999999995</v>
      </c>
      <c r="F108" s="38">
        <v>394.45</v>
      </c>
      <c r="G108" s="38">
        <v>387.4</v>
      </c>
      <c r="H108" s="38">
        <v>414.19999999999993</v>
      </c>
      <c r="I108" s="38">
        <v>421.25</v>
      </c>
      <c r="J108" s="38">
        <v>427.59999999999991</v>
      </c>
      <c r="K108" s="31">
        <v>414.9</v>
      </c>
      <c r="L108" s="31">
        <v>401.5</v>
      </c>
      <c r="M108" s="31">
        <v>32.357619999999997</v>
      </c>
      <c r="N108" s="1"/>
      <c r="O108" s="1"/>
    </row>
    <row r="109" spans="1:15" ht="12.75" customHeight="1">
      <c r="A109" s="56">
        <v>100</v>
      </c>
      <c r="B109" s="58" t="s">
        <v>149</v>
      </c>
      <c r="C109" s="31">
        <v>2454.3000000000002</v>
      </c>
      <c r="D109" s="38">
        <v>2443.5666666666671</v>
      </c>
      <c r="E109" s="38">
        <v>2415.733333333334</v>
      </c>
      <c r="F109" s="38">
        <v>2377.166666666667</v>
      </c>
      <c r="G109" s="38">
        <v>2349.3333333333339</v>
      </c>
      <c r="H109" s="38">
        <v>2482.1333333333341</v>
      </c>
      <c r="I109" s="38">
        <v>2509.9666666666672</v>
      </c>
      <c r="J109" s="38">
        <v>2548.5333333333342</v>
      </c>
      <c r="K109" s="31">
        <v>2471.4</v>
      </c>
      <c r="L109" s="31">
        <v>2405</v>
      </c>
      <c r="M109" s="31">
        <v>23.108689999999999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1371.7</v>
      </c>
      <c r="D110" s="38">
        <v>1369.8499999999997</v>
      </c>
      <c r="E110" s="38">
        <v>1362.6999999999994</v>
      </c>
      <c r="F110" s="38">
        <v>1353.6999999999996</v>
      </c>
      <c r="G110" s="38">
        <v>1346.5499999999993</v>
      </c>
      <c r="H110" s="38">
        <v>1378.8499999999995</v>
      </c>
      <c r="I110" s="38">
        <v>1385.9999999999995</v>
      </c>
      <c r="J110" s="38">
        <v>1394.9999999999995</v>
      </c>
      <c r="K110" s="31">
        <v>1377</v>
      </c>
      <c r="L110" s="31">
        <v>1360.85</v>
      </c>
      <c r="M110" s="31">
        <v>17.20129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158.94999999999999</v>
      </c>
      <c r="D111" s="38">
        <v>159.43333333333331</v>
      </c>
      <c r="E111" s="38">
        <v>156.86666666666662</v>
      </c>
      <c r="F111" s="38">
        <v>154.7833333333333</v>
      </c>
      <c r="G111" s="38">
        <v>152.21666666666661</v>
      </c>
      <c r="H111" s="38">
        <v>161.51666666666662</v>
      </c>
      <c r="I111" s="38">
        <v>164.08333333333329</v>
      </c>
      <c r="J111" s="38">
        <v>166.16666666666663</v>
      </c>
      <c r="K111" s="31">
        <v>162</v>
      </c>
      <c r="L111" s="31">
        <v>157.35</v>
      </c>
      <c r="M111" s="31">
        <v>55.711939999999998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1388.8</v>
      </c>
      <c r="D112" s="38">
        <v>1394.55</v>
      </c>
      <c r="E112" s="38">
        <v>1380.3999999999999</v>
      </c>
      <c r="F112" s="38">
        <v>1372</v>
      </c>
      <c r="G112" s="38">
        <v>1357.85</v>
      </c>
      <c r="H112" s="38">
        <v>1402.9499999999998</v>
      </c>
      <c r="I112" s="38">
        <v>1417.1</v>
      </c>
      <c r="J112" s="38">
        <v>1425.4999999999998</v>
      </c>
      <c r="K112" s="31">
        <v>1408.7</v>
      </c>
      <c r="L112" s="31">
        <v>1386.15</v>
      </c>
      <c r="M112" s="31">
        <v>51.341030000000003</v>
      </c>
      <c r="N112" s="1"/>
      <c r="O112" s="1"/>
    </row>
    <row r="113" spans="1:15" ht="12.75" customHeight="1">
      <c r="A113" s="56">
        <v>104</v>
      </c>
      <c r="B113" s="58" t="s">
        <v>154</v>
      </c>
      <c r="C113" s="31">
        <v>91.4</v>
      </c>
      <c r="D113" s="38">
        <v>91.616666666666674</v>
      </c>
      <c r="E113" s="38">
        <v>90.883333333333354</v>
      </c>
      <c r="F113" s="38">
        <v>90.366666666666674</v>
      </c>
      <c r="G113" s="38">
        <v>89.633333333333354</v>
      </c>
      <c r="H113" s="38">
        <v>92.133333333333354</v>
      </c>
      <c r="I113" s="38">
        <v>92.866666666666674</v>
      </c>
      <c r="J113" s="38">
        <v>93.383333333333354</v>
      </c>
      <c r="K113" s="31">
        <v>92.35</v>
      </c>
      <c r="L113" s="31">
        <v>91.1</v>
      </c>
      <c r="M113" s="31">
        <v>76.035780000000003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877.75</v>
      </c>
      <c r="D114" s="38">
        <v>882.06666666666661</v>
      </c>
      <c r="E114" s="38">
        <v>870.68333333333317</v>
      </c>
      <c r="F114" s="38">
        <v>863.61666666666656</v>
      </c>
      <c r="G114" s="38">
        <v>852.23333333333312</v>
      </c>
      <c r="H114" s="38">
        <v>889.13333333333321</v>
      </c>
      <c r="I114" s="38">
        <v>900.51666666666665</v>
      </c>
      <c r="J114" s="38">
        <v>907.58333333333326</v>
      </c>
      <c r="K114" s="31">
        <v>893.45</v>
      </c>
      <c r="L114" s="31">
        <v>875</v>
      </c>
      <c r="M114" s="31">
        <v>2.3214800000000002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643.4</v>
      </c>
      <c r="D115" s="38">
        <v>647.11666666666667</v>
      </c>
      <c r="E115" s="38">
        <v>637.33333333333337</v>
      </c>
      <c r="F115" s="38">
        <v>631.26666666666665</v>
      </c>
      <c r="G115" s="38">
        <v>621.48333333333335</v>
      </c>
      <c r="H115" s="38">
        <v>653.18333333333339</v>
      </c>
      <c r="I115" s="38">
        <v>662.9666666666667</v>
      </c>
      <c r="J115" s="38">
        <v>669.03333333333342</v>
      </c>
      <c r="K115" s="31">
        <v>656.9</v>
      </c>
      <c r="L115" s="31">
        <v>641.04999999999995</v>
      </c>
      <c r="M115" s="31">
        <v>13.5375</v>
      </c>
      <c r="N115" s="1"/>
      <c r="O115" s="1"/>
    </row>
    <row r="116" spans="1:15" ht="12.75" customHeight="1">
      <c r="A116" s="56">
        <v>107</v>
      </c>
      <c r="B116" s="58" t="s">
        <v>423</v>
      </c>
      <c r="C116" s="31">
        <v>47.25</v>
      </c>
      <c r="D116" s="38">
        <v>47.550000000000004</v>
      </c>
      <c r="E116" s="38">
        <v>46.100000000000009</v>
      </c>
      <c r="F116" s="38">
        <v>44.95</v>
      </c>
      <c r="G116" s="38">
        <v>43.500000000000007</v>
      </c>
      <c r="H116" s="38">
        <v>48.70000000000001</v>
      </c>
      <c r="I116" s="38">
        <v>50.150000000000013</v>
      </c>
      <c r="J116" s="38">
        <v>51.300000000000011</v>
      </c>
      <c r="K116" s="31">
        <v>49</v>
      </c>
      <c r="L116" s="31">
        <v>46.4</v>
      </c>
      <c r="M116" s="31">
        <v>1279.76241</v>
      </c>
      <c r="N116" s="1"/>
      <c r="O116" s="1"/>
    </row>
    <row r="117" spans="1:15" ht="12.75" customHeight="1">
      <c r="A117" s="56">
        <v>108</v>
      </c>
      <c r="B117" s="58" t="s">
        <v>157</v>
      </c>
      <c r="C117" s="31">
        <v>441.65</v>
      </c>
      <c r="D117" s="38">
        <v>441.16666666666669</v>
      </c>
      <c r="E117" s="38">
        <v>438.98333333333335</v>
      </c>
      <c r="F117" s="38">
        <v>436.31666666666666</v>
      </c>
      <c r="G117" s="38">
        <v>434.13333333333333</v>
      </c>
      <c r="H117" s="38">
        <v>443.83333333333337</v>
      </c>
      <c r="I117" s="38">
        <v>446.01666666666665</v>
      </c>
      <c r="J117" s="38">
        <v>448.68333333333339</v>
      </c>
      <c r="K117" s="31">
        <v>443.35</v>
      </c>
      <c r="L117" s="31">
        <v>438.5</v>
      </c>
      <c r="M117" s="31">
        <v>193.24261999999999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641.04999999999995</v>
      </c>
      <c r="D118" s="38">
        <v>641.85</v>
      </c>
      <c r="E118" s="38">
        <v>636.6</v>
      </c>
      <c r="F118" s="38">
        <v>632.15</v>
      </c>
      <c r="G118" s="38">
        <v>626.9</v>
      </c>
      <c r="H118" s="38">
        <v>646.30000000000007</v>
      </c>
      <c r="I118" s="38">
        <v>651.55000000000007</v>
      </c>
      <c r="J118" s="38">
        <v>656.00000000000011</v>
      </c>
      <c r="K118" s="31">
        <v>647.1</v>
      </c>
      <c r="L118" s="31">
        <v>637.4</v>
      </c>
      <c r="M118" s="31">
        <v>15.06231</v>
      </c>
      <c r="N118" s="1"/>
      <c r="O118" s="1"/>
    </row>
    <row r="119" spans="1:15" ht="12.75" customHeight="1">
      <c r="A119" s="56">
        <v>110</v>
      </c>
      <c r="B119" s="58" t="s">
        <v>284</v>
      </c>
      <c r="C119" s="31">
        <v>362.35</v>
      </c>
      <c r="D119" s="38">
        <v>358.63333333333338</v>
      </c>
      <c r="E119" s="38">
        <v>352.51666666666677</v>
      </c>
      <c r="F119" s="38">
        <v>342.68333333333339</v>
      </c>
      <c r="G119" s="38">
        <v>336.56666666666678</v>
      </c>
      <c r="H119" s="38">
        <v>368.46666666666675</v>
      </c>
      <c r="I119" s="38">
        <v>374.58333333333343</v>
      </c>
      <c r="J119" s="38">
        <v>384.41666666666674</v>
      </c>
      <c r="K119" s="31">
        <v>364.75</v>
      </c>
      <c r="L119" s="31">
        <v>348.8</v>
      </c>
      <c r="M119" s="31">
        <v>38.162930000000003</v>
      </c>
      <c r="N119" s="1"/>
      <c r="O119" s="1"/>
    </row>
    <row r="120" spans="1:15" ht="12.75" customHeight="1">
      <c r="A120" s="56">
        <v>111</v>
      </c>
      <c r="B120" s="58" t="s">
        <v>160</v>
      </c>
      <c r="C120" s="31">
        <v>787.1</v>
      </c>
      <c r="D120" s="38">
        <v>788.1</v>
      </c>
      <c r="E120" s="38">
        <v>782.30000000000007</v>
      </c>
      <c r="F120" s="38">
        <v>777.5</v>
      </c>
      <c r="G120" s="38">
        <v>771.7</v>
      </c>
      <c r="H120" s="38">
        <v>792.90000000000009</v>
      </c>
      <c r="I120" s="38">
        <v>798.7</v>
      </c>
      <c r="J120" s="38">
        <v>803.50000000000011</v>
      </c>
      <c r="K120" s="31">
        <v>793.9</v>
      </c>
      <c r="L120" s="31">
        <v>783.3</v>
      </c>
      <c r="M120" s="31">
        <v>15.46387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481.35</v>
      </c>
      <c r="D121" s="38">
        <v>478.2833333333333</v>
      </c>
      <c r="E121" s="38">
        <v>473.56666666666661</v>
      </c>
      <c r="F121" s="38">
        <v>465.7833333333333</v>
      </c>
      <c r="G121" s="38">
        <v>461.06666666666661</v>
      </c>
      <c r="H121" s="38">
        <v>486.06666666666661</v>
      </c>
      <c r="I121" s="38">
        <v>490.7833333333333</v>
      </c>
      <c r="J121" s="38">
        <v>498.56666666666661</v>
      </c>
      <c r="K121" s="31">
        <v>483</v>
      </c>
      <c r="L121" s="31">
        <v>470.5</v>
      </c>
      <c r="M121" s="31">
        <v>21.38955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1750.8</v>
      </c>
      <c r="D122" s="38">
        <v>1755.2333333333333</v>
      </c>
      <c r="E122" s="38">
        <v>1742.0666666666666</v>
      </c>
      <c r="F122" s="38">
        <v>1733.3333333333333</v>
      </c>
      <c r="G122" s="38">
        <v>1720.1666666666665</v>
      </c>
      <c r="H122" s="38">
        <v>1763.9666666666667</v>
      </c>
      <c r="I122" s="38">
        <v>1777.1333333333332</v>
      </c>
      <c r="J122" s="38">
        <v>1785.8666666666668</v>
      </c>
      <c r="K122" s="31">
        <v>1768.4</v>
      </c>
      <c r="L122" s="31">
        <v>1746.5</v>
      </c>
      <c r="M122" s="31">
        <v>41.132919999999999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118.05</v>
      </c>
      <c r="D123" s="38">
        <v>118.71666666666665</v>
      </c>
      <c r="E123" s="38">
        <v>116.93333333333331</v>
      </c>
      <c r="F123" s="38">
        <v>115.81666666666665</v>
      </c>
      <c r="G123" s="38">
        <v>114.0333333333333</v>
      </c>
      <c r="H123" s="38">
        <v>119.83333333333331</v>
      </c>
      <c r="I123" s="38">
        <v>121.61666666666665</v>
      </c>
      <c r="J123" s="38">
        <v>122.73333333333332</v>
      </c>
      <c r="K123" s="31">
        <v>120.5</v>
      </c>
      <c r="L123" s="31">
        <v>117.6</v>
      </c>
      <c r="M123" s="31">
        <v>46.317419999999998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2241.9499999999998</v>
      </c>
      <c r="D124" s="38">
        <v>2245.583333333333</v>
      </c>
      <c r="E124" s="38">
        <v>2225.3166666666662</v>
      </c>
      <c r="F124" s="38">
        <v>2208.6833333333329</v>
      </c>
      <c r="G124" s="38">
        <v>2188.4166666666661</v>
      </c>
      <c r="H124" s="38">
        <v>2262.2166666666662</v>
      </c>
      <c r="I124" s="38">
        <v>2282.4833333333327</v>
      </c>
      <c r="J124" s="38">
        <v>2299.1166666666663</v>
      </c>
      <c r="K124" s="31">
        <v>2265.85</v>
      </c>
      <c r="L124" s="31">
        <v>2228.9499999999998</v>
      </c>
      <c r="M124" s="31">
        <v>0.88507999999999998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381.35</v>
      </c>
      <c r="D125" s="38">
        <v>383.89999999999992</v>
      </c>
      <c r="E125" s="38">
        <v>377.59999999999985</v>
      </c>
      <c r="F125" s="38">
        <v>373.84999999999991</v>
      </c>
      <c r="G125" s="38">
        <v>367.54999999999984</v>
      </c>
      <c r="H125" s="38">
        <v>387.64999999999986</v>
      </c>
      <c r="I125" s="38">
        <v>393.94999999999993</v>
      </c>
      <c r="J125" s="38">
        <v>397.69999999999987</v>
      </c>
      <c r="K125" s="31">
        <v>390.2</v>
      </c>
      <c r="L125" s="31">
        <v>380.15</v>
      </c>
      <c r="M125" s="31">
        <v>10.33595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413.75</v>
      </c>
      <c r="D126" s="38">
        <v>413.65000000000003</v>
      </c>
      <c r="E126" s="38">
        <v>410.20000000000005</v>
      </c>
      <c r="F126" s="38">
        <v>406.65000000000003</v>
      </c>
      <c r="G126" s="38">
        <v>403.20000000000005</v>
      </c>
      <c r="H126" s="38">
        <v>417.20000000000005</v>
      </c>
      <c r="I126" s="38">
        <v>420.65</v>
      </c>
      <c r="J126" s="38">
        <v>424.20000000000005</v>
      </c>
      <c r="K126" s="31">
        <v>417.1</v>
      </c>
      <c r="L126" s="31">
        <v>410.1</v>
      </c>
      <c r="M126" s="31">
        <v>25.777180000000001</v>
      </c>
      <c r="N126" s="1"/>
      <c r="O126" s="1"/>
    </row>
    <row r="127" spans="1:15" ht="12.75" customHeight="1">
      <c r="A127" s="56">
        <v>118</v>
      </c>
      <c r="B127" s="58" t="s">
        <v>285</v>
      </c>
      <c r="C127" s="31">
        <v>650.79999999999995</v>
      </c>
      <c r="D127" s="38">
        <v>653.93333333333328</v>
      </c>
      <c r="E127" s="38">
        <v>646.86666666666656</v>
      </c>
      <c r="F127" s="38">
        <v>642.93333333333328</v>
      </c>
      <c r="G127" s="38">
        <v>635.86666666666656</v>
      </c>
      <c r="H127" s="38">
        <v>657.86666666666656</v>
      </c>
      <c r="I127" s="38">
        <v>664.93333333333339</v>
      </c>
      <c r="J127" s="38">
        <v>668.86666666666656</v>
      </c>
      <c r="K127" s="31">
        <v>661</v>
      </c>
      <c r="L127" s="31">
        <v>650</v>
      </c>
      <c r="M127" s="31">
        <v>7.5247599999999997</v>
      </c>
      <c r="N127" s="1"/>
      <c r="O127" s="1"/>
    </row>
    <row r="128" spans="1:15" ht="12.75" customHeight="1">
      <c r="A128" s="56">
        <v>119</v>
      </c>
      <c r="B128" s="58" t="s">
        <v>167</v>
      </c>
      <c r="C128" s="31">
        <v>2641.95</v>
      </c>
      <c r="D128" s="38">
        <v>2649.7999999999997</v>
      </c>
      <c r="E128" s="38">
        <v>2624.8999999999996</v>
      </c>
      <c r="F128" s="38">
        <v>2607.85</v>
      </c>
      <c r="G128" s="38">
        <v>2582.9499999999998</v>
      </c>
      <c r="H128" s="38">
        <v>2666.8499999999995</v>
      </c>
      <c r="I128" s="38">
        <v>2691.75</v>
      </c>
      <c r="J128" s="38">
        <v>2708.7999999999993</v>
      </c>
      <c r="K128" s="31">
        <v>2674.7</v>
      </c>
      <c r="L128" s="31">
        <v>2632.75</v>
      </c>
      <c r="M128" s="31">
        <v>18.989660000000001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5085.1499999999996</v>
      </c>
      <c r="D129" s="38">
        <v>5070.25</v>
      </c>
      <c r="E129" s="38">
        <v>5026.5</v>
      </c>
      <c r="F129" s="38">
        <v>4967.8500000000004</v>
      </c>
      <c r="G129" s="38">
        <v>4924.1000000000004</v>
      </c>
      <c r="H129" s="38">
        <v>5128.8999999999996</v>
      </c>
      <c r="I129" s="38">
        <v>5172.6499999999996</v>
      </c>
      <c r="J129" s="38">
        <v>5231.2999999999993</v>
      </c>
      <c r="K129" s="31">
        <v>5114</v>
      </c>
      <c r="L129" s="31">
        <v>5011.6000000000004</v>
      </c>
      <c r="M129" s="31">
        <v>3.38124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4270.1000000000004</v>
      </c>
      <c r="D130" s="38">
        <v>4266.8833333333332</v>
      </c>
      <c r="E130" s="38">
        <v>4234.6166666666668</v>
      </c>
      <c r="F130" s="38">
        <v>4199.1333333333332</v>
      </c>
      <c r="G130" s="38">
        <v>4166.8666666666668</v>
      </c>
      <c r="H130" s="38">
        <v>4302.3666666666668</v>
      </c>
      <c r="I130" s="38">
        <v>4334.6333333333332</v>
      </c>
      <c r="J130" s="38">
        <v>4370.1166666666668</v>
      </c>
      <c r="K130" s="31">
        <v>4299.1499999999996</v>
      </c>
      <c r="L130" s="31">
        <v>4231.3999999999996</v>
      </c>
      <c r="M130" s="31">
        <v>1.11042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1067.5999999999999</v>
      </c>
      <c r="D131" s="38">
        <v>1076.2</v>
      </c>
      <c r="E131" s="38">
        <v>1055.5</v>
      </c>
      <c r="F131" s="38">
        <v>1043.3999999999999</v>
      </c>
      <c r="G131" s="38">
        <v>1022.6999999999998</v>
      </c>
      <c r="H131" s="38">
        <v>1088.3000000000002</v>
      </c>
      <c r="I131" s="38">
        <v>1109.0000000000005</v>
      </c>
      <c r="J131" s="38">
        <v>1121.1000000000004</v>
      </c>
      <c r="K131" s="31">
        <v>1096.9000000000001</v>
      </c>
      <c r="L131" s="31">
        <v>1064.0999999999999</v>
      </c>
      <c r="M131" s="31">
        <v>13.463979999999999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1552.65</v>
      </c>
      <c r="D132" s="38">
        <v>1559.9333333333332</v>
      </c>
      <c r="E132" s="38">
        <v>1537.3166666666664</v>
      </c>
      <c r="F132" s="38">
        <v>1521.9833333333331</v>
      </c>
      <c r="G132" s="38">
        <v>1499.3666666666663</v>
      </c>
      <c r="H132" s="38">
        <v>1575.2666666666664</v>
      </c>
      <c r="I132" s="38">
        <v>1597.8833333333332</v>
      </c>
      <c r="J132" s="38">
        <v>1613.2166666666665</v>
      </c>
      <c r="K132" s="31">
        <v>1582.55</v>
      </c>
      <c r="L132" s="31">
        <v>1544.6</v>
      </c>
      <c r="M132" s="31">
        <v>22.025700000000001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275.05</v>
      </c>
      <c r="D133" s="38">
        <v>276.06666666666666</v>
      </c>
      <c r="E133" s="38">
        <v>272.5333333333333</v>
      </c>
      <c r="F133" s="38">
        <v>270.01666666666665</v>
      </c>
      <c r="G133" s="38">
        <v>266.48333333333329</v>
      </c>
      <c r="H133" s="38">
        <v>278.58333333333331</v>
      </c>
      <c r="I133" s="38">
        <v>282.11666666666673</v>
      </c>
      <c r="J133" s="38">
        <v>284.63333333333333</v>
      </c>
      <c r="K133" s="31">
        <v>279.60000000000002</v>
      </c>
      <c r="L133" s="31">
        <v>273.55</v>
      </c>
      <c r="M133" s="31">
        <v>31.719190000000001</v>
      </c>
      <c r="N133" s="1"/>
      <c r="O133" s="1"/>
    </row>
    <row r="134" spans="1:15" ht="12.75" customHeight="1">
      <c r="A134" s="56">
        <v>125</v>
      </c>
      <c r="B134" s="58" t="s">
        <v>887</v>
      </c>
      <c r="C134" s="31">
        <v>1848.1</v>
      </c>
      <c r="D134" s="38">
        <v>1854.3999999999999</v>
      </c>
      <c r="E134" s="38">
        <v>1814.7999999999997</v>
      </c>
      <c r="F134" s="38">
        <v>1781.4999999999998</v>
      </c>
      <c r="G134" s="38">
        <v>1741.8999999999996</v>
      </c>
      <c r="H134" s="38">
        <v>1887.6999999999998</v>
      </c>
      <c r="I134" s="38">
        <v>1927.2999999999997</v>
      </c>
      <c r="J134" s="38">
        <v>1960.6</v>
      </c>
      <c r="K134" s="31">
        <v>1894</v>
      </c>
      <c r="L134" s="31">
        <v>1821.1</v>
      </c>
      <c r="M134" s="31">
        <v>5.9047599999999996</v>
      </c>
      <c r="N134" s="1"/>
      <c r="O134" s="1"/>
    </row>
    <row r="135" spans="1:15" ht="12.75" customHeight="1">
      <c r="A135" s="56">
        <v>126</v>
      </c>
      <c r="B135" s="58" t="s">
        <v>174</v>
      </c>
      <c r="C135" s="31">
        <v>550.75</v>
      </c>
      <c r="D135" s="38">
        <v>552.19999999999993</v>
      </c>
      <c r="E135" s="38">
        <v>546.19999999999982</v>
      </c>
      <c r="F135" s="38">
        <v>541.64999999999986</v>
      </c>
      <c r="G135" s="38">
        <v>535.64999999999975</v>
      </c>
      <c r="H135" s="38">
        <v>556.74999999999989</v>
      </c>
      <c r="I135" s="38">
        <v>562.75000000000011</v>
      </c>
      <c r="J135" s="38">
        <v>567.29999999999995</v>
      </c>
      <c r="K135" s="31">
        <v>558.20000000000005</v>
      </c>
      <c r="L135" s="31">
        <v>547.65</v>
      </c>
      <c r="M135" s="31">
        <v>11.46881</v>
      </c>
      <c r="N135" s="1"/>
      <c r="O135" s="1"/>
    </row>
    <row r="136" spans="1:15" ht="12.75" customHeight="1">
      <c r="A136" s="56">
        <v>127</v>
      </c>
      <c r="B136" s="58" t="s">
        <v>175</v>
      </c>
      <c r="C136" s="31">
        <v>9456.0499999999993</v>
      </c>
      <c r="D136" s="38">
        <v>9420.9</v>
      </c>
      <c r="E136" s="38">
        <v>9371.7999999999993</v>
      </c>
      <c r="F136" s="38">
        <v>9287.5499999999993</v>
      </c>
      <c r="G136" s="38">
        <v>9238.4499999999989</v>
      </c>
      <c r="H136" s="38">
        <v>9505.15</v>
      </c>
      <c r="I136" s="38">
        <v>9554.2500000000018</v>
      </c>
      <c r="J136" s="38">
        <v>9638.5</v>
      </c>
      <c r="K136" s="31">
        <v>9470</v>
      </c>
      <c r="L136" s="31">
        <v>9336.65</v>
      </c>
      <c r="M136" s="31">
        <v>4.0074500000000004</v>
      </c>
      <c r="N136" s="1"/>
      <c r="O136" s="1"/>
    </row>
    <row r="137" spans="1:15" ht="12.75" customHeight="1">
      <c r="A137" s="56">
        <v>128</v>
      </c>
      <c r="B137" s="58" t="s">
        <v>287</v>
      </c>
      <c r="C137" s="31">
        <v>533.4</v>
      </c>
      <c r="D137" s="38">
        <v>537.11666666666667</v>
      </c>
      <c r="E137" s="38">
        <v>526.2833333333333</v>
      </c>
      <c r="F137" s="38">
        <v>519.16666666666663</v>
      </c>
      <c r="G137" s="38">
        <v>508.33333333333326</v>
      </c>
      <c r="H137" s="38">
        <v>544.23333333333335</v>
      </c>
      <c r="I137" s="38">
        <v>555.06666666666661</v>
      </c>
      <c r="J137" s="38">
        <v>562.18333333333339</v>
      </c>
      <c r="K137" s="31">
        <v>547.95000000000005</v>
      </c>
      <c r="L137" s="31">
        <v>530</v>
      </c>
      <c r="M137" s="31">
        <v>14.26478</v>
      </c>
      <c r="N137" s="1"/>
      <c r="O137" s="1"/>
    </row>
    <row r="138" spans="1:15" ht="12.75" customHeight="1">
      <c r="A138" s="56">
        <v>129</v>
      </c>
      <c r="B138" s="58" t="s">
        <v>176</v>
      </c>
      <c r="C138" s="31">
        <v>995.45</v>
      </c>
      <c r="D138" s="38">
        <v>1000.7333333333332</v>
      </c>
      <c r="E138" s="38">
        <v>987.31666666666649</v>
      </c>
      <c r="F138" s="38">
        <v>979.18333333333328</v>
      </c>
      <c r="G138" s="38">
        <v>965.76666666666654</v>
      </c>
      <c r="H138" s="38">
        <v>1008.8666666666664</v>
      </c>
      <c r="I138" s="38">
        <v>1022.2833333333332</v>
      </c>
      <c r="J138" s="38">
        <v>1030.4166666666665</v>
      </c>
      <c r="K138" s="31">
        <v>1014.15</v>
      </c>
      <c r="L138" s="31">
        <v>992.6</v>
      </c>
      <c r="M138" s="31">
        <v>7.6897700000000002</v>
      </c>
      <c r="N138" s="1"/>
      <c r="O138" s="1"/>
    </row>
    <row r="139" spans="1:15" ht="12.75" customHeight="1">
      <c r="A139" s="56">
        <v>130</v>
      </c>
      <c r="B139" s="58" t="s">
        <v>179</v>
      </c>
      <c r="C139" s="31">
        <v>871.5</v>
      </c>
      <c r="D139" s="38">
        <v>866.23333333333323</v>
      </c>
      <c r="E139" s="38">
        <v>855.96666666666647</v>
      </c>
      <c r="F139" s="38">
        <v>840.43333333333328</v>
      </c>
      <c r="G139" s="38">
        <v>830.16666666666652</v>
      </c>
      <c r="H139" s="38">
        <v>881.76666666666642</v>
      </c>
      <c r="I139" s="38">
        <v>892.03333333333308</v>
      </c>
      <c r="J139" s="38">
        <v>907.56666666666638</v>
      </c>
      <c r="K139" s="31">
        <v>876.5</v>
      </c>
      <c r="L139" s="31">
        <v>850.7</v>
      </c>
      <c r="M139" s="31">
        <v>17.433610000000002</v>
      </c>
      <c r="N139" s="1"/>
      <c r="O139" s="1"/>
    </row>
    <row r="140" spans="1:15" ht="12.75" customHeight="1">
      <c r="A140" s="56">
        <v>131</v>
      </c>
      <c r="B140" s="58" t="s">
        <v>181</v>
      </c>
      <c r="C140" s="31">
        <v>94.2</v>
      </c>
      <c r="D140" s="38">
        <v>94.100000000000009</v>
      </c>
      <c r="E140" s="38">
        <v>93.350000000000023</v>
      </c>
      <c r="F140" s="38">
        <v>92.500000000000014</v>
      </c>
      <c r="G140" s="38">
        <v>91.750000000000028</v>
      </c>
      <c r="H140" s="38">
        <v>94.950000000000017</v>
      </c>
      <c r="I140" s="38">
        <v>95.699999999999989</v>
      </c>
      <c r="J140" s="38">
        <v>96.550000000000011</v>
      </c>
      <c r="K140" s="31">
        <v>94.85</v>
      </c>
      <c r="L140" s="31">
        <v>93.25</v>
      </c>
      <c r="M140" s="31">
        <v>80.664950000000005</v>
      </c>
      <c r="N140" s="1"/>
      <c r="O140" s="1"/>
    </row>
    <row r="141" spans="1:15" ht="12.75" customHeight="1">
      <c r="A141" s="56">
        <v>132</v>
      </c>
      <c r="B141" s="58" t="s">
        <v>182</v>
      </c>
      <c r="C141" s="31">
        <v>2291.0500000000002</v>
      </c>
      <c r="D141" s="38">
        <v>2292.9500000000003</v>
      </c>
      <c r="E141" s="38">
        <v>2253.1000000000004</v>
      </c>
      <c r="F141" s="38">
        <v>2215.15</v>
      </c>
      <c r="G141" s="38">
        <v>2175.3000000000002</v>
      </c>
      <c r="H141" s="38">
        <v>2330.9000000000005</v>
      </c>
      <c r="I141" s="38">
        <v>2370.75</v>
      </c>
      <c r="J141" s="38">
        <v>2408.7000000000007</v>
      </c>
      <c r="K141" s="31">
        <v>2332.8000000000002</v>
      </c>
      <c r="L141" s="31">
        <v>2255</v>
      </c>
      <c r="M141" s="31">
        <v>6.4146000000000001</v>
      </c>
      <c r="N141" s="1"/>
      <c r="O141" s="1"/>
    </row>
    <row r="142" spans="1:15" ht="12.75" customHeight="1">
      <c r="A142" s="56">
        <v>133</v>
      </c>
      <c r="B142" s="58" t="s">
        <v>183</v>
      </c>
      <c r="C142" s="31">
        <v>107760.35</v>
      </c>
      <c r="D142" s="38">
        <v>107396.8</v>
      </c>
      <c r="E142" s="38">
        <v>106793.60000000001</v>
      </c>
      <c r="F142" s="38">
        <v>105826.85</v>
      </c>
      <c r="G142" s="38">
        <v>105223.65000000001</v>
      </c>
      <c r="H142" s="38">
        <v>108363.55</v>
      </c>
      <c r="I142" s="38">
        <v>108966.74999999999</v>
      </c>
      <c r="J142" s="38">
        <v>109933.5</v>
      </c>
      <c r="K142" s="31">
        <v>108000</v>
      </c>
      <c r="L142" s="31">
        <v>106430.05</v>
      </c>
      <c r="M142" s="31">
        <v>7.0889999999999995E-2</v>
      </c>
      <c r="N142" s="1"/>
      <c r="O142" s="1"/>
    </row>
    <row r="143" spans="1:15" ht="12.75" customHeight="1">
      <c r="A143" s="56">
        <v>134</v>
      </c>
      <c r="B143" s="58" t="s">
        <v>288</v>
      </c>
      <c r="C143" s="31">
        <v>59.55</v>
      </c>
      <c r="D143" s="38">
        <v>59.483333333333327</v>
      </c>
      <c r="E143" s="38">
        <v>58.966666666666654</v>
      </c>
      <c r="F143" s="38">
        <v>58.383333333333326</v>
      </c>
      <c r="G143" s="38">
        <v>57.866666666666653</v>
      </c>
      <c r="H143" s="38">
        <v>60.066666666666656</v>
      </c>
      <c r="I143" s="38">
        <v>60.583333333333321</v>
      </c>
      <c r="J143" s="38">
        <v>61.166666666666657</v>
      </c>
      <c r="K143" s="31">
        <v>60</v>
      </c>
      <c r="L143" s="31">
        <v>58.9</v>
      </c>
      <c r="M143" s="31">
        <v>40.936419999999998</v>
      </c>
      <c r="N143" s="1"/>
      <c r="O143" s="1"/>
    </row>
    <row r="144" spans="1:15" ht="12.75" customHeight="1">
      <c r="A144" s="56">
        <v>135</v>
      </c>
      <c r="B144" s="58" t="s">
        <v>184</v>
      </c>
      <c r="C144" s="31">
        <v>1241.5999999999999</v>
      </c>
      <c r="D144" s="38">
        <v>1244.2</v>
      </c>
      <c r="E144" s="38">
        <v>1231.45</v>
      </c>
      <c r="F144" s="38">
        <v>1221.3</v>
      </c>
      <c r="G144" s="38">
        <v>1208.55</v>
      </c>
      <c r="H144" s="38">
        <v>1254.3500000000001</v>
      </c>
      <c r="I144" s="38">
        <v>1267.1000000000001</v>
      </c>
      <c r="J144" s="38">
        <v>1277.2500000000002</v>
      </c>
      <c r="K144" s="31">
        <v>1256.95</v>
      </c>
      <c r="L144" s="31">
        <v>1234.05</v>
      </c>
      <c r="M144" s="31">
        <v>5.1793800000000001</v>
      </c>
      <c r="N144" s="1"/>
      <c r="O144" s="1"/>
    </row>
    <row r="145" spans="1:15" ht="12.75" customHeight="1">
      <c r="A145" s="56">
        <v>136</v>
      </c>
      <c r="B145" s="58" t="s">
        <v>186</v>
      </c>
      <c r="C145" s="31">
        <v>4189.5</v>
      </c>
      <c r="D145" s="38">
        <v>4221.0666666666666</v>
      </c>
      <c r="E145" s="38">
        <v>4146.1333333333332</v>
      </c>
      <c r="F145" s="38">
        <v>4102.7666666666664</v>
      </c>
      <c r="G145" s="38">
        <v>4027.833333333333</v>
      </c>
      <c r="H145" s="38">
        <v>4264.4333333333334</v>
      </c>
      <c r="I145" s="38">
        <v>4339.3666666666659</v>
      </c>
      <c r="J145" s="38">
        <v>4382.7333333333336</v>
      </c>
      <c r="K145" s="31">
        <v>4296</v>
      </c>
      <c r="L145" s="31">
        <v>4177.7</v>
      </c>
      <c r="M145" s="31">
        <v>3.25969</v>
      </c>
      <c r="N145" s="1"/>
      <c r="O145" s="1"/>
    </row>
    <row r="146" spans="1:15" ht="12.75" customHeight="1">
      <c r="A146" s="56">
        <v>137</v>
      </c>
      <c r="B146" s="58" t="s">
        <v>187</v>
      </c>
      <c r="C146" s="31">
        <v>4414.8</v>
      </c>
      <c r="D146" s="38">
        <v>4417.2666666666673</v>
      </c>
      <c r="E146" s="38">
        <v>4366.4333333333343</v>
      </c>
      <c r="F146" s="38">
        <v>4318.0666666666666</v>
      </c>
      <c r="G146" s="38">
        <v>4267.2333333333336</v>
      </c>
      <c r="H146" s="38">
        <v>4465.633333333335</v>
      </c>
      <c r="I146" s="38">
        <v>4516.466666666669</v>
      </c>
      <c r="J146" s="38">
        <v>4564.8333333333358</v>
      </c>
      <c r="K146" s="31">
        <v>4468.1000000000004</v>
      </c>
      <c r="L146" s="31">
        <v>4368.8999999999996</v>
      </c>
      <c r="M146" s="31">
        <v>0.98941000000000001</v>
      </c>
      <c r="N146" s="1"/>
      <c r="O146" s="1"/>
    </row>
    <row r="147" spans="1:15" ht="12.75" customHeight="1">
      <c r="A147" s="56">
        <v>138</v>
      </c>
      <c r="B147" s="58" t="s">
        <v>188</v>
      </c>
      <c r="C147" s="31">
        <v>21830</v>
      </c>
      <c r="D147" s="38">
        <v>21720</v>
      </c>
      <c r="E147" s="38">
        <v>21560</v>
      </c>
      <c r="F147" s="38">
        <v>21290</v>
      </c>
      <c r="G147" s="38">
        <v>21130</v>
      </c>
      <c r="H147" s="38">
        <v>21990</v>
      </c>
      <c r="I147" s="38">
        <v>22150</v>
      </c>
      <c r="J147" s="38">
        <v>22420</v>
      </c>
      <c r="K147" s="31">
        <v>21880</v>
      </c>
      <c r="L147" s="31">
        <v>21450</v>
      </c>
      <c r="M147" s="31">
        <v>0.65666999999999998</v>
      </c>
      <c r="N147" s="1"/>
      <c r="O147" s="1"/>
    </row>
    <row r="148" spans="1:15" ht="12.75" customHeight="1">
      <c r="A148" s="56">
        <v>139</v>
      </c>
      <c r="B148" s="58" t="s">
        <v>468</v>
      </c>
      <c r="C148" s="31">
        <v>49.85</v>
      </c>
      <c r="D148" s="38">
        <v>49.716666666666669</v>
      </c>
      <c r="E148" s="38">
        <v>49.483333333333334</v>
      </c>
      <c r="F148" s="38">
        <v>49.116666666666667</v>
      </c>
      <c r="G148" s="38">
        <v>48.883333333333333</v>
      </c>
      <c r="H148" s="38">
        <v>50.083333333333336</v>
      </c>
      <c r="I148" s="38">
        <v>50.31666666666667</v>
      </c>
      <c r="J148" s="38">
        <v>50.683333333333337</v>
      </c>
      <c r="K148" s="31">
        <v>49.95</v>
      </c>
      <c r="L148" s="31">
        <v>49.35</v>
      </c>
      <c r="M148" s="31">
        <v>66.686490000000006</v>
      </c>
      <c r="N148" s="1"/>
      <c r="O148" s="1"/>
    </row>
    <row r="149" spans="1:15" ht="12.75" customHeight="1">
      <c r="A149" s="56">
        <v>140</v>
      </c>
      <c r="B149" s="58" t="s">
        <v>189</v>
      </c>
      <c r="C149" s="31">
        <v>115.25</v>
      </c>
      <c r="D149" s="38">
        <v>115.71666666666665</v>
      </c>
      <c r="E149" s="38">
        <v>113.93333333333331</v>
      </c>
      <c r="F149" s="38">
        <v>112.61666666666666</v>
      </c>
      <c r="G149" s="38">
        <v>110.83333333333331</v>
      </c>
      <c r="H149" s="38">
        <v>117.0333333333333</v>
      </c>
      <c r="I149" s="38">
        <v>118.81666666666663</v>
      </c>
      <c r="J149" s="38">
        <v>120.1333333333333</v>
      </c>
      <c r="K149" s="31">
        <v>117.5</v>
      </c>
      <c r="L149" s="31">
        <v>114.4</v>
      </c>
      <c r="M149" s="31">
        <v>92.07687</v>
      </c>
      <c r="N149" s="1"/>
      <c r="O149" s="1"/>
    </row>
    <row r="150" spans="1:15" ht="12.75" customHeight="1">
      <c r="A150" s="56">
        <v>141</v>
      </c>
      <c r="B150" s="58" t="s">
        <v>191</v>
      </c>
      <c r="C150" s="31">
        <v>215.15</v>
      </c>
      <c r="D150" s="38">
        <v>215.03333333333333</v>
      </c>
      <c r="E150" s="38">
        <v>213.41666666666666</v>
      </c>
      <c r="F150" s="38">
        <v>211.68333333333334</v>
      </c>
      <c r="G150" s="38">
        <v>210.06666666666666</v>
      </c>
      <c r="H150" s="38">
        <v>216.76666666666665</v>
      </c>
      <c r="I150" s="38">
        <v>218.38333333333333</v>
      </c>
      <c r="J150" s="38">
        <v>220.11666666666665</v>
      </c>
      <c r="K150" s="31">
        <v>216.65</v>
      </c>
      <c r="L150" s="31">
        <v>213.3</v>
      </c>
      <c r="M150" s="31">
        <v>141.01163</v>
      </c>
      <c r="N150" s="1"/>
      <c r="O150" s="1"/>
    </row>
    <row r="151" spans="1:15" ht="12.75" customHeight="1">
      <c r="A151" s="56">
        <v>142</v>
      </c>
      <c r="B151" s="58" t="s">
        <v>276</v>
      </c>
      <c r="C151" s="31">
        <v>132</v>
      </c>
      <c r="D151" s="38">
        <v>132.04999999999998</v>
      </c>
      <c r="E151" s="38">
        <v>130.69999999999996</v>
      </c>
      <c r="F151" s="38">
        <v>129.39999999999998</v>
      </c>
      <c r="G151" s="38">
        <v>128.04999999999995</v>
      </c>
      <c r="H151" s="38">
        <v>133.34999999999997</v>
      </c>
      <c r="I151" s="38">
        <v>134.69999999999999</v>
      </c>
      <c r="J151" s="38">
        <v>135.99999999999997</v>
      </c>
      <c r="K151" s="31">
        <v>133.4</v>
      </c>
      <c r="L151" s="31">
        <v>130.75</v>
      </c>
      <c r="M151" s="31">
        <v>30.17109</v>
      </c>
      <c r="N151" s="1"/>
      <c r="O151" s="1"/>
    </row>
    <row r="152" spans="1:15" ht="12.75" customHeight="1">
      <c r="A152" s="56">
        <v>143</v>
      </c>
      <c r="B152" s="58" t="s">
        <v>192</v>
      </c>
      <c r="C152" s="31">
        <v>1073.6500000000001</v>
      </c>
      <c r="D152" s="38">
        <v>1070.3666666666666</v>
      </c>
      <c r="E152" s="38">
        <v>1059.6333333333332</v>
      </c>
      <c r="F152" s="38">
        <v>1045.6166666666666</v>
      </c>
      <c r="G152" s="38">
        <v>1034.8833333333332</v>
      </c>
      <c r="H152" s="38">
        <v>1084.3833333333332</v>
      </c>
      <c r="I152" s="38">
        <v>1095.1166666666663</v>
      </c>
      <c r="J152" s="38">
        <v>1109.1333333333332</v>
      </c>
      <c r="K152" s="31">
        <v>1081.0999999999999</v>
      </c>
      <c r="L152" s="31">
        <v>1056.3499999999999</v>
      </c>
      <c r="M152" s="31">
        <v>6.1181900000000002</v>
      </c>
      <c r="N152" s="1"/>
      <c r="O152" s="1"/>
    </row>
    <row r="153" spans="1:15" ht="12.75" customHeight="1">
      <c r="A153" s="56">
        <v>144</v>
      </c>
      <c r="B153" s="58" t="s">
        <v>193</v>
      </c>
      <c r="C153" s="31">
        <v>3997.05</v>
      </c>
      <c r="D153" s="38">
        <v>4014.3333333333335</v>
      </c>
      <c r="E153" s="38">
        <v>3949.9666666666672</v>
      </c>
      <c r="F153" s="38">
        <v>3902.8833333333337</v>
      </c>
      <c r="G153" s="38">
        <v>3838.5166666666673</v>
      </c>
      <c r="H153" s="38">
        <v>4061.416666666667</v>
      </c>
      <c r="I153" s="38">
        <v>4125.7833333333328</v>
      </c>
      <c r="J153" s="38">
        <v>4172.8666666666668</v>
      </c>
      <c r="K153" s="31">
        <v>4078.7</v>
      </c>
      <c r="L153" s="31">
        <v>3967.25</v>
      </c>
      <c r="M153" s="31">
        <v>0.56735000000000002</v>
      </c>
      <c r="N153" s="1"/>
      <c r="O153" s="1"/>
    </row>
    <row r="154" spans="1:15" ht="12.75" customHeight="1">
      <c r="A154" s="56">
        <v>145</v>
      </c>
      <c r="B154" s="58" t="s">
        <v>290</v>
      </c>
      <c r="C154" s="31">
        <v>288.35000000000002</v>
      </c>
      <c r="D154" s="38">
        <v>287.73333333333335</v>
      </c>
      <c r="E154" s="38">
        <v>284.86666666666667</v>
      </c>
      <c r="F154" s="38">
        <v>281.38333333333333</v>
      </c>
      <c r="G154" s="38">
        <v>278.51666666666665</v>
      </c>
      <c r="H154" s="38">
        <v>291.2166666666667</v>
      </c>
      <c r="I154" s="38">
        <v>294.08333333333337</v>
      </c>
      <c r="J154" s="38">
        <v>297.56666666666672</v>
      </c>
      <c r="K154" s="31">
        <v>290.60000000000002</v>
      </c>
      <c r="L154" s="31">
        <v>284.25</v>
      </c>
      <c r="M154" s="31">
        <v>4.9495500000000003</v>
      </c>
      <c r="N154" s="1"/>
      <c r="O154" s="1"/>
    </row>
    <row r="155" spans="1:15" ht="12.75" customHeight="1">
      <c r="A155" s="56">
        <v>146</v>
      </c>
      <c r="B155" s="58" t="s">
        <v>194</v>
      </c>
      <c r="C155" s="31">
        <v>175.3</v>
      </c>
      <c r="D155" s="38">
        <v>175.70000000000002</v>
      </c>
      <c r="E155" s="38">
        <v>173.75000000000003</v>
      </c>
      <c r="F155" s="38">
        <v>172.20000000000002</v>
      </c>
      <c r="G155" s="38">
        <v>170.25000000000003</v>
      </c>
      <c r="H155" s="38">
        <v>177.25000000000003</v>
      </c>
      <c r="I155" s="38">
        <v>179.20000000000002</v>
      </c>
      <c r="J155" s="38">
        <v>180.75000000000003</v>
      </c>
      <c r="K155" s="31">
        <v>177.65</v>
      </c>
      <c r="L155" s="31">
        <v>174.15</v>
      </c>
      <c r="M155" s="31">
        <v>67.346500000000006</v>
      </c>
      <c r="N155" s="1"/>
      <c r="O155" s="1"/>
    </row>
    <row r="156" spans="1:15" ht="12.75" customHeight="1">
      <c r="A156" s="56">
        <v>147</v>
      </c>
      <c r="B156" s="58" t="s">
        <v>195</v>
      </c>
      <c r="C156" s="31">
        <v>40300.050000000003</v>
      </c>
      <c r="D156" s="38">
        <v>40353.333333333336</v>
      </c>
      <c r="E156" s="38">
        <v>39686.616666666669</v>
      </c>
      <c r="F156" s="38">
        <v>39073.183333333334</v>
      </c>
      <c r="G156" s="38">
        <v>38406.466666666667</v>
      </c>
      <c r="H156" s="38">
        <v>40966.76666666667</v>
      </c>
      <c r="I156" s="38">
        <v>41633.48333333333</v>
      </c>
      <c r="J156" s="38">
        <v>42246.916666666672</v>
      </c>
      <c r="K156" s="31">
        <v>41020.050000000003</v>
      </c>
      <c r="L156" s="31">
        <v>39739.9</v>
      </c>
      <c r="M156" s="31">
        <v>0.54920000000000002</v>
      </c>
      <c r="N156" s="1"/>
      <c r="O156" s="1"/>
    </row>
    <row r="157" spans="1:15" ht="12.75" customHeight="1">
      <c r="A157" s="56">
        <v>148</v>
      </c>
      <c r="B157" s="58" t="s">
        <v>293</v>
      </c>
      <c r="C157" s="31">
        <v>1292.95</v>
      </c>
      <c r="D157" s="38">
        <v>1280.9833333333333</v>
      </c>
      <c r="E157" s="38">
        <v>1256.9666666666667</v>
      </c>
      <c r="F157" s="38">
        <v>1220.9833333333333</v>
      </c>
      <c r="G157" s="38">
        <v>1196.9666666666667</v>
      </c>
      <c r="H157" s="38">
        <v>1316.9666666666667</v>
      </c>
      <c r="I157" s="38">
        <v>1340.9833333333336</v>
      </c>
      <c r="J157" s="38">
        <v>1376.9666666666667</v>
      </c>
      <c r="K157" s="31">
        <v>1305</v>
      </c>
      <c r="L157" s="31">
        <v>1245</v>
      </c>
      <c r="M157" s="31">
        <v>2.41208</v>
      </c>
      <c r="N157" s="1"/>
      <c r="O157" s="1"/>
    </row>
    <row r="158" spans="1:15" ht="12.75" customHeight="1">
      <c r="A158" s="56">
        <v>149</v>
      </c>
      <c r="B158" s="58" t="s">
        <v>291</v>
      </c>
      <c r="C158" s="31">
        <v>859.85</v>
      </c>
      <c r="D158" s="38">
        <v>862.55000000000007</v>
      </c>
      <c r="E158" s="38">
        <v>850.50000000000011</v>
      </c>
      <c r="F158" s="38">
        <v>841.15000000000009</v>
      </c>
      <c r="G158" s="38">
        <v>829.10000000000014</v>
      </c>
      <c r="H158" s="38">
        <v>871.90000000000009</v>
      </c>
      <c r="I158" s="38">
        <v>883.95</v>
      </c>
      <c r="J158" s="38">
        <v>893.30000000000007</v>
      </c>
      <c r="K158" s="31">
        <v>874.6</v>
      </c>
      <c r="L158" s="31">
        <v>853.2</v>
      </c>
      <c r="M158" s="31">
        <v>22.404240000000001</v>
      </c>
      <c r="N158" s="1"/>
      <c r="O158" s="1"/>
    </row>
    <row r="159" spans="1:15" ht="12.75" customHeight="1">
      <c r="A159" s="56">
        <v>150</v>
      </c>
      <c r="B159" s="58" t="s">
        <v>196</v>
      </c>
      <c r="C159" s="31">
        <v>1063</v>
      </c>
      <c r="D159" s="38">
        <v>1063.3999999999999</v>
      </c>
      <c r="E159" s="38">
        <v>1054.7999999999997</v>
      </c>
      <c r="F159" s="38">
        <v>1046.5999999999999</v>
      </c>
      <c r="G159" s="38">
        <v>1037.9999999999998</v>
      </c>
      <c r="H159" s="38">
        <v>1071.5999999999997</v>
      </c>
      <c r="I159" s="38">
        <v>1080.1999999999996</v>
      </c>
      <c r="J159" s="38">
        <v>1088.3999999999996</v>
      </c>
      <c r="K159" s="31">
        <v>1072</v>
      </c>
      <c r="L159" s="31">
        <v>1055.2</v>
      </c>
      <c r="M159" s="31">
        <v>13.885910000000001</v>
      </c>
      <c r="N159" s="1"/>
      <c r="O159" s="1"/>
    </row>
    <row r="160" spans="1:15" ht="12.75" customHeight="1">
      <c r="A160" s="56">
        <v>151</v>
      </c>
      <c r="B160" s="58" t="s">
        <v>197</v>
      </c>
      <c r="C160" s="31">
        <v>4851.7</v>
      </c>
      <c r="D160" s="38">
        <v>4844.8833333333332</v>
      </c>
      <c r="E160" s="38">
        <v>4764.8166666666666</v>
      </c>
      <c r="F160" s="38">
        <v>4677.9333333333334</v>
      </c>
      <c r="G160" s="38">
        <v>4597.8666666666668</v>
      </c>
      <c r="H160" s="38">
        <v>4931.7666666666664</v>
      </c>
      <c r="I160" s="38">
        <v>5011.8333333333321</v>
      </c>
      <c r="J160" s="38">
        <v>5098.7166666666662</v>
      </c>
      <c r="K160" s="31">
        <v>4924.95</v>
      </c>
      <c r="L160" s="31">
        <v>4758</v>
      </c>
      <c r="M160" s="31">
        <v>2.4342299999999999</v>
      </c>
      <c r="N160" s="1"/>
      <c r="O160" s="1"/>
    </row>
    <row r="161" spans="1:15" ht="12.75" customHeight="1">
      <c r="A161" s="56">
        <v>152</v>
      </c>
      <c r="B161" s="58" t="s">
        <v>198</v>
      </c>
      <c r="C161" s="31">
        <v>219.25</v>
      </c>
      <c r="D161" s="38">
        <v>220.20000000000002</v>
      </c>
      <c r="E161" s="38">
        <v>217.60000000000002</v>
      </c>
      <c r="F161" s="38">
        <v>215.95000000000002</v>
      </c>
      <c r="G161" s="38">
        <v>213.35000000000002</v>
      </c>
      <c r="H161" s="38">
        <v>221.85000000000002</v>
      </c>
      <c r="I161" s="38">
        <v>224.45</v>
      </c>
      <c r="J161" s="38">
        <v>226.10000000000002</v>
      </c>
      <c r="K161" s="31">
        <v>222.8</v>
      </c>
      <c r="L161" s="31">
        <v>218.55</v>
      </c>
      <c r="M161" s="31">
        <v>18.56127</v>
      </c>
      <c r="N161" s="1"/>
      <c r="O161" s="1"/>
    </row>
    <row r="162" spans="1:15" ht="12.75" customHeight="1">
      <c r="A162" s="56">
        <v>153</v>
      </c>
      <c r="B162" s="58" t="s">
        <v>199</v>
      </c>
      <c r="C162" s="31">
        <v>268.5</v>
      </c>
      <c r="D162" s="38">
        <v>269.36666666666662</v>
      </c>
      <c r="E162" s="38">
        <v>264.33333333333326</v>
      </c>
      <c r="F162" s="38">
        <v>260.16666666666663</v>
      </c>
      <c r="G162" s="38">
        <v>255.13333333333327</v>
      </c>
      <c r="H162" s="38">
        <v>273.53333333333325</v>
      </c>
      <c r="I162" s="38">
        <v>278.56666666666666</v>
      </c>
      <c r="J162" s="38">
        <v>282.73333333333323</v>
      </c>
      <c r="K162" s="31">
        <v>274.39999999999998</v>
      </c>
      <c r="L162" s="31">
        <v>265.2</v>
      </c>
      <c r="M162" s="31">
        <v>127.82606</v>
      </c>
      <c r="N162" s="1"/>
      <c r="O162" s="1"/>
    </row>
    <row r="163" spans="1:15" ht="12.75" customHeight="1">
      <c r="A163" s="56">
        <v>154</v>
      </c>
      <c r="B163" s="58" t="s">
        <v>296</v>
      </c>
      <c r="C163" s="31">
        <v>15348.3</v>
      </c>
      <c r="D163" s="38">
        <v>15431.483333333332</v>
      </c>
      <c r="E163" s="38">
        <v>15202.966666666664</v>
      </c>
      <c r="F163" s="38">
        <v>15057.633333333331</v>
      </c>
      <c r="G163" s="38">
        <v>14829.116666666663</v>
      </c>
      <c r="H163" s="38">
        <v>15576.816666666664</v>
      </c>
      <c r="I163" s="38">
        <v>15805.33333333333</v>
      </c>
      <c r="J163" s="38">
        <v>15950.666666666664</v>
      </c>
      <c r="K163" s="31">
        <v>15660</v>
      </c>
      <c r="L163" s="31">
        <v>15286.15</v>
      </c>
      <c r="M163" s="31">
        <v>2.9610000000000001E-2</v>
      </c>
      <c r="N163" s="1"/>
      <c r="O163" s="1"/>
    </row>
    <row r="164" spans="1:15" ht="12.75" customHeight="1">
      <c r="A164" s="56">
        <v>155</v>
      </c>
      <c r="B164" s="58" t="s">
        <v>200</v>
      </c>
      <c r="C164" s="31">
        <v>2477.6</v>
      </c>
      <c r="D164" s="38">
        <v>2486.8666666666668</v>
      </c>
      <c r="E164" s="38">
        <v>2460.7333333333336</v>
      </c>
      <c r="F164" s="38">
        <v>2443.8666666666668</v>
      </c>
      <c r="G164" s="38">
        <v>2417.7333333333336</v>
      </c>
      <c r="H164" s="38">
        <v>2503.7333333333336</v>
      </c>
      <c r="I164" s="38">
        <v>2529.8666666666668</v>
      </c>
      <c r="J164" s="38">
        <v>2546.7333333333336</v>
      </c>
      <c r="K164" s="31">
        <v>2513</v>
      </c>
      <c r="L164" s="31">
        <v>2470</v>
      </c>
      <c r="M164" s="31">
        <v>3.4537599999999999</v>
      </c>
      <c r="N164" s="1"/>
      <c r="O164" s="1"/>
    </row>
    <row r="165" spans="1:15" ht="12.75" customHeight="1">
      <c r="A165" s="56">
        <v>156</v>
      </c>
      <c r="B165" s="58" t="s">
        <v>201</v>
      </c>
      <c r="C165" s="31">
        <v>3760.2</v>
      </c>
      <c r="D165" s="38">
        <v>3783.7666666666664</v>
      </c>
      <c r="E165" s="38">
        <v>3712.5333333333328</v>
      </c>
      <c r="F165" s="38">
        <v>3664.8666666666663</v>
      </c>
      <c r="G165" s="38">
        <v>3593.6333333333328</v>
      </c>
      <c r="H165" s="38">
        <v>3831.4333333333329</v>
      </c>
      <c r="I165" s="38">
        <v>3902.6666666666665</v>
      </c>
      <c r="J165" s="38">
        <v>3950.333333333333</v>
      </c>
      <c r="K165" s="31">
        <v>3855</v>
      </c>
      <c r="L165" s="31">
        <v>3736.1</v>
      </c>
      <c r="M165" s="31">
        <v>2.4421300000000001</v>
      </c>
      <c r="N165" s="1"/>
      <c r="O165" s="1"/>
    </row>
    <row r="166" spans="1:15" ht="12.75" customHeight="1">
      <c r="A166" s="56">
        <v>157</v>
      </c>
      <c r="B166" s="58" t="s">
        <v>202</v>
      </c>
      <c r="C166" s="31">
        <v>62.8</v>
      </c>
      <c r="D166" s="38">
        <v>63.066666666666663</v>
      </c>
      <c r="E166" s="38">
        <v>62.133333333333326</v>
      </c>
      <c r="F166" s="38">
        <v>61.466666666666661</v>
      </c>
      <c r="G166" s="38">
        <v>60.533333333333324</v>
      </c>
      <c r="H166" s="38">
        <v>63.733333333333327</v>
      </c>
      <c r="I166" s="38">
        <v>64.666666666666657</v>
      </c>
      <c r="J166" s="38">
        <v>65.333333333333329</v>
      </c>
      <c r="K166" s="31">
        <v>64</v>
      </c>
      <c r="L166" s="31">
        <v>62.4</v>
      </c>
      <c r="M166" s="31">
        <v>522.49780999999996</v>
      </c>
      <c r="N166" s="1"/>
      <c r="O166" s="1"/>
    </row>
    <row r="167" spans="1:15" ht="12.75" customHeight="1">
      <c r="A167" s="56">
        <v>158</v>
      </c>
      <c r="B167" s="58" t="s">
        <v>292</v>
      </c>
      <c r="C167" s="31">
        <v>726.8</v>
      </c>
      <c r="D167" s="38">
        <v>723.26666666666677</v>
      </c>
      <c r="E167" s="38">
        <v>711.53333333333353</v>
      </c>
      <c r="F167" s="38">
        <v>696.26666666666677</v>
      </c>
      <c r="G167" s="38">
        <v>684.53333333333353</v>
      </c>
      <c r="H167" s="38">
        <v>738.53333333333353</v>
      </c>
      <c r="I167" s="38">
        <v>750.26666666666688</v>
      </c>
      <c r="J167" s="38">
        <v>765.53333333333353</v>
      </c>
      <c r="K167" s="31">
        <v>735</v>
      </c>
      <c r="L167" s="31">
        <v>708</v>
      </c>
      <c r="M167" s="31">
        <v>7.5613299999999999</v>
      </c>
      <c r="N167" s="1"/>
      <c r="O167" s="1"/>
    </row>
    <row r="168" spans="1:15" ht="12.75" customHeight="1">
      <c r="A168" s="56">
        <v>159</v>
      </c>
      <c r="B168" s="58" t="s">
        <v>203</v>
      </c>
      <c r="C168" s="31">
        <v>4777.6499999999996</v>
      </c>
      <c r="D168" s="38">
        <v>4798.3499999999995</v>
      </c>
      <c r="E168" s="38">
        <v>4732.2999999999993</v>
      </c>
      <c r="F168" s="38">
        <v>4686.95</v>
      </c>
      <c r="G168" s="38">
        <v>4620.8999999999996</v>
      </c>
      <c r="H168" s="38">
        <v>4843.6999999999989</v>
      </c>
      <c r="I168" s="38">
        <v>4909.75</v>
      </c>
      <c r="J168" s="38">
        <v>4955.0999999999985</v>
      </c>
      <c r="K168" s="31">
        <v>4864.3999999999996</v>
      </c>
      <c r="L168" s="31">
        <v>4753</v>
      </c>
      <c r="M168" s="31">
        <v>3.3016100000000002</v>
      </c>
      <c r="N168" s="1"/>
      <c r="O168" s="1"/>
    </row>
    <row r="169" spans="1:15" ht="12.75" customHeight="1">
      <c r="A169" s="56">
        <v>160</v>
      </c>
      <c r="B169" s="58" t="s">
        <v>294</v>
      </c>
      <c r="C169" s="31">
        <v>420.7</v>
      </c>
      <c r="D169" s="38">
        <v>424.2</v>
      </c>
      <c r="E169" s="38">
        <v>415.9</v>
      </c>
      <c r="F169" s="38">
        <v>411.09999999999997</v>
      </c>
      <c r="G169" s="38">
        <v>402.79999999999995</v>
      </c>
      <c r="H169" s="38">
        <v>429</v>
      </c>
      <c r="I169" s="38">
        <v>437.30000000000007</v>
      </c>
      <c r="J169" s="38">
        <v>442.1</v>
      </c>
      <c r="K169" s="31">
        <v>432.5</v>
      </c>
      <c r="L169" s="31">
        <v>419.4</v>
      </c>
      <c r="M169" s="31">
        <v>13.493209999999999</v>
      </c>
      <c r="N169" s="1"/>
      <c r="O169" s="1"/>
    </row>
    <row r="170" spans="1:15" ht="12.75" customHeight="1">
      <c r="A170" s="56">
        <v>161</v>
      </c>
      <c r="B170" s="58" t="s">
        <v>204</v>
      </c>
      <c r="C170" s="31">
        <v>241</v>
      </c>
      <c r="D170" s="38">
        <v>241.58333333333334</v>
      </c>
      <c r="E170" s="38">
        <v>239.51666666666668</v>
      </c>
      <c r="F170" s="38">
        <v>238.03333333333333</v>
      </c>
      <c r="G170" s="38">
        <v>235.96666666666667</v>
      </c>
      <c r="H170" s="38">
        <v>243.06666666666669</v>
      </c>
      <c r="I170" s="38">
        <v>245.13333333333335</v>
      </c>
      <c r="J170" s="38">
        <v>246.6166666666667</v>
      </c>
      <c r="K170" s="31">
        <v>243.65</v>
      </c>
      <c r="L170" s="31">
        <v>240.1</v>
      </c>
      <c r="M170" s="31">
        <v>92.191810000000004</v>
      </c>
      <c r="N170" s="1"/>
      <c r="O170" s="1"/>
    </row>
    <row r="171" spans="1:15" ht="12.75" customHeight="1">
      <c r="A171" s="56">
        <v>162</v>
      </c>
      <c r="B171" s="58" t="s">
        <v>295</v>
      </c>
      <c r="C171" s="31">
        <v>558.9</v>
      </c>
      <c r="D171" s="38">
        <v>557.11666666666667</v>
      </c>
      <c r="E171" s="38">
        <v>548.33333333333337</v>
      </c>
      <c r="F171" s="38">
        <v>537.76666666666665</v>
      </c>
      <c r="G171" s="38">
        <v>528.98333333333335</v>
      </c>
      <c r="H171" s="38">
        <v>567.68333333333339</v>
      </c>
      <c r="I171" s="38">
        <v>576.4666666666667</v>
      </c>
      <c r="J171" s="38">
        <v>587.03333333333342</v>
      </c>
      <c r="K171" s="31">
        <v>565.9</v>
      </c>
      <c r="L171" s="31">
        <v>546.54999999999995</v>
      </c>
      <c r="M171" s="31">
        <v>3.7890600000000001</v>
      </c>
      <c r="N171" s="1"/>
      <c r="O171" s="1"/>
    </row>
    <row r="172" spans="1:15" ht="12.75" customHeight="1">
      <c r="A172" s="56">
        <v>163</v>
      </c>
      <c r="B172" s="58" t="s">
        <v>208</v>
      </c>
      <c r="C172" s="31">
        <v>852.1</v>
      </c>
      <c r="D172" s="38">
        <v>847.2833333333333</v>
      </c>
      <c r="E172" s="38">
        <v>836.56666666666661</v>
      </c>
      <c r="F172" s="38">
        <v>821.0333333333333</v>
      </c>
      <c r="G172" s="38">
        <v>810.31666666666661</v>
      </c>
      <c r="H172" s="38">
        <v>862.81666666666661</v>
      </c>
      <c r="I172" s="38">
        <v>873.5333333333333</v>
      </c>
      <c r="J172" s="38">
        <v>889.06666666666661</v>
      </c>
      <c r="K172" s="31">
        <v>858</v>
      </c>
      <c r="L172" s="31">
        <v>831.75</v>
      </c>
      <c r="M172" s="31">
        <v>5.0741399999999999</v>
      </c>
      <c r="N172" s="1"/>
      <c r="O172" s="1"/>
    </row>
    <row r="173" spans="1:15" ht="12.75" customHeight="1">
      <c r="A173" s="56">
        <v>164</v>
      </c>
      <c r="B173" s="58" t="s">
        <v>210</v>
      </c>
      <c r="C173" s="31">
        <v>234.65</v>
      </c>
      <c r="D173" s="38">
        <v>235.23333333333335</v>
      </c>
      <c r="E173" s="38">
        <v>231.66666666666669</v>
      </c>
      <c r="F173" s="38">
        <v>228.68333333333334</v>
      </c>
      <c r="G173" s="38">
        <v>225.11666666666667</v>
      </c>
      <c r="H173" s="38">
        <v>238.2166666666667</v>
      </c>
      <c r="I173" s="38">
        <v>241.78333333333336</v>
      </c>
      <c r="J173" s="38">
        <v>244.76666666666671</v>
      </c>
      <c r="K173" s="31">
        <v>238.8</v>
      </c>
      <c r="L173" s="31">
        <v>232.25</v>
      </c>
      <c r="M173" s="31">
        <v>230.01607000000001</v>
      </c>
      <c r="N173" s="1"/>
      <c r="O173" s="1"/>
    </row>
    <row r="174" spans="1:15" ht="12.75" customHeight="1">
      <c r="A174" s="56">
        <v>165</v>
      </c>
      <c r="B174" s="58" t="s">
        <v>211</v>
      </c>
      <c r="C174" s="31">
        <v>2556.8000000000002</v>
      </c>
      <c r="D174" s="38">
        <v>2547.65</v>
      </c>
      <c r="E174" s="38">
        <v>2517.7000000000003</v>
      </c>
      <c r="F174" s="38">
        <v>2478.6000000000004</v>
      </c>
      <c r="G174" s="38">
        <v>2448.6500000000005</v>
      </c>
      <c r="H174" s="38">
        <v>2586.75</v>
      </c>
      <c r="I174" s="38">
        <v>2616.6999999999998</v>
      </c>
      <c r="J174" s="38">
        <v>2655.7999999999997</v>
      </c>
      <c r="K174" s="31">
        <v>2577.6</v>
      </c>
      <c r="L174" s="31">
        <v>2508.5500000000002</v>
      </c>
      <c r="M174" s="31">
        <v>93.199889999999996</v>
      </c>
      <c r="N174" s="1"/>
      <c r="O174" s="1"/>
    </row>
    <row r="175" spans="1:15" ht="12.75" customHeight="1">
      <c r="A175" s="56">
        <v>166</v>
      </c>
      <c r="B175" s="58" t="s">
        <v>212</v>
      </c>
      <c r="C175" s="31">
        <v>84.35</v>
      </c>
      <c r="D175" s="38">
        <v>84.583333333333329</v>
      </c>
      <c r="E175" s="38">
        <v>83.666666666666657</v>
      </c>
      <c r="F175" s="38">
        <v>82.983333333333334</v>
      </c>
      <c r="G175" s="38">
        <v>82.066666666666663</v>
      </c>
      <c r="H175" s="38">
        <v>85.266666666666652</v>
      </c>
      <c r="I175" s="38">
        <v>86.183333333333309</v>
      </c>
      <c r="J175" s="38">
        <v>86.866666666666646</v>
      </c>
      <c r="K175" s="31">
        <v>85.5</v>
      </c>
      <c r="L175" s="31">
        <v>83.9</v>
      </c>
      <c r="M175" s="31">
        <v>93.15437</v>
      </c>
      <c r="N175" s="1"/>
      <c r="O175" s="1"/>
    </row>
    <row r="176" spans="1:15" ht="12.75" customHeight="1">
      <c r="A176" s="56">
        <v>167</v>
      </c>
      <c r="B176" t="s">
        <v>213</v>
      </c>
      <c r="C176" s="31">
        <v>842.45</v>
      </c>
      <c r="D176" s="38">
        <v>844.76666666666677</v>
      </c>
      <c r="E176" s="38">
        <v>837.68333333333351</v>
      </c>
      <c r="F176" s="38">
        <v>832.91666666666674</v>
      </c>
      <c r="G176" s="38">
        <v>825.83333333333348</v>
      </c>
      <c r="H176" s="38">
        <v>849.53333333333353</v>
      </c>
      <c r="I176" s="38">
        <v>856.61666666666679</v>
      </c>
      <c r="J176" s="38">
        <v>861.38333333333355</v>
      </c>
      <c r="K176" s="31">
        <v>851.85</v>
      </c>
      <c r="L176" s="31">
        <v>840</v>
      </c>
      <c r="M176" s="31">
        <v>6.7065999999999999</v>
      </c>
      <c r="N176" s="1"/>
      <c r="O176" s="1"/>
    </row>
    <row r="177" spans="1:15" ht="12.75" customHeight="1">
      <c r="A177" s="56">
        <v>168</v>
      </c>
      <c r="B177" s="58" t="s">
        <v>214</v>
      </c>
      <c r="C177" s="31">
        <v>1282.45</v>
      </c>
      <c r="D177" s="38">
        <v>1278.1000000000001</v>
      </c>
      <c r="E177" s="38">
        <v>1270.3500000000004</v>
      </c>
      <c r="F177" s="38">
        <v>1258.2500000000002</v>
      </c>
      <c r="G177" s="38">
        <v>1250.5000000000005</v>
      </c>
      <c r="H177" s="38">
        <v>1290.2000000000003</v>
      </c>
      <c r="I177" s="38">
        <v>1297.9499999999998</v>
      </c>
      <c r="J177" s="38">
        <v>1310.0500000000002</v>
      </c>
      <c r="K177" s="31">
        <v>1285.8499999999999</v>
      </c>
      <c r="L177" s="31">
        <v>1266</v>
      </c>
      <c r="M177" s="31">
        <v>8.8625399999999992</v>
      </c>
      <c r="N177" s="1"/>
      <c r="O177" s="1"/>
    </row>
    <row r="178" spans="1:15" ht="12.75" customHeight="1">
      <c r="A178" s="56">
        <v>169</v>
      </c>
      <c r="B178" s="58" t="s">
        <v>215</v>
      </c>
      <c r="C178" s="31">
        <v>572.95000000000005</v>
      </c>
      <c r="D178" s="38">
        <v>571.86666666666667</v>
      </c>
      <c r="E178" s="38">
        <v>568.48333333333335</v>
      </c>
      <c r="F178" s="38">
        <v>564.01666666666665</v>
      </c>
      <c r="G178" s="38">
        <v>560.63333333333333</v>
      </c>
      <c r="H178" s="38">
        <v>576.33333333333337</v>
      </c>
      <c r="I178" s="38">
        <v>579.71666666666681</v>
      </c>
      <c r="J178" s="38">
        <v>584.18333333333339</v>
      </c>
      <c r="K178" s="31">
        <v>575.25</v>
      </c>
      <c r="L178" s="31">
        <v>567.4</v>
      </c>
      <c r="M178" s="31">
        <v>182.53227000000001</v>
      </c>
      <c r="N178" s="1"/>
      <c r="O178" s="1"/>
    </row>
    <row r="179" spans="1:15" ht="12.75" customHeight="1">
      <c r="A179" s="56">
        <v>170</v>
      </c>
      <c r="B179" s="58" t="s">
        <v>216</v>
      </c>
      <c r="C179" s="31">
        <v>23537.25</v>
      </c>
      <c r="D179" s="38">
        <v>23611.066666666666</v>
      </c>
      <c r="E179" s="38">
        <v>23377.183333333331</v>
      </c>
      <c r="F179" s="38">
        <v>23217.116666666665</v>
      </c>
      <c r="G179" s="38">
        <v>22983.23333333333</v>
      </c>
      <c r="H179" s="38">
        <v>23771.133333333331</v>
      </c>
      <c r="I179" s="38">
        <v>24005.016666666663</v>
      </c>
      <c r="J179" s="38">
        <v>24165.083333333332</v>
      </c>
      <c r="K179" s="31">
        <v>23844.95</v>
      </c>
      <c r="L179" s="31">
        <v>23451</v>
      </c>
      <c r="M179" s="31">
        <v>0.19864999999999999</v>
      </c>
      <c r="N179" s="1"/>
      <c r="O179" s="1"/>
    </row>
    <row r="180" spans="1:15" ht="12.75" customHeight="1">
      <c r="A180" s="56">
        <v>171</v>
      </c>
      <c r="B180" s="58" t="s">
        <v>219</v>
      </c>
      <c r="C180" s="31">
        <v>1820.45</v>
      </c>
      <c r="D180" s="38">
        <v>1826.8333333333333</v>
      </c>
      <c r="E180" s="38">
        <v>1801.6666666666665</v>
      </c>
      <c r="F180" s="38">
        <v>1782.8833333333332</v>
      </c>
      <c r="G180" s="38">
        <v>1757.7166666666665</v>
      </c>
      <c r="H180" s="38">
        <v>1845.6166666666666</v>
      </c>
      <c r="I180" s="38">
        <v>1870.7833333333331</v>
      </c>
      <c r="J180" s="38">
        <v>1889.5666666666666</v>
      </c>
      <c r="K180" s="31">
        <v>1852</v>
      </c>
      <c r="L180" s="31">
        <v>1808.05</v>
      </c>
      <c r="M180" s="31">
        <v>8.5732999999999997</v>
      </c>
      <c r="N180" s="1"/>
      <c r="O180" s="1"/>
    </row>
    <row r="181" spans="1:15" ht="12.75" customHeight="1">
      <c r="A181" s="56">
        <v>172</v>
      </c>
      <c r="B181" s="58" t="s">
        <v>217</v>
      </c>
      <c r="C181" s="31">
        <v>3606.1</v>
      </c>
      <c r="D181" s="38">
        <v>3605.3666666666668</v>
      </c>
      <c r="E181" s="38">
        <v>3578.7333333333336</v>
      </c>
      <c r="F181" s="38">
        <v>3551.3666666666668</v>
      </c>
      <c r="G181" s="38">
        <v>3524.7333333333336</v>
      </c>
      <c r="H181" s="38">
        <v>3632.7333333333336</v>
      </c>
      <c r="I181" s="38">
        <v>3659.3666666666668</v>
      </c>
      <c r="J181" s="38">
        <v>3686.7333333333336</v>
      </c>
      <c r="K181" s="31">
        <v>3632</v>
      </c>
      <c r="L181" s="31">
        <v>3578</v>
      </c>
      <c r="M181" s="31">
        <v>3.9470200000000002</v>
      </c>
      <c r="N181" s="1"/>
      <c r="O181" s="1"/>
    </row>
    <row r="182" spans="1:15" ht="12.75" customHeight="1">
      <c r="A182" s="56">
        <v>173</v>
      </c>
      <c r="B182" s="58" t="s">
        <v>297</v>
      </c>
      <c r="C182" s="31">
        <v>566.85</v>
      </c>
      <c r="D182" s="38">
        <v>569.44999999999993</v>
      </c>
      <c r="E182" s="38">
        <v>562.39999999999986</v>
      </c>
      <c r="F182" s="38">
        <v>557.94999999999993</v>
      </c>
      <c r="G182" s="38">
        <v>550.89999999999986</v>
      </c>
      <c r="H182" s="38">
        <v>573.89999999999986</v>
      </c>
      <c r="I182" s="38">
        <v>580.94999999999982</v>
      </c>
      <c r="J182" s="38">
        <v>585.39999999999986</v>
      </c>
      <c r="K182" s="31">
        <v>576.5</v>
      </c>
      <c r="L182" s="31">
        <v>565</v>
      </c>
      <c r="M182" s="31">
        <v>14.44993</v>
      </c>
      <c r="N182" s="1"/>
      <c r="O182" s="1"/>
    </row>
    <row r="183" spans="1:15" ht="12.75" customHeight="1">
      <c r="A183" s="56">
        <v>174</v>
      </c>
      <c r="B183" s="58" t="s">
        <v>218</v>
      </c>
      <c r="C183" s="31">
        <v>2277.8000000000002</v>
      </c>
      <c r="D183" s="38">
        <v>2281.4333333333334</v>
      </c>
      <c r="E183" s="38">
        <v>2265.3666666666668</v>
      </c>
      <c r="F183" s="38">
        <v>2252.9333333333334</v>
      </c>
      <c r="G183" s="38">
        <v>2236.8666666666668</v>
      </c>
      <c r="H183" s="38">
        <v>2293.8666666666668</v>
      </c>
      <c r="I183" s="38">
        <v>2309.9333333333334</v>
      </c>
      <c r="J183" s="38">
        <v>2322.3666666666668</v>
      </c>
      <c r="K183" s="31">
        <v>2297.5</v>
      </c>
      <c r="L183" s="31">
        <v>2269</v>
      </c>
      <c r="M183" s="31">
        <v>3.0647899999999999</v>
      </c>
      <c r="N183" s="1"/>
      <c r="O183" s="1"/>
    </row>
    <row r="184" spans="1:15" ht="12.75" customHeight="1">
      <c r="A184" s="56">
        <v>175</v>
      </c>
      <c r="B184" s="58" t="s">
        <v>220</v>
      </c>
      <c r="C184" s="31">
        <v>1134.9000000000001</v>
      </c>
      <c r="D184" s="38">
        <v>1137.7333333333333</v>
      </c>
      <c r="E184" s="38">
        <v>1126.1666666666667</v>
      </c>
      <c r="F184" s="38">
        <v>1117.4333333333334</v>
      </c>
      <c r="G184" s="38">
        <v>1105.8666666666668</v>
      </c>
      <c r="H184" s="38">
        <v>1146.4666666666667</v>
      </c>
      <c r="I184" s="38">
        <v>1158.0333333333333</v>
      </c>
      <c r="J184" s="38">
        <v>1166.7666666666667</v>
      </c>
      <c r="K184" s="31">
        <v>1149.3</v>
      </c>
      <c r="L184" s="31">
        <v>1129</v>
      </c>
      <c r="M184" s="31">
        <v>14.737740000000001</v>
      </c>
      <c r="N184" s="1"/>
      <c r="O184" s="1"/>
    </row>
    <row r="185" spans="1:15" ht="12.75" customHeight="1">
      <c r="A185" s="56">
        <v>176</v>
      </c>
      <c r="B185" s="58" t="s">
        <v>221</v>
      </c>
      <c r="C185" s="31">
        <v>549.29999999999995</v>
      </c>
      <c r="D185" s="38">
        <v>550.26666666666665</v>
      </c>
      <c r="E185" s="38">
        <v>545.5333333333333</v>
      </c>
      <c r="F185" s="38">
        <v>541.76666666666665</v>
      </c>
      <c r="G185" s="38">
        <v>537.0333333333333</v>
      </c>
      <c r="H185" s="38">
        <v>554.0333333333333</v>
      </c>
      <c r="I185" s="38">
        <v>558.76666666666665</v>
      </c>
      <c r="J185" s="38">
        <v>562.5333333333333</v>
      </c>
      <c r="K185" s="31">
        <v>555</v>
      </c>
      <c r="L185" s="31">
        <v>546.5</v>
      </c>
      <c r="M185" s="31">
        <v>4.2307600000000001</v>
      </c>
      <c r="N185" s="1"/>
      <c r="O185" s="1"/>
    </row>
    <row r="186" spans="1:15" ht="12.75" customHeight="1">
      <c r="A186" s="56">
        <v>177</v>
      </c>
      <c r="B186" s="58" t="s">
        <v>222</v>
      </c>
      <c r="C186" s="31">
        <v>803.3</v>
      </c>
      <c r="D186" s="38">
        <v>801.5333333333333</v>
      </c>
      <c r="E186" s="38">
        <v>795.86666666666656</v>
      </c>
      <c r="F186" s="38">
        <v>788.43333333333328</v>
      </c>
      <c r="G186" s="38">
        <v>782.76666666666654</v>
      </c>
      <c r="H186" s="38">
        <v>808.96666666666658</v>
      </c>
      <c r="I186" s="38">
        <v>814.63333333333333</v>
      </c>
      <c r="J186" s="38">
        <v>822.06666666666661</v>
      </c>
      <c r="K186" s="31">
        <v>807.2</v>
      </c>
      <c r="L186" s="31">
        <v>794.1</v>
      </c>
      <c r="M186" s="31">
        <v>2.4464199999999998</v>
      </c>
      <c r="N186" s="1"/>
      <c r="O186" s="1"/>
    </row>
    <row r="187" spans="1:15" ht="12.75" customHeight="1">
      <c r="A187" s="56">
        <v>178</v>
      </c>
      <c r="B187" s="58" t="s">
        <v>223</v>
      </c>
      <c r="C187" s="31">
        <v>998.5</v>
      </c>
      <c r="D187" s="38">
        <v>994.16666666666663</v>
      </c>
      <c r="E187" s="38">
        <v>986.33333333333326</v>
      </c>
      <c r="F187" s="38">
        <v>974.16666666666663</v>
      </c>
      <c r="G187" s="38">
        <v>966.33333333333326</v>
      </c>
      <c r="H187" s="38">
        <v>1006.3333333333333</v>
      </c>
      <c r="I187" s="38">
        <v>1014.1666666666665</v>
      </c>
      <c r="J187" s="38">
        <v>1026.3333333333333</v>
      </c>
      <c r="K187" s="31">
        <v>1002</v>
      </c>
      <c r="L187" s="31">
        <v>982</v>
      </c>
      <c r="M187" s="31">
        <v>6.9493900000000002</v>
      </c>
      <c r="N187" s="1"/>
      <c r="O187" s="1"/>
    </row>
    <row r="188" spans="1:15" ht="12.75" customHeight="1">
      <c r="A188" s="56">
        <v>179</v>
      </c>
      <c r="B188" s="58" t="s">
        <v>224</v>
      </c>
      <c r="C188" s="31">
        <v>1694.05</v>
      </c>
      <c r="D188" s="38">
        <v>1691.6833333333334</v>
      </c>
      <c r="E188" s="38">
        <v>1679.3666666666668</v>
      </c>
      <c r="F188" s="38">
        <v>1664.6833333333334</v>
      </c>
      <c r="G188" s="38">
        <v>1652.3666666666668</v>
      </c>
      <c r="H188" s="38">
        <v>1706.3666666666668</v>
      </c>
      <c r="I188" s="38">
        <v>1718.6833333333334</v>
      </c>
      <c r="J188" s="38">
        <v>1733.3666666666668</v>
      </c>
      <c r="K188" s="31">
        <v>1704</v>
      </c>
      <c r="L188" s="31">
        <v>1677</v>
      </c>
      <c r="M188" s="31">
        <v>5.6639400000000002</v>
      </c>
      <c r="N188" s="1"/>
      <c r="O188" s="1"/>
    </row>
    <row r="189" spans="1:15" ht="12.75" customHeight="1">
      <c r="A189" s="56">
        <v>180</v>
      </c>
      <c r="B189" s="58" t="s">
        <v>225</v>
      </c>
      <c r="C189" s="31">
        <v>842.55</v>
      </c>
      <c r="D189" s="38">
        <v>842.33333333333337</v>
      </c>
      <c r="E189" s="38">
        <v>835.7166666666667</v>
      </c>
      <c r="F189" s="38">
        <v>828.88333333333333</v>
      </c>
      <c r="G189" s="38">
        <v>822.26666666666665</v>
      </c>
      <c r="H189" s="38">
        <v>849.16666666666674</v>
      </c>
      <c r="I189" s="38">
        <v>855.7833333333333</v>
      </c>
      <c r="J189" s="38">
        <v>862.61666666666679</v>
      </c>
      <c r="K189" s="31">
        <v>848.95</v>
      </c>
      <c r="L189" s="31">
        <v>835.5</v>
      </c>
      <c r="M189" s="31">
        <v>11.457979999999999</v>
      </c>
      <c r="N189" s="1"/>
      <c r="O189" s="1"/>
    </row>
    <row r="190" spans="1:15" ht="12.75" customHeight="1">
      <c r="A190" s="56">
        <v>181</v>
      </c>
      <c r="B190" s="58" t="s">
        <v>298</v>
      </c>
      <c r="C190" s="31">
        <v>7008.15</v>
      </c>
      <c r="D190" s="38">
        <v>7036.5666666666666</v>
      </c>
      <c r="E190" s="38">
        <v>6963.6333333333332</v>
      </c>
      <c r="F190" s="38">
        <v>6919.1166666666668</v>
      </c>
      <c r="G190" s="38">
        <v>6846.1833333333334</v>
      </c>
      <c r="H190" s="38">
        <v>7081.083333333333</v>
      </c>
      <c r="I190" s="38">
        <v>7154.0166666666655</v>
      </c>
      <c r="J190" s="38">
        <v>7198.5333333333328</v>
      </c>
      <c r="K190" s="31">
        <v>7109.5</v>
      </c>
      <c r="L190" s="31">
        <v>6992.05</v>
      </c>
      <c r="M190" s="31">
        <v>0.87087000000000003</v>
      </c>
      <c r="N190" s="1"/>
      <c r="O190" s="1"/>
    </row>
    <row r="191" spans="1:15" ht="12.75" customHeight="1">
      <c r="A191" s="56">
        <v>182</v>
      </c>
      <c r="B191" s="58" t="s">
        <v>226</v>
      </c>
      <c r="C191" s="31">
        <v>615.79999999999995</v>
      </c>
      <c r="D191" s="38">
        <v>615.6</v>
      </c>
      <c r="E191" s="38">
        <v>611.1</v>
      </c>
      <c r="F191" s="38">
        <v>606.4</v>
      </c>
      <c r="G191" s="38">
        <v>601.9</v>
      </c>
      <c r="H191" s="38">
        <v>620.30000000000007</v>
      </c>
      <c r="I191" s="38">
        <v>624.80000000000007</v>
      </c>
      <c r="J191" s="38">
        <v>629.50000000000011</v>
      </c>
      <c r="K191" s="31">
        <v>620.1</v>
      </c>
      <c r="L191" s="31">
        <v>610.9</v>
      </c>
      <c r="M191" s="31">
        <v>111.9076</v>
      </c>
      <c r="N191" s="1"/>
      <c r="O191" s="1"/>
    </row>
    <row r="192" spans="1:15" ht="12.75" customHeight="1">
      <c r="A192" s="56">
        <v>183</v>
      </c>
      <c r="B192" s="58" t="s">
        <v>227</v>
      </c>
      <c r="C192" s="31">
        <v>230.1</v>
      </c>
      <c r="D192" s="38">
        <v>231.06666666666669</v>
      </c>
      <c r="E192" s="38">
        <v>228.63333333333338</v>
      </c>
      <c r="F192" s="38">
        <v>227.16666666666669</v>
      </c>
      <c r="G192" s="38">
        <v>224.73333333333338</v>
      </c>
      <c r="H192" s="38">
        <v>232.53333333333339</v>
      </c>
      <c r="I192" s="38">
        <v>234.96666666666673</v>
      </c>
      <c r="J192" s="38">
        <v>236.43333333333339</v>
      </c>
      <c r="K192" s="31">
        <v>233.5</v>
      </c>
      <c r="L192" s="31">
        <v>229.6</v>
      </c>
      <c r="M192" s="31">
        <v>68.147589999999994</v>
      </c>
      <c r="N192" s="1"/>
      <c r="O192" s="1"/>
    </row>
    <row r="193" spans="1:15" ht="12.75" customHeight="1">
      <c r="A193" s="56">
        <v>184</v>
      </c>
      <c r="B193" s="58" t="s">
        <v>228</v>
      </c>
      <c r="C193" s="31">
        <v>115.8</v>
      </c>
      <c r="D193" s="38">
        <v>115.64999999999999</v>
      </c>
      <c r="E193" s="38">
        <v>114.89999999999998</v>
      </c>
      <c r="F193" s="38">
        <v>113.99999999999999</v>
      </c>
      <c r="G193" s="38">
        <v>113.24999999999997</v>
      </c>
      <c r="H193" s="38">
        <v>116.54999999999998</v>
      </c>
      <c r="I193" s="38">
        <v>117.30000000000001</v>
      </c>
      <c r="J193" s="38">
        <v>118.19999999999999</v>
      </c>
      <c r="K193" s="31">
        <v>116.4</v>
      </c>
      <c r="L193" s="31">
        <v>114.75</v>
      </c>
      <c r="M193" s="31">
        <v>303.81608999999997</v>
      </c>
      <c r="N193" s="1"/>
      <c r="O193" s="1"/>
    </row>
    <row r="194" spans="1:15" ht="12.75" customHeight="1">
      <c r="A194" s="56">
        <v>185</v>
      </c>
      <c r="B194" s="58" t="s">
        <v>229</v>
      </c>
      <c r="C194" s="31">
        <v>3367.1</v>
      </c>
      <c r="D194" s="38">
        <v>3377.8666666666668</v>
      </c>
      <c r="E194" s="38">
        <v>3345.7333333333336</v>
      </c>
      <c r="F194" s="38">
        <v>3324.3666666666668</v>
      </c>
      <c r="G194" s="38">
        <v>3292.2333333333336</v>
      </c>
      <c r="H194" s="38">
        <v>3399.2333333333336</v>
      </c>
      <c r="I194" s="38">
        <v>3431.3666666666668</v>
      </c>
      <c r="J194" s="38">
        <v>3452.7333333333336</v>
      </c>
      <c r="K194" s="31">
        <v>3410</v>
      </c>
      <c r="L194" s="31">
        <v>3356.5</v>
      </c>
      <c r="M194" s="31">
        <v>25.267489999999999</v>
      </c>
      <c r="N194" s="1"/>
      <c r="O194" s="1"/>
    </row>
    <row r="195" spans="1:15" ht="12.75" customHeight="1">
      <c r="A195" s="56">
        <v>186</v>
      </c>
      <c r="B195" s="58" t="s">
        <v>230</v>
      </c>
      <c r="C195" s="31">
        <v>1210.8</v>
      </c>
      <c r="D195" s="38">
        <v>1213.9666666666667</v>
      </c>
      <c r="E195" s="38">
        <v>1201.9833333333333</v>
      </c>
      <c r="F195" s="38">
        <v>1193.1666666666667</v>
      </c>
      <c r="G195" s="38">
        <v>1181.1833333333334</v>
      </c>
      <c r="H195" s="38">
        <v>1222.7833333333333</v>
      </c>
      <c r="I195" s="38">
        <v>1234.7666666666669</v>
      </c>
      <c r="J195" s="38">
        <v>1243.5833333333333</v>
      </c>
      <c r="K195" s="31">
        <v>1225.95</v>
      </c>
      <c r="L195" s="31">
        <v>1205.1500000000001</v>
      </c>
      <c r="M195" s="31">
        <v>17.944299999999998</v>
      </c>
      <c r="N195" s="1"/>
      <c r="O195" s="1"/>
    </row>
    <row r="196" spans="1:15" ht="12.75" customHeight="1">
      <c r="A196" s="56">
        <v>187</v>
      </c>
      <c r="B196" s="58" t="s">
        <v>302</v>
      </c>
      <c r="C196" s="31">
        <v>2785.8</v>
      </c>
      <c r="D196" s="38">
        <v>2786.3666666666668</v>
      </c>
      <c r="E196" s="38">
        <v>2757.9833333333336</v>
      </c>
      <c r="F196" s="38">
        <v>2730.166666666667</v>
      </c>
      <c r="G196" s="38">
        <v>2701.7833333333338</v>
      </c>
      <c r="H196" s="38">
        <v>2814.1833333333334</v>
      </c>
      <c r="I196" s="38">
        <v>2842.5666666666666</v>
      </c>
      <c r="J196" s="38">
        <v>2870.3833333333332</v>
      </c>
      <c r="K196" s="31">
        <v>2814.75</v>
      </c>
      <c r="L196" s="31">
        <v>2758.55</v>
      </c>
      <c r="M196" s="31">
        <v>1.62999</v>
      </c>
      <c r="N196" s="1"/>
      <c r="O196" s="1"/>
    </row>
    <row r="197" spans="1:15" ht="12.75" customHeight="1">
      <c r="A197" s="56">
        <v>188</v>
      </c>
      <c r="B197" s="58" t="s">
        <v>231</v>
      </c>
      <c r="C197" s="31">
        <v>3050.45</v>
      </c>
      <c r="D197" s="38">
        <v>3054.9833333333336</v>
      </c>
      <c r="E197" s="38">
        <v>3030.4666666666672</v>
      </c>
      <c r="F197" s="38">
        <v>3010.4833333333336</v>
      </c>
      <c r="G197" s="38">
        <v>2985.9666666666672</v>
      </c>
      <c r="H197" s="38">
        <v>3074.9666666666672</v>
      </c>
      <c r="I197" s="38">
        <v>3099.4833333333336</v>
      </c>
      <c r="J197" s="38">
        <v>3119.4666666666672</v>
      </c>
      <c r="K197" s="31">
        <v>3079.5</v>
      </c>
      <c r="L197" s="31">
        <v>3035</v>
      </c>
      <c r="M197" s="31">
        <v>8.6078200000000002</v>
      </c>
      <c r="N197" s="1"/>
      <c r="O197" s="1"/>
    </row>
    <row r="198" spans="1:15" ht="12.75" customHeight="1">
      <c r="A198" s="56">
        <v>189</v>
      </c>
      <c r="B198" s="58" t="s">
        <v>232</v>
      </c>
      <c r="C198" s="31">
        <v>1980.6</v>
      </c>
      <c r="D198" s="38">
        <v>1974.9499999999998</v>
      </c>
      <c r="E198" s="38">
        <v>1958.8499999999997</v>
      </c>
      <c r="F198" s="38">
        <v>1937.1</v>
      </c>
      <c r="G198" s="38">
        <v>1920.9999999999998</v>
      </c>
      <c r="H198" s="38">
        <v>1996.6999999999996</v>
      </c>
      <c r="I198" s="38">
        <v>2012.8</v>
      </c>
      <c r="J198" s="38">
        <v>2034.5499999999995</v>
      </c>
      <c r="K198" s="31">
        <v>1991.05</v>
      </c>
      <c r="L198" s="31">
        <v>1953.2</v>
      </c>
      <c r="M198" s="31">
        <v>2.6008</v>
      </c>
      <c r="N198" s="1"/>
      <c r="O198" s="1"/>
    </row>
    <row r="199" spans="1:15" ht="12.75" customHeight="1">
      <c r="A199" s="56">
        <v>190</v>
      </c>
      <c r="B199" s="58" t="s">
        <v>300</v>
      </c>
      <c r="C199" s="31">
        <v>629.95000000000005</v>
      </c>
      <c r="D199" s="38">
        <v>628.4666666666667</v>
      </c>
      <c r="E199" s="38">
        <v>622.98333333333335</v>
      </c>
      <c r="F199" s="38">
        <v>616.01666666666665</v>
      </c>
      <c r="G199" s="38">
        <v>610.5333333333333</v>
      </c>
      <c r="H199" s="38">
        <v>635.43333333333339</v>
      </c>
      <c r="I199" s="38">
        <v>640.91666666666674</v>
      </c>
      <c r="J199" s="38">
        <v>647.88333333333344</v>
      </c>
      <c r="K199" s="31">
        <v>633.95000000000005</v>
      </c>
      <c r="L199" s="31">
        <v>621.5</v>
      </c>
      <c r="M199" s="31">
        <v>3.2221600000000001</v>
      </c>
      <c r="N199" s="1"/>
      <c r="O199" s="1"/>
    </row>
    <row r="200" spans="1:15" ht="12.75" customHeight="1">
      <c r="A200" s="56">
        <v>191</v>
      </c>
      <c r="B200" s="58" t="s">
        <v>233</v>
      </c>
      <c r="C200" s="31">
        <v>1974</v>
      </c>
      <c r="D200" s="38">
        <v>1985.8999999999999</v>
      </c>
      <c r="E200" s="38">
        <v>1944.0999999999997</v>
      </c>
      <c r="F200" s="38">
        <v>1914.1999999999998</v>
      </c>
      <c r="G200" s="38">
        <v>1872.3999999999996</v>
      </c>
      <c r="H200" s="38">
        <v>2015.7999999999997</v>
      </c>
      <c r="I200" s="38">
        <v>2057.6</v>
      </c>
      <c r="J200" s="38">
        <v>2087.5</v>
      </c>
      <c r="K200" s="31">
        <v>2027.7</v>
      </c>
      <c r="L200" s="31">
        <v>1956</v>
      </c>
      <c r="M200" s="31">
        <v>15.712009999999999</v>
      </c>
      <c r="N200" s="1"/>
      <c r="O200" s="1"/>
    </row>
    <row r="201" spans="1:15" ht="12.75" customHeight="1">
      <c r="A201" s="56">
        <v>192</v>
      </c>
      <c r="B201" s="58" t="s">
        <v>301</v>
      </c>
      <c r="C201" s="31">
        <v>32.4</v>
      </c>
      <c r="D201" s="38">
        <v>32.56666666666667</v>
      </c>
      <c r="E201" s="38">
        <v>32.13333333333334</v>
      </c>
      <c r="F201" s="38">
        <v>31.866666666666667</v>
      </c>
      <c r="G201" s="38">
        <v>31.433333333333337</v>
      </c>
      <c r="H201" s="38">
        <v>32.833333333333343</v>
      </c>
      <c r="I201" s="38">
        <v>33.266666666666666</v>
      </c>
      <c r="J201" s="38">
        <v>33.533333333333346</v>
      </c>
      <c r="K201" s="31">
        <v>33</v>
      </c>
      <c r="L201" s="31">
        <v>32.299999999999997</v>
      </c>
      <c r="M201" s="31">
        <v>63.054259999999999</v>
      </c>
      <c r="N201" s="1"/>
      <c r="O201" s="1"/>
    </row>
    <row r="202" spans="1:15" ht="12.75" customHeight="1">
      <c r="A202" s="56">
        <v>193</v>
      </c>
      <c r="B202" s="58" t="s">
        <v>299</v>
      </c>
      <c r="C202" s="31">
        <v>76.5</v>
      </c>
      <c r="D202" s="38">
        <v>76.933333333333337</v>
      </c>
      <c r="E202" s="38">
        <v>75.76666666666668</v>
      </c>
      <c r="F202" s="38">
        <v>75.033333333333346</v>
      </c>
      <c r="G202" s="38">
        <v>73.866666666666688</v>
      </c>
      <c r="H202" s="38">
        <v>77.666666666666671</v>
      </c>
      <c r="I202" s="38">
        <v>78.833333333333329</v>
      </c>
      <c r="J202" s="38">
        <v>79.566666666666663</v>
      </c>
      <c r="K202" s="31">
        <v>78.099999999999994</v>
      </c>
      <c r="L202" s="31">
        <v>76.2</v>
      </c>
      <c r="M202" s="31">
        <v>17.81888</v>
      </c>
      <c r="N202" s="1"/>
      <c r="O202" s="1"/>
    </row>
    <row r="203" spans="1:15" ht="12.75" customHeight="1">
      <c r="A203" s="56">
        <v>194</v>
      </c>
      <c r="B203" s="58" t="s">
        <v>234</v>
      </c>
      <c r="C203" s="31">
        <v>1341.4</v>
      </c>
      <c r="D203" s="38">
        <v>1338.5833333333333</v>
      </c>
      <c r="E203" s="38">
        <v>1332.1666666666665</v>
      </c>
      <c r="F203" s="38">
        <v>1322.9333333333332</v>
      </c>
      <c r="G203" s="38">
        <v>1316.5166666666664</v>
      </c>
      <c r="H203" s="38">
        <v>1347.8166666666666</v>
      </c>
      <c r="I203" s="38">
        <v>1354.2333333333331</v>
      </c>
      <c r="J203" s="38">
        <v>1363.4666666666667</v>
      </c>
      <c r="K203" s="31">
        <v>1345</v>
      </c>
      <c r="L203" s="31">
        <v>1329.35</v>
      </c>
      <c r="M203" s="31">
        <v>7.2787199999999999</v>
      </c>
      <c r="N203" s="1"/>
      <c r="O203" s="1"/>
    </row>
    <row r="204" spans="1:15" ht="12.75" customHeight="1">
      <c r="A204" s="56">
        <v>195</v>
      </c>
      <c r="B204" s="58" t="s">
        <v>235</v>
      </c>
      <c r="C204" s="31">
        <v>1519.3</v>
      </c>
      <c r="D204" s="38">
        <v>1535.6333333333332</v>
      </c>
      <c r="E204" s="38">
        <v>1494.5166666666664</v>
      </c>
      <c r="F204" s="38">
        <v>1469.7333333333331</v>
      </c>
      <c r="G204" s="38">
        <v>1428.6166666666663</v>
      </c>
      <c r="H204" s="38">
        <v>1560.4166666666665</v>
      </c>
      <c r="I204" s="38">
        <v>1601.5333333333333</v>
      </c>
      <c r="J204" s="38">
        <v>1626.3166666666666</v>
      </c>
      <c r="K204" s="31">
        <v>1576.75</v>
      </c>
      <c r="L204" s="31">
        <v>1510.85</v>
      </c>
      <c r="M204" s="31">
        <v>4.7602799999999998</v>
      </c>
      <c r="N204" s="1"/>
      <c r="O204" s="1"/>
    </row>
    <row r="205" spans="1:15" ht="12.75" customHeight="1">
      <c r="A205" s="56">
        <v>196</v>
      </c>
      <c r="B205" s="58" t="s">
        <v>236</v>
      </c>
      <c r="C205" s="31">
        <v>8214.85</v>
      </c>
      <c r="D205" s="38">
        <v>8209.0166666666664</v>
      </c>
      <c r="E205" s="38">
        <v>8171.6333333333332</v>
      </c>
      <c r="F205" s="38">
        <v>8128.416666666667</v>
      </c>
      <c r="G205" s="38">
        <v>8091.0333333333338</v>
      </c>
      <c r="H205" s="38">
        <v>8252.2333333333336</v>
      </c>
      <c r="I205" s="38">
        <v>8289.616666666665</v>
      </c>
      <c r="J205" s="38">
        <v>8332.8333333333321</v>
      </c>
      <c r="K205" s="31">
        <v>8246.4</v>
      </c>
      <c r="L205" s="31">
        <v>8165.8</v>
      </c>
      <c r="M205" s="31">
        <v>2.6526000000000001</v>
      </c>
      <c r="N205" s="1"/>
      <c r="O205" s="1"/>
    </row>
    <row r="206" spans="1:15" ht="12.75" customHeight="1">
      <c r="A206" s="56">
        <v>197</v>
      </c>
      <c r="B206" s="58" t="s">
        <v>303</v>
      </c>
      <c r="C206" s="31">
        <v>94.5</v>
      </c>
      <c r="D206" s="38">
        <v>94.716666666666654</v>
      </c>
      <c r="E206" s="38">
        <v>92.633333333333312</v>
      </c>
      <c r="F206" s="38">
        <v>90.766666666666652</v>
      </c>
      <c r="G206" s="38">
        <v>88.683333333333309</v>
      </c>
      <c r="H206" s="38">
        <v>96.583333333333314</v>
      </c>
      <c r="I206" s="38">
        <v>98.666666666666657</v>
      </c>
      <c r="J206" s="38">
        <v>100.53333333333332</v>
      </c>
      <c r="K206" s="31">
        <v>96.8</v>
      </c>
      <c r="L206" s="31">
        <v>92.85</v>
      </c>
      <c r="M206" s="31">
        <v>185.62544</v>
      </c>
      <c r="N206" s="1"/>
      <c r="O206" s="1"/>
    </row>
    <row r="207" spans="1:15" ht="12.75" customHeight="1">
      <c r="A207" s="56">
        <v>198</v>
      </c>
      <c r="B207" s="58" t="s">
        <v>237</v>
      </c>
      <c r="C207" s="31">
        <v>578.45000000000005</v>
      </c>
      <c r="D207" s="38">
        <v>581.01666666666665</v>
      </c>
      <c r="E207" s="38">
        <v>574.38333333333333</v>
      </c>
      <c r="F207" s="38">
        <v>570.31666666666672</v>
      </c>
      <c r="G207" s="38">
        <v>563.68333333333339</v>
      </c>
      <c r="H207" s="38">
        <v>585.08333333333326</v>
      </c>
      <c r="I207" s="38">
        <v>591.71666666666647</v>
      </c>
      <c r="J207" s="38">
        <v>595.78333333333319</v>
      </c>
      <c r="K207" s="31">
        <v>587.65</v>
      </c>
      <c r="L207" s="31">
        <v>576.95000000000005</v>
      </c>
      <c r="M207" s="31">
        <v>23.942080000000001</v>
      </c>
      <c r="N207" s="1"/>
      <c r="O207" s="1"/>
    </row>
    <row r="208" spans="1:15" ht="12.75" customHeight="1">
      <c r="A208" s="56">
        <v>199</v>
      </c>
      <c r="B208" s="58" t="s">
        <v>304</v>
      </c>
      <c r="C208" s="31">
        <v>899.25</v>
      </c>
      <c r="D208" s="38">
        <v>900.44999999999993</v>
      </c>
      <c r="E208" s="38">
        <v>885.89999999999986</v>
      </c>
      <c r="F208" s="38">
        <v>872.55</v>
      </c>
      <c r="G208" s="38">
        <v>857.99999999999989</v>
      </c>
      <c r="H208" s="38">
        <v>913.79999999999984</v>
      </c>
      <c r="I208" s="38">
        <v>928.3499999999998</v>
      </c>
      <c r="J208" s="38">
        <v>941.69999999999982</v>
      </c>
      <c r="K208" s="31">
        <v>915</v>
      </c>
      <c r="L208" s="31">
        <v>887.1</v>
      </c>
      <c r="M208" s="31">
        <v>25.294219999999999</v>
      </c>
      <c r="N208" s="1"/>
      <c r="O208" s="1"/>
    </row>
    <row r="209" spans="1:15" ht="12.75" customHeight="1">
      <c r="A209" s="56">
        <v>200</v>
      </c>
      <c r="B209" s="58" t="s">
        <v>238</v>
      </c>
      <c r="C209" s="31">
        <v>233.35</v>
      </c>
      <c r="D209" s="38">
        <v>234</v>
      </c>
      <c r="E209" s="38">
        <v>232</v>
      </c>
      <c r="F209" s="38">
        <v>230.65</v>
      </c>
      <c r="G209" s="38">
        <v>228.65</v>
      </c>
      <c r="H209" s="38">
        <v>235.35</v>
      </c>
      <c r="I209" s="38">
        <v>237.35</v>
      </c>
      <c r="J209" s="38">
        <v>238.7</v>
      </c>
      <c r="K209" s="31">
        <v>236</v>
      </c>
      <c r="L209" s="31">
        <v>232.65</v>
      </c>
      <c r="M209" s="31">
        <v>55.746670000000002</v>
      </c>
      <c r="N209" s="1"/>
      <c r="O209" s="1"/>
    </row>
    <row r="210" spans="1:15" ht="12.75" customHeight="1">
      <c r="A210" s="56">
        <v>201</v>
      </c>
      <c r="B210" s="58" t="s">
        <v>239</v>
      </c>
      <c r="C210" s="31">
        <v>809.95</v>
      </c>
      <c r="D210" s="38">
        <v>816.4</v>
      </c>
      <c r="E210" s="38">
        <v>801.55</v>
      </c>
      <c r="F210" s="38">
        <v>793.15</v>
      </c>
      <c r="G210" s="38">
        <v>778.3</v>
      </c>
      <c r="H210" s="38">
        <v>824.8</v>
      </c>
      <c r="I210" s="38">
        <v>839.65000000000009</v>
      </c>
      <c r="J210" s="38">
        <v>848.05</v>
      </c>
      <c r="K210" s="31">
        <v>831.25</v>
      </c>
      <c r="L210" s="31">
        <v>808</v>
      </c>
      <c r="M210" s="31">
        <v>6.96312</v>
      </c>
      <c r="N210" s="1"/>
      <c r="O210" s="1"/>
    </row>
    <row r="211" spans="1:15" ht="12.75" customHeight="1">
      <c r="A211" s="56">
        <v>202</v>
      </c>
      <c r="B211" s="58" t="s">
        <v>305</v>
      </c>
      <c r="C211" s="31">
        <v>1579.4</v>
      </c>
      <c r="D211" s="38">
        <v>1574</v>
      </c>
      <c r="E211" s="38">
        <v>1558</v>
      </c>
      <c r="F211" s="38">
        <v>1536.6</v>
      </c>
      <c r="G211" s="38">
        <v>1520.6</v>
      </c>
      <c r="H211" s="38">
        <v>1595.4</v>
      </c>
      <c r="I211" s="38">
        <v>1611.4</v>
      </c>
      <c r="J211" s="38">
        <v>1632.8000000000002</v>
      </c>
      <c r="K211" s="31">
        <v>1590</v>
      </c>
      <c r="L211" s="31">
        <v>1552.6</v>
      </c>
      <c r="M211" s="31">
        <v>0.57213000000000003</v>
      </c>
      <c r="N211" s="1"/>
      <c r="O211" s="1"/>
    </row>
    <row r="212" spans="1:15" ht="12.75" customHeight="1">
      <c r="A212" s="56">
        <v>203</v>
      </c>
      <c r="B212" s="58" t="s">
        <v>240</v>
      </c>
      <c r="C212" s="31">
        <v>411.7</v>
      </c>
      <c r="D212" s="38">
        <v>412.01666666666665</v>
      </c>
      <c r="E212" s="38">
        <v>407.68333333333328</v>
      </c>
      <c r="F212" s="38">
        <v>403.66666666666663</v>
      </c>
      <c r="G212" s="38">
        <v>399.33333333333326</v>
      </c>
      <c r="H212" s="38">
        <v>416.0333333333333</v>
      </c>
      <c r="I212" s="38">
        <v>420.36666666666667</v>
      </c>
      <c r="J212" s="38">
        <v>424.38333333333333</v>
      </c>
      <c r="K212" s="31">
        <v>416.35</v>
      </c>
      <c r="L212" s="31">
        <v>408</v>
      </c>
      <c r="M212" s="31">
        <v>53.011960000000002</v>
      </c>
      <c r="N212" s="1"/>
      <c r="O212" s="1"/>
    </row>
    <row r="213" spans="1:15" ht="12.75" customHeight="1">
      <c r="A213" s="56">
        <v>204</v>
      </c>
      <c r="B213" s="58" t="s">
        <v>306</v>
      </c>
      <c r="C213" s="31">
        <v>16.899999999999999</v>
      </c>
      <c r="D213" s="38">
        <v>16.966666666666665</v>
      </c>
      <c r="E213" s="38">
        <v>16.733333333333331</v>
      </c>
      <c r="F213" s="38">
        <v>16.566666666666666</v>
      </c>
      <c r="G213" s="38">
        <v>16.333333333333332</v>
      </c>
      <c r="H213" s="38">
        <v>17.133333333333329</v>
      </c>
      <c r="I213" s="38">
        <v>17.366666666666664</v>
      </c>
      <c r="J213" s="38">
        <v>17.533333333333328</v>
      </c>
      <c r="K213" s="31">
        <v>17.2</v>
      </c>
      <c r="L213" s="31">
        <v>16.8</v>
      </c>
      <c r="M213" s="31">
        <v>930.32286999999997</v>
      </c>
      <c r="N213" s="1"/>
      <c r="O213" s="1"/>
    </row>
    <row r="214" spans="1:15" ht="12.75" customHeight="1">
      <c r="A214" s="56">
        <v>205</v>
      </c>
      <c r="B214" s="58" t="s">
        <v>241</v>
      </c>
      <c r="C214" s="31">
        <v>273.7</v>
      </c>
      <c r="D214" s="38">
        <v>274.95</v>
      </c>
      <c r="E214" s="38">
        <v>271.59999999999997</v>
      </c>
      <c r="F214" s="38">
        <v>269.5</v>
      </c>
      <c r="G214" s="38">
        <v>266.14999999999998</v>
      </c>
      <c r="H214" s="38">
        <v>277.04999999999995</v>
      </c>
      <c r="I214" s="38">
        <v>280.39999999999998</v>
      </c>
      <c r="J214" s="38">
        <v>282.49999999999994</v>
      </c>
      <c r="K214" s="31">
        <v>278.3</v>
      </c>
      <c r="L214" s="31">
        <v>272.85000000000002</v>
      </c>
      <c r="M214" s="31">
        <v>111.66758</v>
      </c>
      <c r="N214" s="1"/>
      <c r="O214" s="1"/>
    </row>
    <row r="215" spans="1:15" ht="12.75" customHeight="1">
      <c r="A215" s="56">
        <v>206</v>
      </c>
      <c r="B215" s="58" t="s">
        <v>307</v>
      </c>
      <c r="C215" s="31">
        <v>89.35</v>
      </c>
      <c r="D215" s="38">
        <v>89.916666666666671</v>
      </c>
      <c r="E215" s="38">
        <v>88.433333333333337</v>
      </c>
      <c r="F215" s="38">
        <v>87.516666666666666</v>
      </c>
      <c r="G215" s="38">
        <v>86.033333333333331</v>
      </c>
      <c r="H215" s="38">
        <v>90.833333333333343</v>
      </c>
      <c r="I215" s="38">
        <v>92.316666666666663</v>
      </c>
      <c r="J215" s="38">
        <v>93.233333333333348</v>
      </c>
      <c r="K215" s="31">
        <v>91.4</v>
      </c>
      <c r="L215" s="31">
        <v>89</v>
      </c>
      <c r="M215" s="31">
        <v>505.13069999999999</v>
      </c>
      <c r="N215" s="1"/>
      <c r="O215" s="1"/>
    </row>
    <row r="216" spans="1:15" ht="12.75" customHeight="1">
      <c r="A216" s="56">
        <v>207</v>
      </c>
      <c r="B216" s="58" t="s">
        <v>242</v>
      </c>
      <c r="C216" s="31">
        <v>647.85</v>
      </c>
      <c r="D216" s="38">
        <v>650.23333333333323</v>
      </c>
      <c r="E216" s="38">
        <v>641.46666666666647</v>
      </c>
      <c r="F216" s="38">
        <v>635.08333333333326</v>
      </c>
      <c r="G216" s="38">
        <v>626.31666666666649</v>
      </c>
      <c r="H216" s="38">
        <v>656.61666666666645</v>
      </c>
      <c r="I216" s="38">
        <v>665.3833333333331</v>
      </c>
      <c r="J216" s="38">
        <v>671.76666666666642</v>
      </c>
      <c r="K216" s="31">
        <v>659</v>
      </c>
      <c r="L216" s="31">
        <v>643.85</v>
      </c>
      <c r="M216" s="31">
        <v>20.314589999999999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308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309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310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243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244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245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246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247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248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249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250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251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252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253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254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255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256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257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1"/>
      <c r="B1" s="352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311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45159</v>
      </c>
      <c r="L6" s="1"/>
      <c r="M6" s="1"/>
      <c r="N6" s="1"/>
      <c r="O6" s="1"/>
    </row>
    <row r="7" spans="1:15" ht="12.75" customHeight="1">
      <c r="B7" s="1"/>
      <c r="C7" s="1" t="s">
        <v>312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4" t="s">
        <v>16</v>
      </c>
      <c r="B9" s="346" t="s">
        <v>18</v>
      </c>
      <c r="C9" s="350" t="s">
        <v>20</v>
      </c>
      <c r="D9" s="350" t="s">
        <v>21</v>
      </c>
      <c r="E9" s="341" t="s">
        <v>22</v>
      </c>
      <c r="F9" s="342"/>
      <c r="G9" s="343"/>
      <c r="H9" s="341" t="s">
        <v>23</v>
      </c>
      <c r="I9" s="342"/>
      <c r="J9" s="343"/>
      <c r="K9" s="26"/>
      <c r="L9" s="27"/>
      <c r="M9" s="53"/>
      <c r="N9" s="1"/>
      <c r="O9" s="1"/>
    </row>
    <row r="10" spans="1:15" ht="42.75" customHeight="1">
      <c r="A10" s="348"/>
      <c r="B10" s="349"/>
      <c r="C10" s="349"/>
      <c r="D10" s="34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313</v>
      </c>
      <c r="C11" s="31">
        <v>507.85</v>
      </c>
      <c r="D11" s="38">
        <v>509.05</v>
      </c>
      <c r="E11" s="38">
        <v>499.80000000000007</v>
      </c>
      <c r="F11" s="38">
        <v>491.75000000000006</v>
      </c>
      <c r="G11" s="38">
        <v>482.50000000000011</v>
      </c>
      <c r="H11" s="38">
        <v>517.1</v>
      </c>
      <c r="I11" s="38">
        <v>526.34999999999991</v>
      </c>
      <c r="J11" s="38">
        <v>534.4</v>
      </c>
      <c r="K11" s="31">
        <v>518.29999999999995</v>
      </c>
      <c r="L11" s="31">
        <v>501</v>
      </c>
      <c r="M11" s="31">
        <v>1.3288899999999999</v>
      </c>
      <c r="N11" s="1"/>
      <c r="O11" s="1"/>
    </row>
    <row r="12" spans="1:15" ht="12" customHeight="1">
      <c r="A12" s="33">
        <v>2</v>
      </c>
      <c r="B12" s="58" t="s">
        <v>314</v>
      </c>
      <c r="C12" s="31">
        <v>29126.7</v>
      </c>
      <c r="D12" s="38">
        <v>29105.149999999998</v>
      </c>
      <c r="E12" s="38">
        <v>28660.349999999995</v>
      </c>
      <c r="F12" s="38">
        <v>28193.999999999996</v>
      </c>
      <c r="G12" s="38">
        <v>27749.199999999993</v>
      </c>
      <c r="H12" s="38">
        <v>29571.499999999996</v>
      </c>
      <c r="I12" s="38">
        <v>30016.3</v>
      </c>
      <c r="J12" s="38">
        <v>30482.649999999998</v>
      </c>
      <c r="K12" s="31">
        <v>29549.95</v>
      </c>
      <c r="L12" s="31">
        <v>28638.799999999999</v>
      </c>
      <c r="M12" s="31">
        <v>2.6290000000000001E-2</v>
      </c>
      <c r="N12" s="1"/>
      <c r="O12" s="1"/>
    </row>
    <row r="13" spans="1:15" ht="12" customHeight="1">
      <c r="A13" s="33">
        <v>3</v>
      </c>
      <c r="B13" s="58" t="s">
        <v>317</v>
      </c>
      <c r="C13" s="31">
        <v>561.75</v>
      </c>
      <c r="D13" s="38">
        <v>565.19999999999993</v>
      </c>
      <c r="E13" s="38">
        <v>553.89999999999986</v>
      </c>
      <c r="F13" s="38">
        <v>546.04999999999995</v>
      </c>
      <c r="G13" s="38">
        <v>534.74999999999989</v>
      </c>
      <c r="H13" s="38">
        <v>573.04999999999984</v>
      </c>
      <c r="I13" s="38">
        <v>584.3499999999998</v>
      </c>
      <c r="J13" s="38">
        <v>592.19999999999982</v>
      </c>
      <c r="K13" s="31">
        <v>576.5</v>
      </c>
      <c r="L13" s="31">
        <v>557.35</v>
      </c>
      <c r="M13" s="31">
        <v>1.5407900000000001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449.4</v>
      </c>
      <c r="D14" s="38">
        <v>452.39999999999992</v>
      </c>
      <c r="E14" s="38">
        <v>445.34999999999985</v>
      </c>
      <c r="F14" s="38">
        <v>441.29999999999995</v>
      </c>
      <c r="G14" s="38">
        <v>434.24999999999989</v>
      </c>
      <c r="H14" s="38">
        <v>456.44999999999982</v>
      </c>
      <c r="I14" s="38">
        <v>463.49999999999989</v>
      </c>
      <c r="J14" s="38">
        <v>467.54999999999978</v>
      </c>
      <c r="K14" s="31">
        <v>459.45</v>
      </c>
      <c r="L14" s="31">
        <v>448.35</v>
      </c>
      <c r="M14" s="31">
        <v>12.13702</v>
      </c>
      <c r="N14" s="1"/>
      <c r="O14" s="1"/>
    </row>
    <row r="15" spans="1:15" ht="12" customHeight="1">
      <c r="A15" s="33">
        <v>5</v>
      </c>
      <c r="B15" s="58" t="s">
        <v>318</v>
      </c>
      <c r="C15" s="31">
        <v>1569.45</v>
      </c>
      <c r="D15" s="38">
        <v>1565.9833333333333</v>
      </c>
      <c r="E15" s="38">
        <v>1558.9666666666667</v>
      </c>
      <c r="F15" s="38">
        <v>1548.4833333333333</v>
      </c>
      <c r="G15" s="38">
        <v>1541.4666666666667</v>
      </c>
      <c r="H15" s="38">
        <v>1576.4666666666667</v>
      </c>
      <c r="I15" s="38">
        <v>1583.4833333333336</v>
      </c>
      <c r="J15" s="38">
        <v>1593.9666666666667</v>
      </c>
      <c r="K15" s="31">
        <v>1573</v>
      </c>
      <c r="L15" s="31">
        <v>1555.5</v>
      </c>
      <c r="M15" s="31">
        <v>0.58406000000000002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4279.5</v>
      </c>
      <c r="D16" s="38">
        <v>4297.6500000000005</v>
      </c>
      <c r="E16" s="38">
        <v>4251.8500000000013</v>
      </c>
      <c r="F16" s="38">
        <v>4224.2000000000007</v>
      </c>
      <c r="G16" s="38">
        <v>4178.4000000000015</v>
      </c>
      <c r="H16" s="38">
        <v>4325.3000000000011</v>
      </c>
      <c r="I16" s="38">
        <v>4371.1000000000004</v>
      </c>
      <c r="J16" s="38">
        <v>4398.7500000000009</v>
      </c>
      <c r="K16" s="31">
        <v>4343.45</v>
      </c>
      <c r="L16" s="31">
        <v>4270</v>
      </c>
      <c r="M16" s="31">
        <v>2.3050000000000002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23399.599999999999</v>
      </c>
      <c r="D17" s="38">
        <v>23492.616666666669</v>
      </c>
      <c r="E17" s="38">
        <v>23259.083333333336</v>
      </c>
      <c r="F17" s="38">
        <v>23118.566666666666</v>
      </c>
      <c r="G17" s="38">
        <v>22885.033333333333</v>
      </c>
      <c r="H17" s="38">
        <v>23633.133333333339</v>
      </c>
      <c r="I17" s="38">
        <v>23866.666666666672</v>
      </c>
      <c r="J17" s="38">
        <v>24007.183333333342</v>
      </c>
      <c r="K17" s="31">
        <v>23726.15</v>
      </c>
      <c r="L17" s="31">
        <v>23352.1</v>
      </c>
      <c r="M17" s="31">
        <v>4.7530000000000003E-2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1934.1</v>
      </c>
      <c r="D18" s="38">
        <v>1924.3500000000001</v>
      </c>
      <c r="E18" s="38">
        <v>1892.7500000000002</v>
      </c>
      <c r="F18" s="38">
        <v>1851.4</v>
      </c>
      <c r="G18" s="38">
        <v>1819.8000000000002</v>
      </c>
      <c r="H18" s="38">
        <v>1965.7000000000003</v>
      </c>
      <c r="I18" s="38">
        <v>1997.3000000000002</v>
      </c>
      <c r="J18" s="38">
        <v>2038.6500000000003</v>
      </c>
      <c r="K18" s="31">
        <v>1955.95</v>
      </c>
      <c r="L18" s="31">
        <v>1883</v>
      </c>
      <c r="M18" s="31">
        <v>7.3094400000000004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2577.4</v>
      </c>
      <c r="D19" s="38">
        <v>2568.2166666666667</v>
      </c>
      <c r="E19" s="38">
        <v>2470.4833333333336</v>
      </c>
      <c r="F19" s="38">
        <v>2363.5666666666671</v>
      </c>
      <c r="G19" s="38">
        <v>2265.8333333333339</v>
      </c>
      <c r="H19" s="38">
        <v>2675.1333333333332</v>
      </c>
      <c r="I19" s="38">
        <v>2772.8666666666659</v>
      </c>
      <c r="J19" s="38">
        <v>2879.7833333333328</v>
      </c>
      <c r="K19" s="31">
        <v>2665.95</v>
      </c>
      <c r="L19" s="31">
        <v>2461.3000000000002</v>
      </c>
      <c r="M19" s="31">
        <v>146.79922999999999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994.75</v>
      </c>
      <c r="D20" s="38">
        <v>985.94999999999993</v>
      </c>
      <c r="E20" s="38">
        <v>946.94999999999982</v>
      </c>
      <c r="F20" s="38">
        <v>899.14999999999986</v>
      </c>
      <c r="G20" s="38">
        <v>860.14999999999975</v>
      </c>
      <c r="H20" s="38">
        <v>1033.75</v>
      </c>
      <c r="I20" s="38">
        <v>1072.75</v>
      </c>
      <c r="J20" s="38">
        <v>1120.55</v>
      </c>
      <c r="K20" s="31">
        <v>1024.95</v>
      </c>
      <c r="L20" s="31">
        <v>938.15</v>
      </c>
      <c r="M20" s="31">
        <v>55.246229999999997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835.9</v>
      </c>
      <c r="D21" s="38">
        <v>829.93333333333339</v>
      </c>
      <c r="E21" s="38">
        <v>810.26666666666677</v>
      </c>
      <c r="F21" s="38">
        <v>784.63333333333333</v>
      </c>
      <c r="G21" s="38">
        <v>764.9666666666667</v>
      </c>
      <c r="H21" s="38">
        <v>855.56666666666683</v>
      </c>
      <c r="I21" s="38">
        <v>875.23333333333335</v>
      </c>
      <c r="J21" s="38">
        <v>900.8666666666669</v>
      </c>
      <c r="K21" s="31">
        <v>849.6</v>
      </c>
      <c r="L21" s="31">
        <v>804.3</v>
      </c>
      <c r="M21" s="31">
        <v>225.02392</v>
      </c>
      <c r="N21" s="1"/>
      <c r="O21" s="1"/>
    </row>
    <row r="22" spans="1:15" ht="12" customHeight="1">
      <c r="A22" s="33">
        <v>12</v>
      </c>
      <c r="B22" s="58" t="s">
        <v>857</v>
      </c>
      <c r="C22" s="31">
        <v>304.60000000000002</v>
      </c>
      <c r="D22" s="38">
        <v>304.16666666666669</v>
      </c>
      <c r="E22" s="38">
        <v>286.68333333333339</v>
      </c>
      <c r="F22" s="38">
        <v>268.76666666666671</v>
      </c>
      <c r="G22" s="38">
        <v>251.28333333333342</v>
      </c>
      <c r="H22" s="38">
        <v>322.08333333333337</v>
      </c>
      <c r="I22" s="38">
        <v>339.56666666666661</v>
      </c>
      <c r="J22" s="38">
        <v>357.48333333333335</v>
      </c>
      <c r="K22" s="31">
        <v>321.64999999999998</v>
      </c>
      <c r="L22" s="31">
        <v>286.25</v>
      </c>
      <c r="M22" s="31">
        <v>581.20641000000001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654.5</v>
      </c>
      <c r="D23" s="38">
        <v>654.6</v>
      </c>
      <c r="E23" s="38">
        <v>632.40000000000009</v>
      </c>
      <c r="F23" s="38">
        <v>610.30000000000007</v>
      </c>
      <c r="G23" s="38">
        <v>588.10000000000014</v>
      </c>
      <c r="H23" s="38">
        <v>676.7</v>
      </c>
      <c r="I23" s="38">
        <v>698.90000000000009</v>
      </c>
      <c r="J23" s="38">
        <v>721</v>
      </c>
      <c r="K23" s="31">
        <v>676.8</v>
      </c>
      <c r="L23" s="31">
        <v>632.5</v>
      </c>
      <c r="M23" s="31">
        <v>27.384930000000001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871.9</v>
      </c>
      <c r="D24" s="38">
        <v>863.55000000000007</v>
      </c>
      <c r="E24" s="38">
        <v>833.10000000000014</v>
      </c>
      <c r="F24" s="38">
        <v>794.30000000000007</v>
      </c>
      <c r="G24" s="38">
        <v>763.85000000000014</v>
      </c>
      <c r="H24" s="38">
        <v>902.35000000000014</v>
      </c>
      <c r="I24" s="38">
        <v>932.80000000000018</v>
      </c>
      <c r="J24" s="38">
        <v>971.60000000000014</v>
      </c>
      <c r="K24" s="31">
        <v>894</v>
      </c>
      <c r="L24" s="31">
        <v>824.75</v>
      </c>
      <c r="M24" s="31">
        <v>77.987790000000004</v>
      </c>
      <c r="N24" s="1"/>
      <c r="O24" s="1"/>
    </row>
    <row r="25" spans="1:15" ht="12.75" customHeight="1">
      <c r="A25" s="33">
        <v>15</v>
      </c>
      <c r="B25" s="58" t="s">
        <v>269</v>
      </c>
      <c r="C25" s="31">
        <v>381.95</v>
      </c>
      <c r="D25" s="38">
        <v>380.83333333333331</v>
      </c>
      <c r="E25" s="38">
        <v>368.11666666666662</v>
      </c>
      <c r="F25" s="38">
        <v>354.2833333333333</v>
      </c>
      <c r="G25" s="38">
        <v>341.56666666666661</v>
      </c>
      <c r="H25" s="38">
        <v>394.66666666666663</v>
      </c>
      <c r="I25" s="38">
        <v>407.38333333333333</v>
      </c>
      <c r="J25" s="38">
        <v>421.21666666666664</v>
      </c>
      <c r="K25" s="31">
        <v>393.55</v>
      </c>
      <c r="L25" s="31">
        <v>367</v>
      </c>
      <c r="M25" s="31">
        <v>53.06006</v>
      </c>
      <c r="N25" s="1"/>
      <c r="O25" s="1"/>
    </row>
    <row r="26" spans="1:15" ht="12.75" customHeight="1">
      <c r="A26" s="33">
        <v>16</v>
      </c>
      <c r="B26" s="58" t="s">
        <v>46</v>
      </c>
      <c r="C26" s="31">
        <v>181.45</v>
      </c>
      <c r="D26" s="38">
        <v>181</v>
      </c>
      <c r="E26" s="38">
        <v>179.2</v>
      </c>
      <c r="F26" s="38">
        <v>176.95</v>
      </c>
      <c r="G26" s="38">
        <v>175.14999999999998</v>
      </c>
      <c r="H26" s="38">
        <v>183.25</v>
      </c>
      <c r="I26" s="38">
        <v>185.05</v>
      </c>
      <c r="J26" s="38">
        <v>187.3</v>
      </c>
      <c r="K26" s="31">
        <v>182.8</v>
      </c>
      <c r="L26" s="31">
        <v>178.75</v>
      </c>
      <c r="M26" s="31">
        <v>30.307700000000001</v>
      </c>
      <c r="N26" s="1"/>
      <c r="O26" s="1"/>
    </row>
    <row r="27" spans="1:15" ht="12.75" customHeight="1">
      <c r="A27" s="33">
        <v>17</v>
      </c>
      <c r="B27" s="58" t="s">
        <v>48</v>
      </c>
      <c r="C27" s="31">
        <v>214.85</v>
      </c>
      <c r="D27" s="38">
        <v>214.29999999999998</v>
      </c>
      <c r="E27" s="38">
        <v>212.44999999999996</v>
      </c>
      <c r="F27" s="38">
        <v>210.04999999999998</v>
      </c>
      <c r="G27" s="38">
        <v>208.19999999999996</v>
      </c>
      <c r="H27" s="38">
        <v>216.69999999999996</v>
      </c>
      <c r="I27" s="38">
        <v>218.54999999999998</v>
      </c>
      <c r="J27" s="38">
        <v>220.94999999999996</v>
      </c>
      <c r="K27" s="31">
        <v>216.15</v>
      </c>
      <c r="L27" s="31">
        <v>211.9</v>
      </c>
      <c r="M27" s="31">
        <v>17.595669999999998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355.3</v>
      </c>
      <c r="D28" s="38">
        <v>354.18333333333334</v>
      </c>
      <c r="E28" s="38">
        <v>349.41666666666669</v>
      </c>
      <c r="F28" s="38">
        <v>343.53333333333336</v>
      </c>
      <c r="G28" s="38">
        <v>338.76666666666671</v>
      </c>
      <c r="H28" s="38">
        <v>360.06666666666666</v>
      </c>
      <c r="I28" s="38">
        <v>364.83333333333331</v>
      </c>
      <c r="J28" s="38">
        <v>370.71666666666664</v>
      </c>
      <c r="K28" s="31">
        <v>358.95</v>
      </c>
      <c r="L28" s="31">
        <v>348.3</v>
      </c>
      <c r="M28" s="31">
        <v>2.0320100000000001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1050.8499999999999</v>
      </c>
      <c r="D29" s="38">
        <v>1048.1000000000001</v>
      </c>
      <c r="E29" s="38">
        <v>1041.2000000000003</v>
      </c>
      <c r="F29" s="38">
        <v>1031.5500000000002</v>
      </c>
      <c r="G29" s="38">
        <v>1024.6500000000003</v>
      </c>
      <c r="H29" s="38">
        <v>1057.7500000000002</v>
      </c>
      <c r="I29" s="38">
        <v>1064.6500000000003</v>
      </c>
      <c r="J29" s="38">
        <v>1074.3000000000002</v>
      </c>
      <c r="K29" s="31">
        <v>1055</v>
      </c>
      <c r="L29" s="31">
        <v>1038.45</v>
      </c>
      <c r="M29" s="31">
        <v>0.36692000000000002</v>
      </c>
      <c r="N29" s="1"/>
      <c r="O29" s="1"/>
    </row>
    <row r="30" spans="1:15" ht="12.75" customHeight="1">
      <c r="A30" s="33">
        <v>20</v>
      </c>
      <c r="B30" s="58" t="s">
        <v>321</v>
      </c>
      <c r="C30" s="31">
        <v>1082.8499999999999</v>
      </c>
      <c r="D30" s="38">
        <v>1077.8333333333333</v>
      </c>
      <c r="E30" s="38">
        <v>1067.6666666666665</v>
      </c>
      <c r="F30" s="38">
        <v>1052.4833333333333</v>
      </c>
      <c r="G30" s="38">
        <v>1042.3166666666666</v>
      </c>
      <c r="H30" s="38">
        <v>1093.0166666666664</v>
      </c>
      <c r="I30" s="38">
        <v>1103.1833333333329</v>
      </c>
      <c r="J30" s="38">
        <v>1118.3666666666663</v>
      </c>
      <c r="K30" s="31">
        <v>1088</v>
      </c>
      <c r="L30" s="31">
        <v>1062.6500000000001</v>
      </c>
      <c r="M30" s="31">
        <v>1.49058</v>
      </c>
      <c r="N30" s="1"/>
      <c r="O30" s="1"/>
    </row>
    <row r="31" spans="1:15" ht="12.75" customHeight="1">
      <c r="A31" s="33">
        <v>21</v>
      </c>
      <c r="B31" s="58" t="s">
        <v>315</v>
      </c>
      <c r="C31" s="31">
        <v>3623.45</v>
      </c>
      <c r="D31" s="38">
        <v>3600.2999999999997</v>
      </c>
      <c r="E31" s="38">
        <v>3540.5999999999995</v>
      </c>
      <c r="F31" s="38">
        <v>3457.7499999999995</v>
      </c>
      <c r="G31" s="38">
        <v>3398.0499999999993</v>
      </c>
      <c r="H31" s="38">
        <v>3683.1499999999996</v>
      </c>
      <c r="I31" s="38">
        <v>3742.8499999999995</v>
      </c>
      <c r="J31" s="38">
        <v>3825.7</v>
      </c>
      <c r="K31" s="31">
        <v>3660</v>
      </c>
      <c r="L31" s="31">
        <v>3517.45</v>
      </c>
      <c r="M31" s="31">
        <v>0.76056999999999997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1769.9</v>
      </c>
      <c r="D32" s="38">
        <v>1766.05</v>
      </c>
      <c r="E32" s="38">
        <v>1741.6</v>
      </c>
      <c r="F32" s="38">
        <v>1713.3</v>
      </c>
      <c r="G32" s="38">
        <v>1688.85</v>
      </c>
      <c r="H32" s="38">
        <v>1794.35</v>
      </c>
      <c r="I32" s="38">
        <v>1818.8000000000002</v>
      </c>
      <c r="J32" s="38">
        <v>1847.1</v>
      </c>
      <c r="K32" s="31">
        <v>1790.5</v>
      </c>
      <c r="L32" s="31">
        <v>1737.75</v>
      </c>
      <c r="M32" s="31">
        <v>1.1192899999999999</v>
      </c>
      <c r="N32" s="1"/>
      <c r="O32" s="1"/>
    </row>
    <row r="33" spans="1:15" ht="12.75" customHeight="1">
      <c r="A33" s="33">
        <v>23</v>
      </c>
      <c r="B33" s="58" t="s">
        <v>323</v>
      </c>
      <c r="C33" s="31">
        <v>780.7</v>
      </c>
      <c r="D33" s="38">
        <v>770.05000000000007</v>
      </c>
      <c r="E33" s="38">
        <v>753.65000000000009</v>
      </c>
      <c r="F33" s="38">
        <v>726.6</v>
      </c>
      <c r="G33" s="38">
        <v>710.2</v>
      </c>
      <c r="H33" s="38">
        <v>797.10000000000014</v>
      </c>
      <c r="I33" s="38">
        <v>813.5</v>
      </c>
      <c r="J33" s="38">
        <v>840.55000000000018</v>
      </c>
      <c r="K33" s="31">
        <v>786.45</v>
      </c>
      <c r="L33" s="31">
        <v>743</v>
      </c>
      <c r="M33" s="31">
        <v>7.0534699999999999</v>
      </c>
      <c r="N33" s="1"/>
      <c r="O33" s="1"/>
    </row>
    <row r="34" spans="1:15" ht="12.75" customHeight="1">
      <c r="A34" s="33">
        <v>24</v>
      </c>
      <c r="B34" s="58" t="s">
        <v>53</v>
      </c>
      <c r="C34" s="31">
        <v>3801.3</v>
      </c>
      <c r="D34" s="38">
        <v>3768.1</v>
      </c>
      <c r="E34" s="38">
        <v>3727.25</v>
      </c>
      <c r="F34" s="38">
        <v>3653.2000000000003</v>
      </c>
      <c r="G34" s="38">
        <v>3612.3500000000004</v>
      </c>
      <c r="H34" s="38">
        <v>3842.1499999999996</v>
      </c>
      <c r="I34" s="38">
        <v>3882.9999999999991</v>
      </c>
      <c r="J34" s="38">
        <v>3957.0499999999993</v>
      </c>
      <c r="K34" s="31">
        <v>3808.95</v>
      </c>
      <c r="L34" s="31">
        <v>3694.05</v>
      </c>
      <c r="M34" s="31">
        <v>1.8692500000000001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2346.85</v>
      </c>
      <c r="D35" s="38">
        <v>2336.9500000000003</v>
      </c>
      <c r="E35" s="38">
        <v>2323.9000000000005</v>
      </c>
      <c r="F35" s="38">
        <v>2300.9500000000003</v>
      </c>
      <c r="G35" s="38">
        <v>2287.9000000000005</v>
      </c>
      <c r="H35" s="38">
        <v>2359.9000000000005</v>
      </c>
      <c r="I35" s="38">
        <v>2372.9500000000007</v>
      </c>
      <c r="J35" s="38">
        <v>2395.9000000000005</v>
      </c>
      <c r="K35" s="31">
        <v>2350</v>
      </c>
      <c r="L35" s="31">
        <v>2314</v>
      </c>
      <c r="M35" s="31">
        <v>0.18226999999999999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627.65</v>
      </c>
      <c r="D36" s="38">
        <v>627.35</v>
      </c>
      <c r="E36" s="38">
        <v>624.30000000000007</v>
      </c>
      <c r="F36" s="38">
        <v>620.95000000000005</v>
      </c>
      <c r="G36" s="38">
        <v>617.90000000000009</v>
      </c>
      <c r="H36" s="38">
        <v>630.70000000000005</v>
      </c>
      <c r="I36" s="38">
        <v>633.75</v>
      </c>
      <c r="J36" s="38">
        <v>637.1</v>
      </c>
      <c r="K36" s="31">
        <v>630.4</v>
      </c>
      <c r="L36" s="31">
        <v>624</v>
      </c>
      <c r="M36" s="31">
        <v>8.3653600000000008</v>
      </c>
      <c r="N36" s="1"/>
      <c r="O36" s="1"/>
    </row>
    <row r="37" spans="1:15" ht="12.75" customHeight="1">
      <c r="A37" s="33">
        <v>27</v>
      </c>
      <c r="B37" s="58" t="s">
        <v>326</v>
      </c>
      <c r="C37" s="31">
        <v>2816.1</v>
      </c>
      <c r="D37" s="38">
        <v>2864.1</v>
      </c>
      <c r="E37" s="38">
        <v>2741</v>
      </c>
      <c r="F37" s="38">
        <v>2665.9</v>
      </c>
      <c r="G37" s="38">
        <v>2542.8000000000002</v>
      </c>
      <c r="H37" s="38">
        <v>2939.2</v>
      </c>
      <c r="I37" s="38">
        <v>3062.2999999999993</v>
      </c>
      <c r="J37" s="38">
        <v>3137.3999999999996</v>
      </c>
      <c r="K37" s="31">
        <v>2987.2</v>
      </c>
      <c r="L37" s="31">
        <v>2789</v>
      </c>
      <c r="M37" s="31">
        <v>4.6739199999999999</v>
      </c>
      <c r="N37" s="1"/>
      <c r="O37" s="1"/>
    </row>
    <row r="38" spans="1:15" ht="12.75" customHeight="1">
      <c r="A38" s="33">
        <v>28</v>
      </c>
      <c r="B38" s="58" t="s">
        <v>54</v>
      </c>
      <c r="C38" s="31">
        <v>453.05</v>
      </c>
      <c r="D38" s="38">
        <v>451.26666666666665</v>
      </c>
      <c r="E38" s="38">
        <v>441.58333333333331</v>
      </c>
      <c r="F38" s="38">
        <v>430.11666666666667</v>
      </c>
      <c r="G38" s="38">
        <v>420.43333333333334</v>
      </c>
      <c r="H38" s="38">
        <v>462.73333333333329</v>
      </c>
      <c r="I38" s="38">
        <v>472.41666666666669</v>
      </c>
      <c r="J38" s="38">
        <v>483.88333333333327</v>
      </c>
      <c r="K38" s="31">
        <v>460.95</v>
      </c>
      <c r="L38" s="31">
        <v>439.8</v>
      </c>
      <c r="M38" s="31">
        <v>47.459409999999998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1761.25</v>
      </c>
      <c r="D39" s="38">
        <v>1760.2833333333335</v>
      </c>
      <c r="E39" s="38">
        <v>1742.2166666666672</v>
      </c>
      <c r="F39" s="38">
        <v>1723.1833333333336</v>
      </c>
      <c r="G39" s="38">
        <v>1705.1166666666672</v>
      </c>
      <c r="H39" s="38">
        <v>1779.3166666666671</v>
      </c>
      <c r="I39" s="38">
        <v>1797.3833333333332</v>
      </c>
      <c r="J39" s="38">
        <v>1816.416666666667</v>
      </c>
      <c r="K39" s="31">
        <v>1778.35</v>
      </c>
      <c r="L39" s="31">
        <v>1741.25</v>
      </c>
      <c r="M39" s="31">
        <v>2.6273499999999999</v>
      </c>
      <c r="N39" s="1"/>
      <c r="O39" s="1"/>
    </row>
    <row r="40" spans="1:15" ht="12.75" customHeight="1">
      <c r="A40" s="33">
        <v>30</v>
      </c>
      <c r="B40" s="58" t="s">
        <v>328</v>
      </c>
      <c r="C40" s="31">
        <v>943.3</v>
      </c>
      <c r="D40" s="38">
        <v>943.26666666666677</v>
      </c>
      <c r="E40" s="38">
        <v>937.03333333333353</v>
      </c>
      <c r="F40" s="38">
        <v>930.76666666666677</v>
      </c>
      <c r="G40" s="38">
        <v>924.53333333333353</v>
      </c>
      <c r="H40" s="38">
        <v>949.53333333333353</v>
      </c>
      <c r="I40" s="38">
        <v>955.76666666666688</v>
      </c>
      <c r="J40" s="38">
        <v>962.03333333333353</v>
      </c>
      <c r="K40" s="31">
        <v>949.5</v>
      </c>
      <c r="L40" s="31">
        <v>937</v>
      </c>
      <c r="M40" s="31">
        <v>8.7752499999999998</v>
      </c>
      <c r="N40" s="1"/>
      <c r="O40" s="1"/>
    </row>
    <row r="41" spans="1:15" ht="12.75" customHeight="1">
      <c r="A41" s="33">
        <v>31</v>
      </c>
      <c r="B41" s="58" t="s">
        <v>859</v>
      </c>
      <c r="C41" s="31">
        <v>4862.7</v>
      </c>
      <c r="D41" s="38">
        <v>4794.4833333333336</v>
      </c>
      <c r="E41" s="38">
        <v>4619.2166666666672</v>
      </c>
      <c r="F41" s="38">
        <v>4375.7333333333336</v>
      </c>
      <c r="G41" s="38">
        <v>4200.4666666666672</v>
      </c>
      <c r="H41" s="38">
        <v>5037.9666666666672</v>
      </c>
      <c r="I41" s="38">
        <v>5213.2333333333336</v>
      </c>
      <c r="J41" s="38">
        <v>5456.7166666666672</v>
      </c>
      <c r="K41" s="31">
        <v>4969.75</v>
      </c>
      <c r="L41" s="31">
        <v>4551</v>
      </c>
      <c r="M41" s="31">
        <v>3.81399</v>
      </c>
      <c r="N41" s="1"/>
      <c r="O41" s="1"/>
    </row>
    <row r="42" spans="1:15" ht="12.75" customHeight="1">
      <c r="A42" s="33">
        <v>32</v>
      </c>
      <c r="B42" s="58" t="s">
        <v>316</v>
      </c>
      <c r="C42" s="31">
        <v>1549.75</v>
      </c>
      <c r="D42" s="38">
        <v>1556.8833333333332</v>
      </c>
      <c r="E42" s="38">
        <v>1535.9666666666665</v>
      </c>
      <c r="F42" s="38">
        <v>1522.1833333333332</v>
      </c>
      <c r="G42" s="38">
        <v>1501.2666666666664</v>
      </c>
      <c r="H42" s="38">
        <v>1570.6666666666665</v>
      </c>
      <c r="I42" s="38">
        <v>1591.5833333333335</v>
      </c>
      <c r="J42" s="38">
        <v>1605.3666666666666</v>
      </c>
      <c r="K42" s="31">
        <v>1577.8</v>
      </c>
      <c r="L42" s="31">
        <v>1543.1</v>
      </c>
      <c r="M42" s="31">
        <v>8.9169999999999998</v>
      </c>
      <c r="N42" s="1"/>
      <c r="O42" s="1"/>
    </row>
    <row r="43" spans="1:15" ht="12.75" customHeight="1">
      <c r="A43" s="33">
        <v>33</v>
      </c>
      <c r="B43" s="58" t="s">
        <v>55</v>
      </c>
      <c r="C43" s="31">
        <v>4848.3500000000004</v>
      </c>
      <c r="D43" s="38">
        <v>4856.1500000000005</v>
      </c>
      <c r="E43" s="38">
        <v>4817.3000000000011</v>
      </c>
      <c r="F43" s="38">
        <v>4786.2500000000009</v>
      </c>
      <c r="G43" s="38">
        <v>4747.4000000000015</v>
      </c>
      <c r="H43" s="38">
        <v>4887.2000000000007</v>
      </c>
      <c r="I43" s="38">
        <v>4926.0500000000011</v>
      </c>
      <c r="J43" s="38">
        <v>4957.1000000000004</v>
      </c>
      <c r="K43" s="31">
        <v>4895</v>
      </c>
      <c r="L43" s="31">
        <v>4825.1000000000004</v>
      </c>
      <c r="M43" s="31">
        <v>3.3684799999999999</v>
      </c>
      <c r="N43" s="1"/>
      <c r="O43" s="1"/>
    </row>
    <row r="44" spans="1:15" ht="12.75" customHeight="1">
      <c r="A44" s="33">
        <v>34</v>
      </c>
      <c r="B44" s="58" t="s">
        <v>57</v>
      </c>
      <c r="C44" s="31">
        <v>391.65</v>
      </c>
      <c r="D44" s="38">
        <v>390.89999999999992</v>
      </c>
      <c r="E44" s="38">
        <v>385.34999999999985</v>
      </c>
      <c r="F44" s="38">
        <v>379.04999999999995</v>
      </c>
      <c r="G44" s="38">
        <v>373.49999999999989</v>
      </c>
      <c r="H44" s="38">
        <v>397.19999999999982</v>
      </c>
      <c r="I44" s="38">
        <v>402.74999999999989</v>
      </c>
      <c r="J44" s="38">
        <v>409.04999999999978</v>
      </c>
      <c r="K44" s="31">
        <v>396.45</v>
      </c>
      <c r="L44" s="31">
        <v>384.6</v>
      </c>
      <c r="M44" s="31">
        <v>26.822790000000001</v>
      </c>
      <c r="N44" s="1"/>
      <c r="O44" s="1"/>
    </row>
    <row r="45" spans="1:15" ht="12.75" customHeight="1">
      <c r="A45" s="33">
        <v>35</v>
      </c>
      <c r="B45" s="58" t="s">
        <v>329</v>
      </c>
      <c r="C45" s="31">
        <v>271.2</v>
      </c>
      <c r="D45" s="38">
        <v>275.33333333333331</v>
      </c>
      <c r="E45" s="38">
        <v>265.86666666666662</v>
      </c>
      <c r="F45" s="38">
        <v>260.5333333333333</v>
      </c>
      <c r="G45" s="38">
        <v>251.06666666666661</v>
      </c>
      <c r="H45" s="38">
        <v>280.66666666666663</v>
      </c>
      <c r="I45" s="38">
        <v>290.13333333333333</v>
      </c>
      <c r="J45" s="38">
        <v>295.46666666666664</v>
      </c>
      <c r="K45" s="31">
        <v>284.8</v>
      </c>
      <c r="L45" s="31">
        <v>270</v>
      </c>
      <c r="M45" s="31">
        <v>16.82067</v>
      </c>
      <c r="N45" s="1"/>
      <c r="O45" s="1"/>
    </row>
    <row r="46" spans="1:15" ht="12.75" customHeight="1">
      <c r="A46" s="33">
        <v>36</v>
      </c>
      <c r="B46" s="58" t="s">
        <v>858</v>
      </c>
      <c r="C46" s="31">
        <v>558.54999999999995</v>
      </c>
      <c r="D46" s="38">
        <v>560.86666666666667</v>
      </c>
      <c r="E46" s="38">
        <v>552.73333333333335</v>
      </c>
      <c r="F46" s="38">
        <v>546.91666666666663</v>
      </c>
      <c r="G46" s="38">
        <v>538.7833333333333</v>
      </c>
      <c r="H46" s="38">
        <v>566.68333333333339</v>
      </c>
      <c r="I46" s="38">
        <v>574.81666666666683</v>
      </c>
      <c r="J46" s="38">
        <v>580.63333333333344</v>
      </c>
      <c r="K46" s="31">
        <v>569</v>
      </c>
      <c r="L46" s="31">
        <v>555.04999999999995</v>
      </c>
      <c r="M46" s="31">
        <v>2.7867999999999999</v>
      </c>
      <c r="N46" s="1"/>
      <c r="O46" s="1"/>
    </row>
    <row r="47" spans="1:15" ht="12.75" customHeight="1">
      <c r="A47" s="33">
        <v>37</v>
      </c>
      <c r="B47" s="58" t="s">
        <v>330</v>
      </c>
      <c r="C47" s="31">
        <v>497.25</v>
      </c>
      <c r="D47" s="38">
        <v>500.98333333333335</v>
      </c>
      <c r="E47" s="38">
        <v>490.36666666666667</v>
      </c>
      <c r="F47" s="38">
        <v>483.48333333333335</v>
      </c>
      <c r="G47" s="38">
        <v>472.86666666666667</v>
      </c>
      <c r="H47" s="38">
        <v>507.86666666666667</v>
      </c>
      <c r="I47" s="38">
        <v>518.48333333333335</v>
      </c>
      <c r="J47" s="38">
        <v>525.36666666666667</v>
      </c>
      <c r="K47" s="31">
        <v>511.6</v>
      </c>
      <c r="L47" s="31">
        <v>494.1</v>
      </c>
      <c r="M47" s="31">
        <v>0.97772999999999999</v>
      </c>
      <c r="N47" s="1"/>
      <c r="O47" s="1"/>
    </row>
    <row r="48" spans="1:15" ht="12.75" customHeight="1">
      <c r="A48" s="33">
        <v>38</v>
      </c>
      <c r="B48" s="58" t="s">
        <v>58</v>
      </c>
      <c r="C48" s="31">
        <v>186.4</v>
      </c>
      <c r="D48" s="38">
        <v>186.9</v>
      </c>
      <c r="E48" s="38">
        <v>184.55</v>
      </c>
      <c r="F48" s="38">
        <v>182.70000000000002</v>
      </c>
      <c r="G48" s="38">
        <v>180.35000000000002</v>
      </c>
      <c r="H48" s="38">
        <v>188.75</v>
      </c>
      <c r="I48" s="38">
        <v>191.09999999999997</v>
      </c>
      <c r="J48" s="38">
        <v>192.95</v>
      </c>
      <c r="K48" s="31">
        <v>189.25</v>
      </c>
      <c r="L48" s="31">
        <v>185.05</v>
      </c>
      <c r="M48" s="31">
        <v>88.939440000000005</v>
      </c>
      <c r="N48" s="1"/>
      <c r="O48" s="1"/>
    </row>
    <row r="49" spans="1:15" ht="12.75" customHeight="1">
      <c r="A49" s="33">
        <v>39</v>
      </c>
      <c r="B49" s="58" t="s">
        <v>60</v>
      </c>
      <c r="C49" s="31">
        <v>3163.55</v>
      </c>
      <c r="D49" s="38">
        <v>3168.0166666666664</v>
      </c>
      <c r="E49" s="38">
        <v>3150.5333333333328</v>
      </c>
      <c r="F49" s="38">
        <v>3137.5166666666664</v>
      </c>
      <c r="G49" s="38">
        <v>3120.0333333333328</v>
      </c>
      <c r="H49" s="38">
        <v>3181.0333333333328</v>
      </c>
      <c r="I49" s="38">
        <v>3198.5166666666664</v>
      </c>
      <c r="J49" s="38">
        <v>3211.5333333333328</v>
      </c>
      <c r="K49" s="31">
        <v>3185.5</v>
      </c>
      <c r="L49" s="31">
        <v>3155</v>
      </c>
      <c r="M49" s="31">
        <v>5.92652</v>
      </c>
      <c r="N49" s="1"/>
      <c r="O49" s="1"/>
    </row>
    <row r="50" spans="1:15" ht="12.75" customHeight="1">
      <c r="A50" s="33">
        <v>40</v>
      </c>
      <c r="B50" s="58" t="s">
        <v>331</v>
      </c>
      <c r="C50" s="31">
        <v>319.39999999999998</v>
      </c>
      <c r="D50" s="38">
        <v>314.3</v>
      </c>
      <c r="E50" s="38">
        <v>307.60000000000002</v>
      </c>
      <c r="F50" s="38">
        <v>295.8</v>
      </c>
      <c r="G50" s="38">
        <v>289.10000000000002</v>
      </c>
      <c r="H50" s="38">
        <v>326.10000000000002</v>
      </c>
      <c r="I50" s="38">
        <v>332.79999999999995</v>
      </c>
      <c r="J50" s="38">
        <v>344.6</v>
      </c>
      <c r="K50" s="31">
        <v>321</v>
      </c>
      <c r="L50" s="31">
        <v>302.5</v>
      </c>
      <c r="M50" s="31">
        <v>17.030049999999999</v>
      </c>
      <c r="N50" s="1"/>
      <c r="O50" s="1"/>
    </row>
    <row r="51" spans="1:15" ht="12.75" customHeight="1">
      <c r="A51" s="33">
        <v>41</v>
      </c>
      <c r="B51" s="58" t="s">
        <v>61</v>
      </c>
      <c r="C51" s="31">
        <v>1940.1</v>
      </c>
      <c r="D51" s="38">
        <v>1949.1666666666667</v>
      </c>
      <c r="E51" s="38">
        <v>1910.9333333333334</v>
      </c>
      <c r="F51" s="38">
        <v>1881.7666666666667</v>
      </c>
      <c r="G51" s="38">
        <v>1843.5333333333333</v>
      </c>
      <c r="H51" s="38">
        <v>1978.3333333333335</v>
      </c>
      <c r="I51" s="38">
        <v>2016.5666666666666</v>
      </c>
      <c r="J51" s="38">
        <v>2045.7333333333336</v>
      </c>
      <c r="K51" s="31">
        <v>1987.4</v>
      </c>
      <c r="L51" s="31">
        <v>1920</v>
      </c>
      <c r="M51" s="31">
        <v>10.4693</v>
      </c>
      <c r="N51" s="1"/>
      <c r="O51" s="1"/>
    </row>
    <row r="52" spans="1:15" ht="12.75" customHeight="1">
      <c r="A52" s="33">
        <v>42</v>
      </c>
      <c r="B52" s="58" t="s">
        <v>62</v>
      </c>
      <c r="C52" s="31">
        <v>6764.1</v>
      </c>
      <c r="D52" s="38">
        <v>6765.7333333333336</v>
      </c>
      <c r="E52" s="38">
        <v>6717.2166666666672</v>
      </c>
      <c r="F52" s="38">
        <v>6670.3333333333339</v>
      </c>
      <c r="G52" s="38">
        <v>6621.8166666666675</v>
      </c>
      <c r="H52" s="38">
        <v>6812.6166666666668</v>
      </c>
      <c r="I52" s="38">
        <v>6861.1333333333332</v>
      </c>
      <c r="J52" s="38">
        <v>6908.0166666666664</v>
      </c>
      <c r="K52" s="31">
        <v>6814.25</v>
      </c>
      <c r="L52" s="31">
        <v>6718.85</v>
      </c>
      <c r="M52" s="31">
        <v>0.21532000000000001</v>
      </c>
      <c r="N52" s="1"/>
      <c r="O52" s="1"/>
    </row>
    <row r="53" spans="1:15" ht="12.75" customHeight="1">
      <c r="A53" s="33">
        <v>43</v>
      </c>
      <c r="B53" s="58" t="s">
        <v>64</v>
      </c>
      <c r="C53" s="31">
        <v>711.05</v>
      </c>
      <c r="D53" s="38">
        <v>710.61666666666667</v>
      </c>
      <c r="E53" s="38">
        <v>701.83333333333337</v>
      </c>
      <c r="F53" s="38">
        <v>692.61666666666667</v>
      </c>
      <c r="G53" s="38">
        <v>683.83333333333337</v>
      </c>
      <c r="H53" s="38">
        <v>719.83333333333337</v>
      </c>
      <c r="I53" s="38">
        <v>728.61666666666667</v>
      </c>
      <c r="J53" s="38">
        <v>737.83333333333337</v>
      </c>
      <c r="K53" s="31">
        <v>719.4</v>
      </c>
      <c r="L53" s="31">
        <v>701.4</v>
      </c>
      <c r="M53" s="31">
        <v>20.340250000000001</v>
      </c>
      <c r="N53" s="1"/>
      <c r="O53" s="1"/>
    </row>
    <row r="54" spans="1:15" ht="12.75" customHeight="1">
      <c r="A54" s="33">
        <v>44</v>
      </c>
      <c r="B54" s="58" t="s">
        <v>65</v>
      </c>
      <c r="C54" s="31">
        <v>857.8</v>
      </c>
      <c r="D54" s="38">
        <v>862.36666666666667</v>
      </c>
      <c r="E54" s="38">
        <v>846.73333333333335</v>
      </c>
      <c r="F54" s="38">
        <v>835.66666666666663</v>
      </c>
      <c r="G54" s="38">
        <v>820.0333333333333</v>
      </c>
      <c r="H54" s="38">
        <v>873.43333333333339</v>
      </c>
      <c r="I54" s="38">
        <v>889.06666666666683</v>
      </c>
      <c r="J54" s="38">
        <v>900.13333333333344</v>
      </c>
      <c r="K54" s="31">
        <v>878</v>
      </c>
      <c r="L54" s="31">
        <v>851.3</v>
      </c>
      <c r="M54" s="31">
        <v>16.30059</v>
      </c>
      <c r="N54" s="1"/>
      <c r="O54" s="1"/>
    </row>
    <row r="55" spans="1:15" ht="12.75" customHeight="1">
      <c r="A55" s="33">
        <v>45</v>
      </c>
      <c r="B55" s="58" t="s">
        <v>332</v>
      </c>
      <c r="C55" s="31">
        <v>401.5</v>
      </c>
      <c r="D55" s="38">
        <v>403.55</v>
      </c>
      <c r="E55" s="38">
        <v>398.45000000000005</v>
      </c>
      <c r="F55" s="38">
        <v>395.40000000000003</v>
      </c>
      <c r="G55" s="38">
        <v>390.30000000000007</v>
      </c>
      <c r="H55" s="38">
        <v>406.6</v>
      </c>
      <c r="I55" s="38">
        <v>411.70000000000005</v>
      </c>
      <c r="J55" s="38">
        <v>414.75</v>
      </c>
      <c r="K55" s="31">
        <v>408.65</v>
      </c>
      <c r="L55" s="31">
        <v>400.5</v>
      </c>
      <c r="M55" s="31">
        <v>0.81249000000000005</v>
      </c>
      <c r="N55" s="1"/>
      <c r="O55" s="1"/>
    </row>
    <row r="56" spans="1:15" ht="12.75" customHeight="1">
      <c r="A56" s="33">
        <v>46</v>
      </c>
      <c r="B56" s="58" t="s">
        <v>270</v>
      </c>
      <c r="C56" s="31">
        <v>3540.95</v>
      </c>
      <c r="D56" s="38">
        <v>3545.3666666666668</v>
      </c>
      <c r="E56" s="38">
        <v>3496.5833333333335</v>
      </c>
      <c r="F56" s="38">
        <v>3452.2166666666667</v>
      </c>
      <c r="G56" s="38">
        <v>3403.4333333333334</v>
      </c>
      <c r="H56" s="38">
        <v>3589.7333333333336</v>
      </c>
      <c r="I56" s="38">
        <v>3638.5166666666664</v>
      </c>
      <c r="J56" s="38">
        <v>3682.8833333333337</v>
      </c>
      <c r="K56" s="31">
        <v>3594.15</v>
      </c>
      <c r="L56" s="31">
        <v>3501</v>
      </c>
      <c r="M56" s="31">
        <v>5.7030700000000003</v>
      </c>
      <c r="N56" s="1"/>
      <c r="O56" s="1"/>
    </row>
    <row r="57" spans="1:15" ht="12" customHeight="1">
      <c r="A57" s="33">
        <v>47</v>
      </c>
      <c r="B57" s="58" t="s">
        <v>66</v>
      </c>
      <c r="C57" s="31">
        <v>943.05</v>
      </c>
      <c r="D57" s="38">
        <v>940.01666666666677</v>
      </c>
      <c r="E57" s="38">
        <v>934.08333333333348</v>
      </c>
      <c r="F57" s="38">
        <v>925.11666666666667</v>
      </c>
      <c r="G57" s="38">
        <v>919.18333333333339</v>
      </c>
      <c r="H57" s="38">
        <v>948.98333333333358</v>
      </c>
      <c r="I57" s="38">
        <v>954.91666666666674</v>
      </c>
      <c r="J57" s="38">
        <v>963.88333333333367</v>
      </c>
      <c r="K57" s="31">
        <v>945.95</v>
      </c>
      <c r="L57" s="31">
        <v>931.05</v>
      </c>
      <c r="M57" s="31">
        <v>66.487440000000007</v>
      </c>
      <c r="N57" s="1"/>
      <c r="O57" s="1"/>
    </row>
    <row r="58" spans="1:15" ht="12.75" customHeight="1">
      <c r="A58" s="33">
        <v>48</v>
      </c>
      <c r="B58" s="58" t="s">
        <v>67</v>
      </c>
      <c r="C58" s="31">
        <v>4615.55</v>
      </c>
      <c r="D58" s="38">
        <v>4620.1333333333341</v>
      </c>
      <c r="E58" s="38">
        <v>4590.7166666666681</v>
      </c>
      <c r="F58" s="38">
        <v>4565.8833333333341</v>
      </c>
      <c r="G58" s="38">
        <v>4536.4666666666681</v>
      </c>
      <c r="H58" s="38">
        <v>4644.9666666666681</v>
      </c>
      <c r="I58" s="38">
        <v>4674.3833333333341</v>
      </c>
      <c r="J58" s="38">
        <v>4699.2166666666681</v>
      </c>
      <c r="K58" s="31">
        <v>4649.55</v>
      </c>
      <c r="L58" s="31">
        <v>4595.3</v>
      </c>
      <c r="M58" s="31">
        <v>2.43546</v>
      </c>
      <c r="N58" s="1"/>
      <c r="O58" s="1"/>
    </row>
    <row r="59" spans="1:15" ht="12.75" customHeight="1">
      <c r="A59" s="33">
        <v>49</v>
      </c>
      <c r="B59" s="58" t="s">
        <v>70</v>
      </c>
      <c r="C59" s="31">
        <v>6862.1</v>
      </c>
      <c r="D59" s="38">
        <v>6874.3</v>
      </c>
      <c r="E59" s="38">
        <v>6832.8</v>
      </c>
      <c r="F59" s="38">
        <v>6803.5</v>
      </c>
      <c r="G59" s="38">
        <v>6762</v>
      </c>
      <c r="H59" s="38">
        <v>6903.6</v>
      </c>
      <c r="I59" s="38">
        <v>6945.1</v>
      </c>
      <c r="J59" s="38">
        <v>6974.4000000000005</v>
      </c>
      <c r="K59" s="31">
        <v>6915.8</v>
      </c>
      <c r="L59" s="31">
        <v>6845</v>
      </c>
      <c r="M59" s="31">
        <v>7.45533</v>
      </c>
      <c r="N59" s="1"/>
      <c r="O59" s="1"/>
    </row>
    <row r="60" spans="1:15" ht="12.75" customHeight="1">
      <c r="A60" s="33">
        <v>50</v>
      </c>
      <c r="B60" s="58" t="s">
        <v>69</v>
      </c>
      <c r="C60" s="31">
        <v>1460.15</v>
      </c>
      <c r="D60" s="38">
        <v>1464.8166666666666</v>
      </c>
      <c r="E60" s="38">
        <v>1451.3333333333333</v>
      </c>
      <c r="F60" s="38">
        <v>1442.5166666666667</v>
      </c>
      <c r="G60" s="38">
        <v>1429.0333333333333</v>
      </c>
      <c r="H60" s="38">
        <v>1473.6333333333332</v>
      </c>
      <c r="I60" s="38">
        <v>1487.1166666666668</v>
      </c>
      <c r="J60" s="38">
        <v>1495.9333333333332</v>
      </c>
      <c r="K60" s="31">
        <v>1478.3</v>
      </c>
      <c r="L60" s="31">
        <v>1456</v>
      </c>
      <c r="M60" s="31">
        <v>10.53734</v>
      </c>
      <c r="N60" s="1"/>
      <c r="O60" s="1"/>
    </row>
    <row r="61" spans="1:15" ht="12.75" customHeight="1">
      <c r="A61" s="33">
        <v>51</v>
      </c>
      <c r="B61" s="58" t="s">
        <v>271</v>
      </c>
      <c r="C61" s="31">
        <v>6943.2</v>
      </c>
      <c r="D61" s="38">
        <v>7019.7166666666672</v>
      </c>
      <c r="E61" s="38">
        <v>6823.4833333333345</v>
      </c>
      <c r="F61" s="38">
        <v>6703.7666666666673</v>
      </c>
      <c r="G61" s="38">
        <v>6507.5333333333347</v>
      </c>
      <c r="H61" s="38">
        <v>7139.4333333333343</v>
      </c>
      <c r="I61" s="38">
        <v>7335.6666666666679</v>
      </c>
      <c r="J61" s="38">
        <v>7455.3833333333341</v>
      </c>
      <c r="K61" s="31">
        <v>7215.95</v>
      </c>
      <c r="L61" s="31">
        <v>6900</v>
      </c>
      <c r="M61" s="31">
        <v>0.44951000000000002</v>
      </c>
      <c r="N61" s="1"/>
      <c r="O61" s="1"/>
    </row>
    <row r="62" spans="1:15" ht="12.75" customHeight="1">
      <c r="A62" s="33">
        <v>52</v>
      </c>
      <c r="B62" s="58" t="s">
        <v>336</v>
      </c>
      <c r="C62" s="31">
        <v>2077.75</v>
      </c>
      <c r="D62" s="38">
        <v>2065.9833333333331</v>
      </c>
      <c r="E62" s="38">
        <v>2014.0166666666664</v>
      </c>
      <c r="F62" s="38">
        <v>1950.2833333333333</v>
      </c>
      <c r="G62" s="38">
        <v>1898.3166666666666</v>
      </c>
      <c r="H62" s="38">
        <v>2129.7166666666662</v>
      </c>
      <c r="I62" s="38">
        <v>2181.6833333333325</v>
      </c>
      <c r="J62" s="38">
        <v>2245.4166666666661</v>
      </c>
      <c r="K62" s="31">
        <v>2117.9499999999998</v>
      </c>
      <c r="L62" s="31">
        <v>2002.25</v>
      </c>
      <c r="M62" s="31">
        <v>0.93952000000000002</v>
      </c>
      <c r="N62" s="1"/>
      <c r="O62" s="1"/>
    </row>
    <row r="63" spans="1:15" ht="12.75" customHeight="1">
      <c r="A63" s="33">
        <v>53</v>
      </c>
      <c r="B63" s="58" t="s">
        <v>71</v>
      </c>
      <c r="C63" s="31">
        <v>2379.9499999999998</v>
      </c>
      <c r="D63" s="38">
        <v>2364.35</v>
      </c>
      <c r="E63" s="38">
        <v>2343.6999999999998</v>
      </c>
      <c r="F63" s="38">
        <v>2307.4499999999998</v>
      </c>
      <c r="G63" s="38">
        <v>2286.7999999999997</v>
      </c>
      <c r="H63" s="38">
        <v>2400.6</v>
      </c>
      <c r="I63" s="38">
        <v>2421.2500000000005</v>
      </c>
      <c r="J63" s="38">
        <v>2457.5</v>
      </c>
      <c r="K63" s="31">
        <v>2385</v>
      </c>
      <c r="L63" s="31">
        <v>2328.1</v>
      </c>
      <c r="M63" s="31">
        <v>1.9917100000000001</v>
      </c>
      <c r="N63" s="1"/>
      <c r="O63" s="1"/>
    </row>
    <row r="64" spans="1:15" ht="12.75" customHeight="1">
      <c r="A64" s="33">
        <v>54</v>
      </c>
      <c r="B64" s="58" t="s">
        <v>72</v>
      </c>
      <c r="C64" s="31">
        <v>385</v>
      </c>
      <c r="D64" s="38">
        <v>388.16666666666669</v>
      </c>
      <c r="E64" s="38">
        <v>380.23333333333335</v>
      </c>
      <c r="F64" s="38">
        <v>375.46666666666664</v>
      </c>
      <c r="G64" s="38">
        <v>367.5333333333333</v>
      </c>
      <c r="H64" s="38">
        <v>392.93333333333339</v>
      </c>
      <c r="I64" s="38">
        <v>400.86666666666667</v>
      </c>
      <c r="J64" s="38">
        <v>405.63333333333344</v>
      </c>
      <c r="K64" s="31">
        <v>396.1</v>
      </c>
      <c r="L64" s="31">
        <v>383.4</v>
      </c>
      <c r="M64" s="31">
        <v>14.202909999999999</v>
      </c>
      <c r="N64" s="1"/>
      <c r="O64" s="1"/>
    </row>
    <row r="65" spans="1:15" ht="12.75" customHeight="1">
      <c r="A65" s="33">
        <v>55</v>
      </c>
      <c r="B65" s="58" t="s">
        <v>73</v>
      </c>
      <c r="C65" s="31">
        <v>229.45</v>
      </c>
      <c r="D65" s="38">
        <v>230.56666666666669</v>
      </c>
      <c r="E65" s="38">
        <v>227.43333333333339</v>
      </c>
      <c r="F65" s="38">
        <v>225.41666666666671</v>
      </c>
      <c r="G65" s="38">
        <v>222.28333333333342</v>
      </c>
      <c r="H65" s="38">
        <v>232.58333333333337</v>
      </c>
      <c r="I65" s="38">
        <v>235.71666666666664</v>
      </c>
      <c r="J65" s="38">
        <v>237.73333333333335</v>
      </c>
      <c r="K65" s="31">
        <v>233.7</v>
      </c>
      <c r="L65" s="31">
        <v>228.55</v>
      </c>
      <c r="M65" s="31">
        <v>145.18002000000001</v>
      </c>
      <c r="N65" s="1"/>
      <c r="O65" s="1"/>
    </row>
    <row r="66" spans="1:15" ht="12.75" customHeight="1">
      <c r="A66" s="33">
        <v>56</v>
      </c>
      <c r="B66" s="58" t="s">
        <v>74</v>
      </c>
      <c r="C66" s="31">
        <v>191.7</v>
      </c>
      <c r="D66" s="38">
        <v>191.11666666666667</v>
      </c>
      <c r="E66" s="38">
        <v>189.58333333333334</v>
      </c>
      <c r="F66" s="38">
        <v>187.46666666666667</v>
      </c>
      <c r="G66" s="38">
        <v>185.93333333333334</v>
      </c>
      <c r="H66" s="38">
        <v>193.23333333333335</v>
      </c>
      <c r="I66" s="38">
        <v>194.76666666666665</v>
      </c>
      <c r="J66" s="38">
        <v>196.88333333333335</v>
      </c>
      <c r="K66" s="31">
        <v>192.65</v>
      </c>
      <c r="L66" s="31">
        <v>189</v>
      </c>
      <c r="M66" s="31">
        <v>152.91405</v>
      </c>
      <c r="N66" s="1"/>
      <c r="O66" s="1"/>
    </row>
    <row r="67" spans="1:15" ht="12.75" customHeight="1">
      <c r="A67" s="33">
        <v>57</v>
      </c>
      <c r="B67" s="58" t="s">
        <v>272</v>
      </c>
      <c r="C67" s="31">
        <v>91.25</v>
      </c>
      <c r="D67" s="38">
        <v>90.516666666666666</v>
      </c>
      <c r="E67" s="38">
        <v>89.133333333333326</v>
      </c>
      <c r="F67" s="38">
        <v>87.016666666666666</v>
      </c>
      <c r="G67" s="38">
        <v>85.633333333333326</v>
      </c>
      <c r="H67" s="38">
        <v>92.633333333333326</v>
      </c>
      <c r="I67" s="38">
        <v>94.01666666666668</v>
      </c>
      <c r="J67" s="38">
        <v>96.133333333333326</v>
      </c>
      <c r="K67" s="31">
        <v>91.9</v>
      </c>
      <c r="L67" s="31">
        <v>88.4</v>
      </c>
      <c r="M67" s="31">
        <v>220.87156999999999</v>
      </c>
      <c r="N67" s="1"/>
      <c r="O67" s="1"/>
    </row>
    <row r="68" spans="1:15" ht="12.75" customHeight="1">
      <c r="A68" s="33">
        <v>58</v>
      </c>
      <c r="B68" s="58" t="s">
        <v>337</v>
      </c>
      <c r="C68" s="31">
        <v>38.450000000000003</v>
      </c>
      <c r="D68" s="38">
        <v>38.699999999999996</v>
      </c>
      <c r="E68" s="38">
        <v>37.849999999999994</v>
      </c>
      <c r="F68" s="38">
        <v>37.25</v>
      </c>
      <c r="G68" s="38">
        <v>36.4</v>
      </c>
      <c r="H68" s="38">
        <v>39.29999999999999</v>
      </c>
      <c r="I68" s="38">
        <v>40.15</v>
      </c>
      <c r="J68" s="38">
        <v>40.749999999999986</v>
      </c>
      <c r="K68" s="31">
        <v>39.549999999999997</v>
      </c>
      <c r="L68" s="31">
        <v>38.1</v>
      </c>
      <c r="M68" s="31">
        <v>461.9452</v>
      </c>
      <c r="N68" s="1"/>
      <c r="O68" s="1"/>
    </row>
    <row r="69" spans="1:15" ht="12.75" customHeight="1">
      <c r="A69" s="33">
        <v>59</v>
      </c>
      <c r="B69" s="58" t="s">
        <v>333</v>
      </c>
      <c r="C69" s="31">
        <v>2528</v>
      </c>
      <c r="D69" s="38">
        <v>2522.3166666666671</v>
      </c>
      <c r="E69" s="38">
        <v>2507.3333333333339</v>
      </c>
      <c r="F69" s="38">
        <v>2486.666666666667</v>
      </c>
      <c r="G69" s="38">
        <v>2471.6833333333338</v>
      </c>
      <c r="H69" s="38">
        <v>2542.983333333334</v>
      </c>
      <c r="I69" s="38">
        <v>2557.9666666666667</v>
      </c>
      <c r="J69" s="38">
        <v>2578.6333333333341</v>
      </c>
      <c r="K69" s="31">
        <v>2537.3000000000002</v>
      </c>
      <c r="L69" s="31">
        <v>2501.65</v>
      </c>
      <c r="M69" s="31">
        <v>6.2449999999999999E-2</v>
      </c>
      <c r="N69" s="1"/>
      <c r="O69" s="1"/>
    </row>
    <row r="70" spans="1:15" ht="12.75" customHeight="1">
      <c r="A70" s="33">
        <v>60</v>
      </c>
      <c r="B70" s="58" t="s">
        <v>75</v>
      </c>
      <c r="C70" s="31">
        <v>1723.05</v>
      </c>
      <c r="D70" s="38">
        <v>1729.4333333333334</v>
      </c>
      <c r="E70" s="38">
        <v>1690.8666666666668</v>
      </c>
      <c r="F70" s="38">
        <v>1658.6833333333334</v>
      </c>
      <c r="G70" s="38">
        <v>1620.1166666666668</v>
      </c>
      <c r="H70" s="38">
        <v>1761.6166666666668</v>
      </c>
      <c r="I70" s="38">
        <v>1800.1833333333334</v>
      </c>
      <c r="J70" s="38">
        <v>1832.3666666666668</v>
      </c>
      <c r="K70" s="31">
        <v>1768</v>
      </c>
      <c r="L70" s="31">
        <v>1697.25</v>
      </c>
      <c r="M70" s="31">
        <v>11.04396</v>
      </c>
      <c r="N70" s="1"/>
      <c r="O70" s="1"/>
    </row>
    <row r="71" spans="1:15" ht="12.75" customHeight="1">
      <c r="A71" s="33">
        <v>61</v>
      </c>
      <c r="B71" s="58" t="s">
        <v>338</v>
      </c>
      <c r="C71" s="31">
        <v>4733.8999999999996</v>
      </c>
      <c r="D71" s="38">
        <v>4762.1500000000005</v>
      </c>
      <c r="E71" s="38">
        <v>4674.3000000000011</v>
      </c>
      <c r="F71" s="38">
        <v>4614.7000000000007</v>
      </c>
      <c r="G71" s="38">
        <v>4526.8500000000013</v>
      </c>
      <c r="H71" s="38">
        <v>4821.7500000000009</v>
      </c>
      <c r="I71" s="38">
        <v>4909.6000000000013</v>
      </c>
      <c r="J71" s="38">
        <v>4969.2000000000007</v>
      </c>
      <c r="K71" s="31">
        <v>4850</v>
      </c>
      <c r="L71" s="31">
        <v>4702.55</v>
      </c>
      <c r="M71" s="31">
        <v>0.14985000000000001</v>
      </c>
      <c r="N71" s="1"/>
      <c r="O71" s="1"/>
    </row>
    <row r="72" spans="1:15" ht="12.75" customHeight="1">
      <c r="A72" s="33">
        <v>62</v>
      </c>
      <c r="B72" s="58" t="s">
        <v>334</v>
      </c>
      <c r="C72" s="31">
        <v>2027.2</v>
      </c>
      <c r="D72" s="38">
        <v>2019.0833333333333</v>
      </c>
      <c r="E72" s="38">
        <v>1997.1666666666665</v>
      </c>
      <c r="F72" s="38">
        <v>1967.1333333333332</v>
      </c>
      <c r="G72" s="38">
        <v>1945.2166666666665</v>
      </c>
      <c r="H72" s="38">
        <v>2049.1166666666668</v>
      </c>
      <c r="I72" s="38">
        <v>2071.0333333333328</v>
      </c>
      <c r="J72" s="38">
        <v>2101.0666666666666</v>
      </c>
      <c r="K72" s="31">
        <v>2041</v>
      </c>
      <c r="L72" s="31">
        <v>1989.05</v>
      </c>
      <c r="M72" s="31">
        <v>3.21678</v>
      </c>
      <c r="N72" s="1"/>
      <c r="O72" s="1"/>
    </row>
    <row r="73" spans="1:15" ht="12.75" customHeight="1">
      <c r="A73" s="33">
        <v>63</v>
      </c>
      <c r="B73" s="58" t="s">
        <v>77</v>
      </c>
      <c r="C73" s="31">
        <v>705.25</v>
      </c>
      <c r="D73" s="38">
        <v>704.38333333333333</v>
      </c>
      <c r="E73" s="38">
        <v>698.9666666666667</v>
      </c>
      <c r="F73" s="38">
        <v>692.68333333333339</v>
      </c>
      <c r="G73" s="38">
        <v>687.26666666666677</v>
      </c>
      <c r="H73" s="38">
        <v>710.66666666666663</v>
      </c>
      <c r="I73" s="38">
        <v>716.08333333333337</v>
      </c>
      <c r="J73" s="38">
        <v>722.36666666666656</v>
      </c>
      <c r="K73" s="31">
        <v>709.8</v>
      </c>
      <c r="L73" s="31">
        <v>698.1</v>
      </c>
      <c r="M73" s="31">
        <v>7.5639500000000002</v>
      </c>
      <c r="N73" s="1"/>
      <c r="O73" s="1"/>
    </row>
    <row r="74" spans="1:15" ht="12.75" customHeight="1">
      <c r="A74" s="33">
        <v>64</v>
      </c>
      <c r="B74" s="58" t="s">
        <v>339</v>
      </c>
      <c r="C74" s="31">
        <v>1108.45</v>
      </c>
      <c r="D74" s="38">
        <v>1117.0833333333333</v>
      </c>
      <c r="E74" s="38">
        <v>1095.4166666666665</v>
      </c>
      <c r="F74" s="38">
        <v>1082.3833333333332</v>
      </c>
      <c r="G74" s="38">
        <v>1060.7166666666665</v>
      </c>
      <c r="H74" s="38">
        <v>1130.1166666666666</v>
      </c>
      <c r="I74" s="38">
        <v>1151.7833333333331</v>
      </c>
      <c r="J74" s="38">
        <v>1164.8166666666666</v>
      </c>
      <c r="K74" s="31">
        <v>1138.75</v>
      </c>
      <c r="L74" s="31">
        <v>1104.05</v>
      </c>
      <c r="M74" s="31">
        <v>3.05749</v>
      </c>
      <c r="N74" s="1"/>
      <c r="O74" s="1"/>
    </row>
    <row r="75" spans="1:15" ht="12.75" customHeight="1">
      <c r="A75" s="33">
        <v>65</v>
      </c>
      <c r="B75" s="58" t="s">
        <v>76</v>
      </c>
      <c r="C75" s="31">
        <v>127.15</v>
      </c>
      <c r="D75" s="38">
        <v>127.83333333333333</v>
      </c>
      <c r="E75" s="38">
        <v>126.06666666666666</v>
      </c>
      <c r="F75" s="38">
        <v>124.98333333333333</v>
      </c>
      <c r="G75" s="38">
        <v>123.21666666666667</v>
      </c>
      <c r="H75" s="38">
        <v>128.91666666666666</v>
      </c>
      <c r="I75" s="38">
        <v>130.68333333333334</v>
      </c>
      <c r="J75" s="38">
        <v>131.76666666666665</v>
      </c>
      <c r="K75" s="31">
        <v>129.6</v>
      </c>
      <c r="L75" s="31">
        <v>126.75</v>
      </c>
      <c r="M75" s="31">
        <v>89.977019999999996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970.75</v>
      </c>
      <c r="D76" s="38">
        <v>965.0333333333333</v>
      </c>
      <c r="E76" s="38">
        <v>956.01666666666665</v>
      </c>
      <c r="F76" s="38">
        <v>941.2833333333333</v>
      </c>
      <c r="G76" s="38">
        <v>932.26666666666665</v>
      </c>
      <c r="H76" s="38">
        <v>979.76666666666665</v>
      </c>
      <c r="I76" s="38">
        <v>988.7833333333333</v>
      </c>
      <c r="J76" s="38">
        <v>1003.5166666666667</v>
      </c>
      <c r="K76" s="31">
        <v>974.05</v>
      </c>
      <c r="L76" s="31">
        <v>950.3</v>
      </c>
      <c r="M76" s="31">
        <v>15.617559999999999</v>
      </c>
      <c r="N76" s="1"/>
      <c r="O76" s="1"/>
    </row>
    <row r="77" spans="1:15" ht="12.75" customHeight="1">
      <c r="A77" s="33">
        <v>67</v>
      </c>
      <c r="B77" s="58" t="s">
        <v>81</v>
      </c>
      <c r="C77" s="31">
        <v>98</v>
      </c>
      <c r="D77" s="38">
        <v>98.7</v>
      </c>
      <c r="E77" s="38">
        <v>97.050000000000011</v>
      </c>
      <c r="F77" s="38">
        <v>96.100000000000009</v>
      </c>
      <c r="G77" s="38">
        <v>94.450000000000017</v>
      </c>
      <c r="H77" s="38">
        <v>99.65</v>
      </c>
      <c r="I77" s="38">
        <v>101.30000000000001</v>
      </c>
      <c r="J77" s="38">
        <v>102.25</v>
      </c>
      <c r="K77" s="31">
        <v>100.35</v>
      </c>
      <c r="L77" s="31">
        <v>97.75</v>
      </c>
      <c r="M77" s="31">
        <v>129.53826000000001</v>
      </c>
      <c r="N77" s="1"/>
      <c r="O77" s="1"/>
    </row>
    <row r="78" spans="1:15" ht="12.75" customHeight="1">
      <c r="A78" s="33">
        <v>68</v>
      </c>
      <c r="B78" s="58" t="s">
        <v>85</v>
      </c>
      <c r="C78" s="31">
        <v>352.9</v>
      </c>
      <c r="D78" s="38">
        <v>354.43333333333334</v>
      </c>
      <c r="E78" s="38">
        <v>350.51666666666665</v>
      </c>
      <c r="F78" s="38">
        <v>348.13333333333333</v>
      </c>
      <c r="G78" s="38">
        <v>344.21666666666664</v>
      </c>
      <c r="H78" s="38">
        <v>356.81666666666666</v>
      </c>
      <c r="I78" s="38">
        <v>360.73333333333329</v>
      </c>
      <c r="J78" s="38">
        <v>363.11666666666667</v>
      </c>
      <c r="K78" s="31">
        <v>358.35</v>
      </c>
      <c r="L78" s="31">
        <v>352.05</v>
      </c>
      <c r="M78" s="31">
        <v>23.886520000000001</v>
      </c>
      <c r="N78" s="1"/>
      <c r="O78" s="1"/>
    </row>
    <row r="79" spans="1:15" ht="12.75" customHeight="1">
      <c r="A79" s="33">
        <v>69</v>
      </c>
      <c r="B79" s="58" t="s">
        <v>80</v>
      </c>
      <c r="C79" s="31">
        <v>856.25</v>
      </c>
      <c r="D79" s="38">
        <v>856.83333333333337</v>
      </c>
      <c r="E79" s="38">
        <v>851.66666666666674</v>
      </c>
      <c r="F79" s="38">
        <v>847.08333333333337</v>
      </c>
      <c r="G79" s="38">
        <v>841.91666666666674</v>
      </c>
      <c r="H79" s="38">
        <v>861.41666666666674</v>
      </c>
      <c r="I79" s="38">
        <v>866.58333333333348</v>
      </c>
      <c r="J79" s="38">
        <v>871.16666666666674</v>
      </c>
      <c r="K79" s="31">
        <v>862</v>
      </c>
      <c r="L79" s="31">
        <v>852.25</v>
      </c>
      <c r="M79" s="31">
        <v>49.298349999999999</v>
      </c>
      <c r="N79" s="1"/>
      <c r="O79" s="1"/>
    </row>
    <row r="80" spans="1:15" ht="12.75" customHeight="1">
      <c r="A80" s="33">
        <v>70</v>
      </c>
      <c r="B80" s="58" t="s">
        <v>860</v>
      </c>
      <c r="C80" s="31">
        <v>478.7</v>
      </c>
      <c r="D80" s="38">
        <v>479.83333333333331</v>
      </c>
      <c r="E80" s="38">
        <v>473.86666666666662</v>
      </c>
      <c r="F80" s="38">
        <v>469.0333333333333</v>
      </c>
      <c r="G80" s="38">
        <v>463.06666666666661</v>
      </c>
      <c r="H80" s="38">
        <v>484.66666666666663</v>
      </c>
      <c r="I80" s="38">
        <v>490.63333333333333</v>
      </c>
      <c r="J80" s="38">
        <v>495.46666666666664</v>
      </c>
      <c r="K80" s="31">
        <v>485.8</v>
      </c>
      <c r="L80" s="31">
        <v>475</v>
      </c>
      <c r="M80" s="31">
        <v>10.18027</v>
      </c>
      <c r="N80" s="1"/>
      <c r="O80" s="1"/>
    </row>
    <row r="81" spans="1:15" ht="12.75" customHeight="1">
      <c r="A81" s="33">
        <v>71</v>
      </c>
      <c r="B81" s="58" t="s">
        <v>82</v>
      </c>
      <c r="C81" s="31">
        <v>258.2</v>
      </c>
      <c r="D81" s="38">
        <v>258.11666666666662</v>
      </c>
      <c r="E81" s="38">
        <v>255.33333333333326</v>
      </c>
      <c r="F81" s="38">
        <v>252.46666666666664</v>
      </c>
      <c r="G81" s="38">
        <v>249.68333333333328</v>
      </c>
      <c r="H81" s="38">
        <v>260.98333333333323</v>
      </c>
      <c r="I81" s="38">
        <v>263.76666666666665</v>
      </c>
      <c r="J81" s="38">
        <v>266.63333333333321</v>
      </c>
      <c r="K81" s="31">
        <v>260.89999999999998</v>
      </c>
      <c r="L81" s="31">
        <v>255.25</v>
      </c>
      <c r="M81" s="31">
        <v>41.429380000000002</v>
      </c>
      <c r="N81" s="1"/>
      <c r="O81" s="1"/>
    </row>
    <row r="82" spans="1:15" ht="12.75" customHeight="1">
      <c r="A82" s="33">
        <v>72</v>
      </c>
      <c r="B82" s="58" t="s">
        <v>340</v>
      </c>
      <c r="C82" s="31">
        <v>1090.95</v>
      </c>
      <c r="D82" s="38">
        <v>1088.6333333333334</v>
      </c>
      <c r="E82" s="38">
        <v>1082.3166666666668</v>
      </c>
      <c r="F82" s="38">
        <v>1073.6833333333334</v>
      </c>
      <c r="G82" s="38">
        <v>1067.3666666666668</v>
      </c>
      <c r="H82" s="38">
        <v>1097.2666666666669</v>
      </c>
      <c r="I82" s="38">
        <v>1103.5833333333335</v>
      </c>
      <c r="J82" s="38">
        <v>1112.2166666666669</v>
      </c>
      <c r="K82" s="31">
        <v>1094.95</v>
      </c>
      <c r="L82" s="31">
        <v>1080</v>
      </c>
      <c r="M82" s="31">
        <v>0.66710000000000003</v>
      </c>
      <c r="N82" s="1"/>
      <c r="O82" s="1"/>
    </row>
    <row r="83" spans="1:15" ht="12.75" customHeight="1">
      <c r="A83" s="33">
        <v>73</v>
      </c>
      <c r="B83" s="58" t="s">
        <v>88</v>
      </c>
      <c r="C83" s="31">
        <v>453.55</v>
      </c>
      <c r="D83" s="38">
        <v>457.31666666666666</v>
      </c>
      <c r="E83" s="38">
        <v>444.48333333333335</v>
      </c>
      <c r="F83" s="38">
        <v>435.41666666666669</v>
      </c>
      <c r="G83" s="38">
        <v>422.58333333333337</v>
      </c>
      <c r="H83" s="38">
        <v>466.38333333333333</v>
      </c>
      <c r="I83" s="38">
        <v>479.2166666666667</v>
      </c>
      <c r="J83" s="38">
        <v>488.2833333333333</v>
      </c>
      <c r="K83" s="31">
        <v>470.15</v>
      </c>
      <c r="L83" s="31">
        <v>448.25</v>
      </c>
      <c r="M83" s="31">
        <v>28.474730000000001</v>
      </c>
      <c r="N83" s="1"/>
      <c r="O83" s="1"/>
    </row>
    <row r="84" spans="1:15" ht="12.75" customHeight="1">
      <c r="A84" s="33">
        <v>74</v>
      </c>
      <c r="B84" s="58" t="s">
        <v>861</v>
      </c>
      <c r="C84" s="31">
        <v>259.35000000000002</v>
      </c>
      <c r="D84" s="38">
        <v>258.08333333333331</v>
      </c>
      <c r="E84" s="38">
        <v>255.16666666666663</v>
      </c>
      <c r="F84" s="38">
        <v>250.98333333333332</v>
      </c>
      <c r="G84" s="38">
        <v>248.06666666666663</v>
      </c>
      <c r="H84" s="38">
        <v>262.26666666666665</v>
      </c>
      <c r="I84" s="38">
        <v>265.18333333333328</v>
      </c>
      <c r="J84" s="38">
        <v>269.36666666666662</v>
      </c>
      <c r="K84" s="31">
        <v>261</v>
      </c>
      <c r="L84" s="31">
        <v>253.9</v>
      </c>
      <c r="M84" s="31">
        <v>46.650039999999997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6441.65</v>
      </c>
      <c r="D85" s="38">
        <v>6423.416666666667</v>
      </c>
      <c r="E85" s="38">
        <v>6378.3333333333339</v>
      </c>
      <c r="F85" s="38">
        <v>6315.0166666666673</v>
      </c>
      <c r="G85" s="38">
        <v>6269.9333333333343</v>
      </c>
      <c r="H85" s="38">
        <v>6486.7333333333336</v>
      </c>
      <c r="I85" s="38">
        <v>6531.8166666666675</v>
      </c>
      <c r="J85" s="38">
        <v>6595.1333333333332</v>
      </c>
      <c r="K85" s="31">
        <v>6468.5</v>
      </c>
      <c r="L85" s="31">
        <v>6360.1</v>
      </c>
      <c r="M85" s="31">
        <v>0.26349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747.65</v>
      </c>
      <c r="D86" s="38">
        <v>747.48333333333323</v>
      </c>
      <c r="E86" s="38">
        <v>740.71666666666647</v>
      </c>
      <c r="F86" s="38">
        <v>733.78333333333319</v>
      </c>
      <c r="G86" s="38">
        <v>727.01666666666642</v>
      </c>
      <c r="H86" s="38">
        <v>754.41666666666652</v>
      </c>
      <c r="I86" s="38">
        <v>761.18333333333317</v>
      </c>
      <c r="J86" s="38">
        <v>768.11666666666656</v>
      </c>
      <c r="K86" s="31">
        <v>754.25</v>
      </c>
      <c r="L86" s="31">
        <v>740.55</v>
      </c>
      <c r="M86" s="31">
        <v>0.75136999999999998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991.05</v>
      </c>
      <c r="D87" s="38">
        <v>996.65</v>
      </c>
      <c r="E87" s="38">
        <v>979.44999999999993</v>
      </c>
      <c r="F87" s="38">
        <v>967.84999999999991</v>
      </c>
      <c r="G87" s="38">
        <v>950.64999999999986</v>
      </c>
      <c r="H87" s="38">
        <v>1008.25</v>
      </c>
      <c r="I87" s="38">
        <v>1025.45</v>
      </c>
      <c r="J87" s="38">
        <v>1037.0500000000002</v>
      </c>
      <c r="K87" s="31">
        <v>1013.85</v>
      </c>
      <c r="L87" s="31">
        <v>985.05</v>
      </c>
      <c r="M87" s="31">
        <v>0.59323999999999999</v>
      </c>
      <c r="N87" s="1"/>
      <c r="O87" s="1"/>
    </row>
    <row r="88" spans="1:15" ht="12.75" customHeight="1">
      <c r="A88" s="33">
        <v>78</v>
      </c>
      <c r="B88" s="58" t="s">
        <v>344</v>
      </c>
      <c r="C88" s="31">
        <v>459</v>
      </c>
      <c r="D88" s="38">
        <v>459.66666666666669</v>
      </c>
      <c r="E88" s="38">
        <v>456.33333333333337</v>
      </c>
      <c r="F88" s="38">
        <v>453.66666666666669</v>
      </c>
      <c r="G88" s="38">
        <v>450.33333333333337</v>
      </c>
      <c r="H88" s="38">
        <v>462.33333333333337</v>
      </c>
      <c r="I88" s="38">
        <v>465.66666666666674</v>
      </c>
      <c r="J88" s="38">
        <v>468.33333333333337</v>
      </c>
      <c r="K88" s="31">
        <v>463</v>
      </c>
      <c r="L88" s="31">
        <v>457</v>
      </c>
      <c r="M88" s="31">
        <v>1.1422000000000001</v>
      </c>
      <c r="N88" s="1"/>
      <c r="O88" s="1"/>
    </row>
    <row r="89" spans="1:15" ht="12.75" customHeight="1">
      <c r="A89" s="33">
        <v>79</v>
      </c>
      <c r="B89" s="58" t="s">
        <v>83</v>
      </c>
      <c r="C89" s="31">
        <v>18288.099999999999</v>
      </c>
      <c r="D89" s="38">
        <v>18239.483333333334</v>
      </c>
      <c r="E89" s="38">
        <v>18168.966666666667</v>
      </c>
      <c r="F89" s="38">
        <v>18049.833333333332</v>
      </c>
      <c r="G89" s="38">
        <v>17979.316666666666</v>
      </c>
      <c r="H89" s="38">
        <v>18358.616666666669</v>
      </c>
      <c r="I89" s="38">
        <v>18429.133333333339</v>
      </c>
      <c r="J89" s="38">
        <v>18548.26666666667</v>
      </c>
      <c r="K89" s="31">
        <v>18310</v>
      </c>
      <c r="L89" s="31">
        <v>18120.349999999999</v>
      </c>
      <c r="M89" s="31">
        <v>0.18326000000000001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583.65</v>
      </c>
      <c r="D90" s="38">
        <v>584.51666666666654</v>
      </c>
      <c r="E90" s="38">
        <v>577.23333333333312</v>
      </c>
      <c r="F90" s="38">
        <v>570.81666666666661</v>
      </c>
      <c r="G90" s="38">
        <v>563.53333333333319</v>
      </c>
      <c r="H90" s="38">
        <v>590.93333333333305</v>
      </c>
      <c r="I90" s="38">
        <v>598.21666666666658</v>
      </c>
      <c r="J90" s="38">
        <v>604.63333333333298</v>
      </c>
      <c r="K90" s="31">
        <v>591.79999999999995</v>
      </c>
      <c r="L90" s="31">
        <v>578.1</v>
      </c>
      <c r="M90" s="31">
        <v>1.0192600000000001</v>
      </c>
      <c r="N90" s="1"/>
      <c r="O90" s="1"/>
    </row>
    <row r="91" spans="1:15" ht="12.75" customHeight="1">
      <c r="A91" s="33">
        <v>81</v>
      </c>
      <c r="B91" s="58" t="s">
        <v>346</v>
      </c>
      <c r="C91" s="31">
        <v>25.4</v>
      </c>
      <c r="D91" s="38">
        <v>25.599999999999998</v>
      </c>
      <c r="E91" s="38">
        <v>25.049999999999997</v>
      </c>
      <c r="F91" s="38">
        <v>24.7</v>
      </c>
      <c r="G91" s="38">
        <v>24.15</v>
      </c>
      <c r="H91" s="38">
        <v>25.949999999999996</v>
      </c>
      <c r="I91" s="38">
        <v>26.5</v>
      </c>
      <c r="J91" s="38">
        <v>26.849999999999994</v>
      </c>
      <c r="K91" s="31">
        <v>26.15</v>
      </c>
      <c r="L91" s="31">
        <v>25.25</v>
      </c>
      <c r="M91" s="31">
        <v>147.31913</v>
      </c>
      <c r="N91" s="1"/>
      <c r="O91" s="1"/>
    </row>
    <row r="92" spans="1:15" ht="12.75" customHeight="1">
      <c r="A92" s="33">
        <v>82</v>
      </c>
      <c r="B92" s="58" t="s">
        <v>86</v>
      </c>
      <c r="C92" s="31">
        <v>4535.05</v>
      </c>
      <c r="D92" s="38">
        <v>4516.95</v>
      </c>
      <c r="E92" s="38">
        <v>4479.0999999999995</v>
      </c>
      <c r="F92" s="38">
        <v>4423.1499999999996</v>
      </c>
      <c r="G92" s="38">
        <v>4385.2999999999993</v>
      </c>
      <c r="H92" s="38">
        <v>4572.8999999999996</v>
      </c>
      <c r="I92" s="38">
        <v>4610.75</v>
      </c>
      <c r="J92" s="38">
        <v>4666.7</v>
      </c>
      <c r="K92" s="31">
        <v>4554.8</v>
      </c>
      <c r="L92" s="31">
        <v>4461</v>
      </c>
      <c r="M92" s="31">
        <v>4.2341499999999996</v>
      </c>
      <c r="N92" s="1"/>
      <c r="O92" s="1"/>
    </row>
    <row r="93" spans="1:15" ht="12.75" customHeight="1">
      <c r="A93" s="33">
        <v>83</v>
      </c>
      <c r="B93" s="58" t="s">
        <v>335</v>
      </c>
      <c r="C93" s="31">
        <v>864</v>
      </c>
      <c r="D93" s="38">
        <v>861.31666666666661</v>
      </c>
      <c r="E93" s="38">
        <v>850.63333333333321</v>
      </c>
      <c r="F93" s="38">
        <v>837.26666666666665</v>
      </c>
      <c r="G93" s="38">
        <v>826.58333333333326</v>
      </c>
      <c r="H93" s="38">
        <v>874.68333333333317</v>
      </c>
      <c r="I93" s="38">
        <v>885.36666666666656</v>
      </c>
      <c r="J93" s="38">
        <v>898.73333333333312</v>
      </c>
      <c r="K93" s="31">
        <v>872</v>
      </c>
      <c r="L93" s="31">
        <v>847.95</v>
      </c>
      <c r="M93" s="31">
        <v>11.019970000000001</v>
      </c>
      <c r="N93" s="1"/>
      <c r="O93" s="1"/>
    </row>
    <row r="94" spans="1:15" ht="12.75" customHeight="1">
      <c r="A94" s="33">
        <v>84</v>
      </c>
      <c r="B94" s="58" t="s">
        <v>347</v>
      </c>
      <c r="C94" s="31">
        <v>1657.95</v>
      </c>
      <c r="D94" s="38">
        <v>1659.9833333333333</v>
      </c>
      <c r="E94" s="38">
        <v>1646.9666666666667</v>
      </c>
      <c r="F94" s="38">
        <v>1635.9833333333333</v>
      </c>
      <c r="G94" s="38">
        <v>1622.9666666666667</v>
      </c>
      <c r="H94" s="38">
        <v>1670.9666666666667</v>
      </c>
      <c r="I94" s="38">
        <v>1683.9833333333336</v>
      </c>
      <c r="J94" s="38">
        <v>1694.9666666666667</v>
      </c>
      <c r="K94" s="31">
        <v>1673</v>
      </c>
      <c r="L94" s="31">
        <v>1649</v>
      </c>
      <c r="M94" s="31">
        <v>1.0623</v>
      </c>
      <c r="N94" s="1"/>
      <c r="O94" s="1"/>
    </row>
    <row r="95" spans="1:15" ht="12.75" customHeight="1">
      <c r="A95" s="33">
        <v>85</v>
      </c>
      <c r="B95" s="58" t="s">
        <v>353</v>
      </c>
      <c r="C95" s="31">
        <v>306.25</v>
      </c>
      <c r="D95" s="38">
        <v>302.58333333333331</v>
      </c>
      <c r="E95" s="38">
        <v>294.21666666666664</v>
      </c>
      <c r="F95" s="38">
        <v>282.18333333333334</v>
      </c>
      <c r="G95" s="38">
        <v>273.81666666666666</v>
      </c>
      <c r="H95" s="38">
        <v>314.61666666666662</v>
      </c>
      <c r="I95" s="38">
        <v>322.98333333333329</v>
      </c>
      <c r="J95" s="38">
        <v>335.01666666666659</v>
      </c>
      <c r="K95" s="31">
        <v>310.95</v>
      </c>
      <c r="L95" s="31">
        <v>290.55</v>
      </c>
      <c r="M95" s="31">
        <v>57.379939999999998</v>
      </c>
      <c r="N95" s="1"/>
      <c r="O95" s="1"/>
    </row>
    <row r="96" spans="1:15" ht="12.75" customHeight="1">
      <c r="A96" s="33">
        <v>86</v>
      </c>
      <c r="B96" s="58" t="s">
        <v>90</v>
      </c>
      <c r="C96" s="31">
        <v>726.55</v>
      </c>
      <c r="D96" s="38">
        <v>728.93333333333339</v>
      </c>
      <c r="E96" s="38">
        <v>719.91666666666674</v>
      </c>
      <c r="F96" s="38">
        <v>713.2833333333333</v>
      </c>
      <c r="G96" s="38">
        <v>704.26666666666665</v>
      </c>
      <c r="H96" s="38">
        <v>735.56666666666683</v>
      </c>
      <c r="I96" s="38">
        <v>744.58333333333348</v>
      </c>
      <c r="J96" s="38">
        <v>751.21666666666692</v>
      </c>
      <c r="K96" s="31">
        <v>737.95</v>
      </c>
      <c r="L96" s="31">
        <v>722.3</v>
      </c>
      <c r="M96" s="31">
        <v>4.7652599999999996</v>
      </c>
      <c r="N96" s="1"/>
      <c r="O96" s="1"/>
    </row>
    <row r="97" spans="1:15" ht="12.75" customHeight="1">
      <c r="A97" s="33">
        <v>87</v>
      </c>
      <c r="B97" s="58" t="s">
        <v>89</v>
      </c>
      <c r="C97" s="31">
        <v>328.25</v>
      </c>
      <c r="D97" s="38">
        <v>329.65000000000003</v>
      </c>
      <c r="E97" s="38">
        <v>325.90000000000009</v>
      </c>
      <c r="F97" s="38">
        <v>323.55000000000007</v>
      </c>
      <c r="G97" s="38">
        <v>319.80000000000013</v>
      </c>
      <c r="H97" s="38">
        <v>332.00000000000006</v>
      </c>
      <c r="I97" s="38">
        <v>335.74999999999994</v>
      </c>
      <c r="J97" s="38">
        <v>338.1</v>
      </c>
      <c r="K97" s="31">
        <v>333.4</v>
      </c>
      <c r="L97" s="31">
        <v>327.3</v>
      </c>
      <c r="M97" s="31">
        <v>61.446959999999997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746.5</v>
      </c>
      <c r="D98" s="38">
        <v>752.80000000000007</v>
      </c>
      <c r="E98" s="38">
        <v>735.65000000000009</v>
      </c>
      <c r="F98" s="38">
        <v>724.80000000000007</v>
      </c>
      <c r="G98" s="38">
        <v>707.65000000000009</v>
      </c>
      <c r="H98" s="38">
        <v>763.65000000000009</v>
      </c>
      <c r="I98" s="38">
        <v>780.8</v>
      </c>
      <c r="J98" s="38">
        <v>791.65000000000009</v>
      </c>
      <c r="K98" s="31">
        <v>769.95</v>
      </c>
      <c r="L98" s="31">
        <v>741.95</v>
      </c>
      <c r="M98" s="31">
        <v>1.4128099999999999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1089.5</v>
      </c>
      <c r="D99" s="38">
        <v>1087.1333333333334</v>
      </c>
      <c r="E99" s="38">
        <v>1070.2666666666669</v>
      </c>
      <c r="F99" s="38">
        <v>1051.0333333333335</v>
      </c>
      <c r="G99" s="38">
        <v>1034.166666666667</v>
      </c>
      <c r="H99" s="38">
        <v>1106.3666666666668</v>
      </c>
      <c r="I99" s="38">
        <v>1123.2333333333331</v>
      </c>
      <c r="J99" s="38">
        <v>1142.4666666666667</v>
      </c>
      <c r="K99" s="31">
        <v>1104</v>
      </c>
      <c r="L99" s="31">
        <v>1067.9000000000001</v>
      </c>
      <c r="M99" s="31">
        <v>5.9860899999999999</v>
      </c>
      <c r="N99" s="1"/>
      <c r="O99" s="1"/>
    </row>
    <row r="100" spans="1:15" ht="12.75" customHeight="1">
      <c r="A100" s="33">
        <v>90</v>
      </c>
      <c r="B100" s="58" t="s">
        <v>356</v>
      </c>
      <c r="C100" s="31">
        <v>146.55000000000001</v>
      </c>
      <c r="D100" s="38">
        <v>146.29999999999998</v>
      </c>
      <c r="E100" s="38">
        <v>144.59999999999997</v>
      </c>
      <c r="F100" s="38">
        <v>142.64999999999998</v>
      </c>
      <c r="G100" s="38">
        <v>140.94999999999996</v>
      </c>
      <c r="H100" s="38">
        <v>148.24999999999997</v>
      </c>
      <c r="I100" s="38">
        <v>149.94999999999996</v>
      </c>
      <c r="J100" s="38">
        <v>151.89999999999998</v>
      </c>
      <c r="K100" s="31">
        <v>148</v>
      </c>
      <c r="L100" s="31">
        <v>144.35</v>
      </c>
      <c r="M100" s="31">
        <v>17.242380000000001</v>
      </c>
      <c r="N100" s="1"/>
      <c r="O100" s="1"/>
    </row>
    <row r="101" spans="1:15" ht="12.75" customHeight="1">
      <c r="A101" s="33">
        <v>91</v>
      </c>
      <c r="B101" s="58" t="s">
        <v>348</v>
      </c>
      <c r="C101" s="31">
        <v>606.04999999999995</v>
      </c>
      <c r="D101" s="38">
        <v>610.01666666666665</v>
      </c>
      <c r="E101" s="38">
        <v>600.5333333333333</v>
      </c>
      <c r="F101" s="38">
        <v>595.01666666666665</v>
      </c>
      <c r="G101" s="38">
        <v>585.5333333333333</v>
      </c>
      <c r="H101" s="38">
        <v>615.5333333333333</v>
      </c>
      <c r="I101" s="38">
        <v>625.01666666666665</v>
      </c>
      <c r="J101" s="38">
        <v>630.5333333333333</v>
      </c>
      <c r="K101" s="31">
        <v>619.5</v>
      </c>
      <c r="L101" s="31">
        <v>604.5</v>
      </c>
      <c r="M101" s="31">
        <v>0.68884000000000001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2292.5</v>
      </c>
      <c r="D102" s="38">
        <v>2314.6</v>
      </c>
      <c r="E102" s="38">
        <v>2264.1999999999998</v>
      </c>
      <c r="F102" s="38">
        <v>2235.9</v>
      </c>
      <c r="G102" s="38">
        <v>2185.5</v>
      </c>
      <c r="H102" s="38">
        <v>2342.8999999999996</v>
      </c>
      <c r="I102" s="38">
        <v>2393.3000000000002</v>
      </c>
      <c r="J102" s="38">
        <v>2421.5999999999995</v>
      </c>
      <c r="K102" s="31">
        <v>2365</v>
      </c>
      <c r="L102" s="31">
        <v>2286.3000000000002</v>
      </c>
      <c r="M102" s="31">
        <v>0.79181999999999997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35.1</v>
      </c>
      <c r="D103" s="38">
        <v>35.283333333333331</v>
      </c>
      <c r="E103" s="38">
        <v>34.216666666666661</v>
      </c>
      <c r="F103" s="38">
        <v>33.333333333333329</v>
      </c>
      <c r="G103" s="38">
        <v>32.266666666666659</v>
      </c>
      <c r="H103" s="38">
        <v>36.166666666666664</v>
      </c>
      <c r="I103" s="38">
        <v>37.233333333333327</v>
      </c>
      <c r="J103" s="38">
        <v>38.116666666666667</v>
      </c>
      <c r="K103" s="31">
        <v>36.35</v>
      </c>
      <c r="L103" s="31">
        <v>34.4</v>
      </c>
      <c r="M103" s="31">
        <v>360.66347999999999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1145.45</v>
      </c>
      <c r="D104" s="38">
        <v>1150.6499999999999</v>
      </c>
      <c r="E104" s="38">
        <v>1137.7999999999997</v>
      </c>
      <c r="F104" s="38">
        <v>1130.1499999999999</v>
      </c>
      <c r="G104" s="38">
        <v>1117.2999999999997</v>
      </c>
      <c r="H104" s="38">
        <v>1158.2999999999997</v>
      </c>
      <c r="I104" s="38">
        <v>1171.1499999999996</v>
      </c>
      <c r="J104" s="38">
        <v>1178.7999999999997</v>
      </c>
      <c r="K104" s="31">
        <v>1163.5</v>
      </c>
      <c r="L104" s="31">
        <v>1143</v>
      </c>
      <c r="M104" s="31">
        <v>3.4343599999999999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617.65</v>
      </c>
      <c r="D105" s="38">
        <v>615.33333333333337</v>
      </c>
      <c r="E105" s="38">
        <v>610.66666666666674</v>
      </c>
      <c r="F105" s="38">
        <v>603.68333333333339</v>
      </c>
      <c r="G105" s="38">
        <v>599.01666666666677</v>
      </c>
      <c r="H105" s="38">
        <v>622.31666666666672</v>
      </c>
      <c r="I105" s="38">
        <v>626.98333333333346</v>
      </c>
      <c r="J105" s="38">
        <v>633.9666666666667</v>
      </c>
      <c r="K105" s="31">
        <v>620</v>
      </c>
      <c r="L105" s="31">
        <v>608.35</v>
      </c>
      <c r="M105" s="31">
        <v>0.49064999999999998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1000.1</v>
      </c>
      <c r="D106" s="38">
        <v>1004.8666666666667</v>
      </c>
      <c r="E106" s="38">
        <v>987.33333333333337</v>
      </c>
      <c r="F106" s="38">
        <v>974.56666666666672</v>
      </c>
      <c r="G106" s="38">
        <v>957.03333333333342</v>
      </c>
      <c r="H106" s="38">
        <v>1017.6333333333333</v>
      </c>
      <c r="I106" s="38">
        <v>1035.1666666666665</v>
      </c>
      <c r="J106" s="38">
        <v>1047.9333333333334</v>
      </c>
      <c r="K106" s="31">
        <v>1022.4</v>
      </c>
      <c r="L106" s="31">
        <v>992.1</v>
      </c>
      <c r="M106" s="31">
        <v>0.77259</v>
      </c>
      <c r="N106" s="1"/>
      <c r="O106" s="1"/>
    </row>
    <row r="107" spans="1:15" ht="12.75" customHeight="1">
      <c r="A107" s="33">
        <v>97</v>
      </c>
      <c r="B107" s="58" t="s">
        <v>362</v>
      </c>
      <c r="C107" s="31">
        <v>8444.7000000000007</v>
      </c>
      <c r="D107" s="38">
        <v>8394.4499999999989</v>
      </c>
      <c r="E107" s="38">
        <v>8290.3499999999985</v>
      </c>
      <c r="F107" s="38">
        <v>8136</v>
      </c>
      <c r="G107" s="38">
        <v>8031.9</v>
      </c>
      <c r="H107" s="38">
        <v>8548.7999999999975</v>
      </c>
      <c r="I107" s="38">
        <v>8652.9</v>
      </c>
      <c r="J107" s="38">
        <v>8807.2499999999964</v>
      </c>
      <c r="K107" s="31">
        <v>8498.5499999999993</v>
      </c>
      <c r="L107" s="31">
        <v>8240.1</v>
      </c>
      <c r="M107" s="31">
        <v>0.11654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77.25</v>
      </c>
      <c r="D108" s="38">
        <v>77.433333333333323</v>
      </c>
      <c r="E108" s="38">
        <v>76.666666666666643</v>
      </c>
      <c r="F108" s="38">
        <v>76.083333333333314</v>
      </c>
      <c r="G108" s="38">
        <v>75.316666666666634</v>
      </c>
      <c r="H108" s="38">
        <v>78.016666666666652</v>
      </c>
      <c r="I108" s="38">
        <v>78.783333333333331</v>
      </c>
      <c r="J108" s="38">
        <v>79.36666666666666</v>
      </c>
      <c r="K108" s="31">
        <v>78.2</v>
      </c>
      <c r="L108" s="31">
        <v>76.849999999999994</v>
      </c>
      <c r="M108" s="31">
        <v>16.548690000000001</v>
      </c>
      <c r="N108" s="1"/>
      <c r="O108" s="1"/>
    </row>
    <row r="109" spans="1:15" ht="12.75" customHeight="1">
      <c r="A109" s="33">
        <v>99</v>
      </c>
      <c r="B109" s="58" t="s">
        <v>350</v>
      </c>
      <c r="C109" s="31">
        <v>429.65</v>
      </c>
      <c r="D109" s="38">
        <v>425.2166666666667</v>
      </c>
      <c r="E109" s="38">
        <v>418.43333333333339</v>
      </c>
      <c r="F109" s="38">
        <v>407.2166666666667</v>
      </c>
      <c r="G109" s="38">
        <v>400.43333333333339</v>
      </c>
      <c r="H109" s="38">
        <v>436.43333333333339</v>
      </c>
      <c r="I109" s="38">
        <v>443.2166666666667</v>
      </c>
      <c r="J109" s="38">
        <v>454.43333333333339</v>
      </c>
      <c r="K109" s="31">
        <v>432</v>
      </c>
      <c r="L109" s="31">
        <v>414</v>
      </c>
      <c r="M109" s="31">
        <v>33.36542</v>
      </c>
      <c r="N109" s="1"/>
      <c r="O109" s="1"/>
    </row>
    <row r="110" spans="1:15" ht="12.75" customHeight="1">
      <c r="A110" s="33">
        <v>100</v>
      </c>
      <c r="B110" s="58" t="s">
        <v>363</v>
      </c>
      <c r="C110" s="31">
        <v>490.45</v>
      </c>
      <c r="D110" s="38">
        <v>489.15000000000003</v>
      </c>
      <c r="E110" s="38">
        <v>484.30000000000007</v>
      </c>
      <c r="F110" s="38">
        <v>478.15000000000003</v>
      </c>
      <c r="G110" s="38">
        <v>473.30000000000007</v>
      </c>
      <c r="H110" s="38">
        <v>495.30000000000007</v>
      </c>
      <c r="I110" s="38">
        <v>500.15000000000009</v>
      </c>
      <c r="J110" s="38">
        <v>506.30000000000007</v>
      </c>
      <c r="K110" s="31">
        <v>494</v>
      </c>
      <c r="L110" s="31">
        <v>483</v>
      </c>
      <c r="M110" s="31">
        <v>1.0430299999999999</v>
      </c>
      <c r="N110" s="1"/>
      <c r="O110" s="1"/>
    </row>
    <row r="111" spans="1:15" ht="12.75" customHeight="1">
      <c r="A111" s="33">
        <v>101</v>
      </c>
      <c r="B111" s="58" t="s">
        <v>91</v>
      </c>
      <c r="C111" s="31">
        <v>260.2</v>
      </c>
      <c r="D111" s="38">
        <v>261.16666666666663</v>
      </c>
      <c r="E111" s="38">
        <v>257.18333333333328</v>
      </c>
      <c r="F111" s="38">
        <v>254.16666666666663</v>
      </c>
      <c r="G111" s="38">
        <v>250.18333333333328</v>
      </c>
      <c r="H111" s="38">
        <v>264.18333333333328</v>
      </c>
      <c r="I111" s="38">
        <v>268.16666666666663</v>
      </c>
      <c r="J111" s="38">
        <v>271.18333333333328</v>
      </c>
      <c r="K111" s="31">
        <v>265.14999999999998</v>
      </c>
      <c r="L111" s="31">
        <v>258.14999999999998</v>
      </c>
      <c r="M111" s="31">
        <v>25.202590000000001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452.9</v>
      </c>
      <c r="D112" s="38">
        <v>451.26666666666665</v>
      </c>
      <c r="E112" s="38">
        <v>442.63333333333333</v>
      </c>
      <c r="F112" s="38">
        <v>432.36666666666667</v>
      </c>
      <c r="G112" s="38">
        <v>423.73333333333335</v>
      </c>
      <c r="H112" s="38">
        <v>461.5333333333333</v>
      </c>
      <c r="I112" s="38">
        <v>470.16666666666663</v>
      </c>
      <c r="J112" s="38">
        <v>480.43333333333328</v>
      </c>
      <c r="K112" s="31">
        <v>459.9</v>
      </c>
      <c r="L112" s="31">
        <v>441</v>
      </c>
      <c r="M112" s="31">
        <v>1.96414</v>
      </c>
      <c r="N112" s="1"/>
      <c r="O112" s="1"/>
    </row>
    <row r="113" spans="1:15" ht="12.75" customHeight="1">
      <c r="A113" s="33">
        <v>103</v>
      </c>
      <c r="B113" s="58" t="s">
        <v>365</v>
      </c>
      <c r="C113" s="31">
        <v>902.3</v>
      </c>
      <c r="D113" s="38">
        <v>905.15</v>
      </c>
      <c r="E113" s="38">
        <v>888.65</v>
      </c>
      <c r="F113" s="38">
        <v>875</v>
      </c>
      <c r="G113" s="38">
        <v>858.5</v>
      </c>
      <c r="H113" s="38">
        <v>918.8</v>
      </c>
      <c r="I113" s="38">
        <v>935.3</v>
      </c>
      <c r="J113" s="38">
        <v>948.94999999999993</v>
      </c>
      <c r="K113" s="31">
        <v>921.65</v>
      </c>
      <c r="L113" s="31">
        <v>891.5</v>
      </c>
      <c r="M113" s="31">
        <v>0.63580000000000003</v>
      </c>
      <c r="N113" s="1"/>
      <c r="O113" s="1"/>
    </row>
    <row r="114" spans="1:15" ht="12.75" customHeight="1">
      <c r="A114" s="33">
        <v>104</v>
      </c>
      <c r="B114" s="58" t="s">
        <v>92</v>
      </c>
      <c r="C114" s="31">
        <v>1016.95</v>
      </c>
      <c r="D114" s="38">
        <v>1011.4</v>
      </c>
      <c r="E114" s="38">
        <v>1002.8</v>
      </c>
      <c r="F114" s="38">
        <v>988.65</v>
      </c>
      <c r="G114" s="38">
        <v>980.05</v>
      </c>
      <c r="H114" s="38">
        <v>1025.55</v>
      </c>
      <c r="I114" s="38">
        <v>1034.1500000000001</v>
      </c>
      <c r="J114" s="38">
        <v>1048.3</v>
      </c>
      <c r="K114" s="31">
        <v>1020</v>
      </c>
      <c r="L114" s="31">
        <v>997.25</v>
      </c>
      <c r="M114" s="31">
        <v>20.642309999999998</v>
      </c>
      <c r="N114" s="1"/>
      <c r="O114" s="1"/>
    </row>
    <row r="115" spans="1:15" ht="12.75" customHeight="1">
      <c r="A115" s="33">
        <v>105</v>
      </c>
      <c r="B115" s="58" t="s">
        <v>856</v>
      </c>
      <c r="C115" s="31">
        <v>483.25</v>
      </c>
      <c r="D115" s="38">
        <v>482.7</v>
      </c>
      <c r="E115" s="38">
        <v>480.29999999999995</v>
      </c>
      <c r="F115" s="38">
        <v>477.34999999999997</v>
      </c>
      <c r="G115" s="38">
        <v>474.94999999999993</v>
      </c>
      <c r="H115" s="38">
        <v>485.65</v>
      </c>
      <c r="I115" s="38">
        <v>488.04999999999995</v>
      </c>
      <c r="J115" s="38">
        <v>491</v>
      </c>
      <c r="K115" s="31">
        <v>485.1</v>
      </c>
      <c r="L115" s="31">
        <v>479.75</v>
      </c>
      <c r="M115" s="31">
        <v>2.77223</v>
      </c>
      <c r="N115" s="1"/>
      <c r="O115" s="1"/>
    </row>
    <row r="116" spans="1:15" ht="12.75" customHeight="1">
      <c r="A116" s="33">
        <v>106</v>
      </c>
      <c r="B116" s="58" t="s">
        <v>93</v>
      </c>
      <c r="C116" s="31">
        <v>1236.4000000000001</v>
      </c>
      <c r="D116" s="38">
        <v>1241.4666666666667</v>
      </c>
      <c r="E116" s="38">
        <v>1225.9333333333334</v>
      </c>
      <c r="F116" s="38">
        <v>1215.4666666666667</v>
      </c>
      <c r="G116" s="38">
        <v>1199.9333333333334</v>
      </c>
      <c r="H116" s="38">
        <v>1251.9333333333334</v>
      </c>
      <c r="I116" s="38">
        <v>1267.4666666666667</v>
      </c>
      <c r="J116" s="38">
        <v>1277.9333333333334</v>
      </c>
      <c r="K116" s="31">
        <v>1257</v>
      </c>
      <c r="L116" s="31">
        <v>1231</v>
      </c>
      <c r="M116" s="31">
        <v>12.925090000000001</v>
      </c>
      <c r="N116" s="1"/>
      <c r="O116" s="1"/>
    </row>
    <row r="117" spans="1:15" ht="12.75" customHeight="1">
      <c r="A117" s="33">
        <v>107</v>
      </c>
      <c r="B117" s="58" t="s">
        <v>100</v>
      </c>
      <c r="C117" s="31">
        <v>121.85</v>
      </c>
      <c r="D117" s="38">
        <v>122.06666666666666</v>
      </c>
      <c r="E117" s="38">
        <v>120.88333333333333</v>
      </c>
      <c r="F117" s="38">
        <v>119.91666666666666</v>
      </c>
      <c r="G117" s="38">
        <v>118.73333333333332</v>
      </c>
      <c r="H117" s="38">
        <v>123.03333333333333</v>
      </c>
      <c r="I117" s="38">
        <v>124.21666666666667</v>
      </c>
      <c r="J117" s="38">
        <v>125.18333333333334</v>
      </c>
      <c r="K117" s="31">
        <v>123.25</v>
      </c>
      <c r="L117" s="31">
        <v>121.1</v>
      </c>
      <c r="M117" s="31">
        <v>28.021899999999999</v>
      </c>
      <c r="N117" s="1"/>
      <c r="O117" s="1"/>
    </row>
    <row r="118" spans="1:15" ht="12.75" customHeight="1">
      <c r="A118" s="33">
        <v>108</v>
      </c>
      <c r="B118" s="58" t="s">
        <v>273</v>
      </c>
      <c r="C118" s="31">
        <v>1375.2</v>
      </c>
      <c r="D118" s="38">
        <v>1380</v>
      </c>
      <c r="E118" s="38">
        <v>1366.2</v>
      </c>
      <c r="F118" s="38">
        <v>1357.2</v>
      </c>
      <c r="G118" s="38">
        <v>1343.4</v>
      </c>
      <c r="H118" s="38">
        <v>1389</v>
      </c>
      <c r="I118" s="38">
        <v>1402.8000000000002</v>
      </c>
      <c r="J118" s="38">
        <v>1411.8</v>
      </c>
      <c r="K118" s="31">
        <v>1393.8</v>
      </c>
      <c r="L118" s="31">
        <v>1371</v>
      </c>
      <c r="M118" s="31">
        <v>1.1491899999999999</v>
      </c>
      <c r="N118" s="1"/>
      <c r="O118" s="1"/>
    </row>
    <row r="119" spans="1:15" ht="12.75" customHeight="1">
      <c r="A119" s="33">
        <v>109</v>
      </c>
      <c r="B119" s="58" t="s">
        <v>94</v>
      </c>
      <c r="C119" s="31">
        <v>227.45</v>
      </c>
      <c r="D119" s="38">
        <v>227.79999999999998</v>
      </c>
      <c r="E119" s="38">
        <v>226.64999999999998</v>
      </c>
      <c r="F119" s="38">
        <v>225.85</v>
      </c>
      <c r="G119" s="38">
        <v>224.7</v>
      </c>
      <c r="H119" s="38">
        <v>228.59999999999997</v>
      </c>
      <c r="I119" s="38">
        <v>229.75</v>
      </c>
      <c r="J119" s="38">
        <v>230.54999999999995</v>
      </c>
      <c r="K119" s="31">
        <v>228.95</v>
      </c>
      <c r="L119" s="31">
        <v>227</v>
      </c>
      <c r="M119" s="31">
        <v>69.040189999999996</v>
      </c>
      <c r="N119" s="1"/>
      <c r="O119" s="1"/>
    </row>
    <row r="120" spans="1:15" ht="12.75" customHeight="1">
      <c r="A120" s="33">
        <v>110</v>
      </c>
      <c r="B120" s="58" t="s">
        <v>366</v>
      </c>
      <c r="C120" s="31">
        <v>843.45</v>
      </c>
      <c r="D120" s="38">
        <v>867.38333333333333</v>
      </c>
      <c r="E120" s="38">
        <v>811.76666666666665</v>
      </c>
      <c r="F120" s="38">
        <v>780.08333333333337</v>
      </c>
      <c r="G120" s="38">
        <v>724.4666666666667</v>
      </c>
      <c r="H120" s="38">
        <v>899.06666666666661</v>
      </c>
      <c r="I120" s="38">
        <v>954.68333333333317</v>
      </c>
      <c r="J120" s="38">
        <v>986.36666666666656</v>
      </c>
      <c r="K120" s="31">
        <v>923</v>
      </c>
      <c r="L120" s="31">
        <v>835.7</v>
      </c>
      <c r="M120" s="31">
        <v>138.47920999999999</v>
      </c>
      <c r="N120" s="1"/>
      <c r="O120" s="1"/>
    </row>
    <row r="121" spans="1:15" ht="12.75" customHeight="1">
      <c r="A121" s="33">
        <v>111</v>
      </c>
      <c r="B121" s="58" t="s">
        <v>95</v>
      </c>
      <c r="C121" s="31">
        <v>4920.1499999999996</v>
      </c>
      <c r="D121" s="38">
        <v>4948.2833333333328</v>
      </c>
      <c r="E121" s="38">
        <v>4867.9166666666661</v>
      </c>
      <c r="F121" s="38">
        <v>4815.6833333333334</v>
      </c>
      <c r="G121" s="38">
        <v>4735.3166666666666</v>
      </c>
      <c r="H121" s="38">
        <v>5000.5166666666655</v>
      </c>
      <c r="I121" s="38">
        <v>5080.8833333333323</v>
      </c>
      <c r="J121" s="38">
        <v>5133.116666666665</v>
      </c>
      <c r="K121" s="31">
        <v>5028.6499999999996</v>
      </c>
      <c r="L121" s="31">
        <v>4896.05</v>
      </c>
      <c r="M121" s="31">
        <v>4.5325699999999998</v>
      </c>
      <c r="N121" s="1"/>
      <c r="O121" s="1"/>
    </row>
    <row r="122" spans="1:15" ht="12.75" customHeight="1">
      <c r="A122" s="33">
        <v>112</v>
      </c>
      <c r="B122" s="58" t="s">
        <v>96</v>
      </c>
      <c r="C122" s="31">
        <v>1996.6</v>
      </c>
      <c r="D122" s="38">
        <v>1999.4166666666667</v>
      </c>
      <c r="E122" s="38">
        <v>1983.8333333333335</v>
      </c>
      <c r="F122" s="38">
        <v>1971.0666666666668</v>
      </c>
      <c r="G122" s="38">
        <v>1955.4833333333336</v>
      </c>
      <c r="H122" s="38">
        <v>2012.1833333333334</v>
      </c>
      <c r="I122" s="38">
        <v>2027.7666666666669</v>
      </c>
      <c r="J122" s="38">
        <v>2040.5333333333333</v>
      </c>
      <c r="K122" s="31">
        <v>2015</v>
      </c>
      <c r="L122" s="31">
        <v>1986.65</v>
      </c>
      <c r="M122" s="31">
        <v>4.96922</v>
      </c>
      <c r="N122" s="1"/>
      <c r="O122" s="1"/>
    </row>
    <row r="123" spans="1:15" ht="12.75" customHeight="1">
      <c r="A123" s="33">
        <v>113</v>
      </c>
      <c r="B123" s="58" t="s">
        <v>367</v>
      </c>
      <c r="C123" s="31">
        <v>2538.5500000000002</v>
      </c>
      <c r="D123" s="38">
        <v>2530.1</v>
      </c>
      <c r="E123" s="38">
        <v>2515</v>
      </c>
      <c r="F123" s="38">
        <v>2491.4500000000003</v>
      </c>
      <c r="G123" s="38">
        <v>2476.3500000000004</v>
      </c>
      <c r="H123" s="38">
        <v>2553.6499999999996</v>
      </c>
      <c r="I123" s="38">
        <v>2568.7499999999991</v>
      </c>
      <c r="J123" s="38">
        <v>2592.2999999999993</v>
      </c>
      <c r="K123" s="31">
        <v>2545.1999999999998</v>
      </c>
      <c r="L123" s="31">
        <v>2506.5500000000002</v>
      </c>
      <c r="M123" s="31">
        <v>1.11154</v>
      </c>
      <c r="N123" s="1"/>
      <c r="O123" s="1"/>
    </row>
    <row r="124" spans="1:15" ht="12.75" customHeight="1">
      <c r="A124" s="33">
        <v>114</v>
      </c>
      <c r="B124" s="58" t="s">
        <v>97</v>
      </c>
      <c r="C124" s="31">
        <v>654.75</v>
      </c>
      <c r="D124" s="38">
        <v>656.7166666666667</v>
      </c>
      <c r="E124" s="38">
        <v>650.03333333333342</v>
      </c>
      <c r="F124" s="38">
        <v>645.31666666666672</v>
      </c>
      <c r="G124" s="38">
        <v>638.63333333333344</v>
      </c>
      <c r="H124" s="38">
        <v>661.43333333333339</v>
      </c>
      <c r="I124" s="38">
        <v>668.11666666666679</v>
      </c>
      <c r="J124" s="38">
        <v>672.83333333333337</v>
      </c>
      <c r="K124" s="31">
        <v>663.4</v>
      </c>
      <c r="L124" s="31">
        <v>652</v>
      </c>
      <c r="M124" s="31">
        <v>13.28417</v>
      </c>
      <c r="N124" s="1"/>
      <c r="O124" s="1"/>
    </row>
    <row r="125" spans="1:15" ht="12.75" customHeight="1">
      <c r="A125" s="33">
        <v>115</v>
      </c>
      <c r="B125" s="58" t="s">
        <v>98</v>
      </c>
      <c r="C125" s="31">
        <v>1069.95</v>
      </c>
      <c r="D125" s="38">
        <v>1070.25</v>
      </c>
      <c r="E125" s="38">
        <v>1060.5</v>
      </c>
      <c r="F125" s="38">
        <v>1051.05</v>
      </c>
      <c r="G125" s="38">
        <v>1041.3</v>
      </c>
      <c r="H125" s="38">
        <v>1079.7</v>
      </c>
      <c r="I125" s="38">
        <v>1089.45</v>
      </c>
      <c r="J125" s="38">
        <v>1098.9000000000001</v>
      </c>
      <c r="K125" s="31">
        <v>1080</v>
      </c>
      <c r="L125" s="31">
        <v>1060.8</v>
      </c>
      <c r="M125" s="31">
        <v>2.99417</v>
      </c>
      <c r="N125" s="1"/>
      <c r="O125" s="1"/>
    </row>
    <row r="126" spans="1:15" ht="12.75" customHeight="1">
      <c r="A126" s="33">
        <v>116</v>
      </c>
      <c r="B126" s="58" t="s">
        <v>862</v>
      </c>
      <c r="C126" s="31">
        <v>4805.7</v>
      </c>
      <c r="D126" s="38">
        <v>4852.6166666666659</v>
      </c>
      <c r="E126" s="38">
        <v>4725.2833333333319</v>
      </c>
      <c r="F126" s="38">
        <v>4644.8666666666659</v>
      </c>
      <c r="G126" s="38">
        <v>4517.5333333333319</v>
      </c>
      <c r="H126" s="38">
        <v>4933.0333333333319</v>
      </c>
      <c r="I126" s="38">
        <v>5060.3666666666659</v>
      </c>
      <c r="J126" s="38">
        <v>5140.7833333333319</v>
      </c>
      <c r="K126" s="31">
        <v>4979.95</v>
      </c>
      <c r="L126" s="31">
        <v>4772.2</v>
      </c>
      <c r="M126" s="31">
        <v>0.41659000000000002</v>
      </c>
      <c r="N126" s="1"/>
      <c r="O126" s="1"/>
    </row>
    <row r="127" spans="1:15" ht="12.75" customHeight="1">
      <c r="A127" s="33">
        <v>117</v>
      </c>
      <c r="B127" s="58" t="s">
        <v>368</v>
      </c>
      <c r="C127" s="31">
        <v>1368.45</v>
      </c>
      <c r="D127" s="38">
        <v>1382.4833333333333</v>
      </c>
      <c r="E127" s="38">
        <v>1351.5166666666667</v>
      </c>
      <c r="F127" s="38">
        <v>1334.5833333333333</v>
      </c>
      <c r="G127" s="38">
        <v>1303.6166666666666</v>
      </c>
      <c r="H127" s="38">
        <v>1399.4166666666667</v>
      </c>
      <c r="I127" s="38">
        <v>1430.3833333333334</v>
      </c>
      <c r="J127" s="38">
        <v>1447.3166666666668</v>
      </c>
      <c r="K127" s="31">
        <v>1413.45</v>
      </c>
      <c r="L127" s="31">
        <v>1365.55</v>
      </c>
      <c r="M127" s="31">
        <v>0.98848999999999998</v>
      </c>
      <c r="N127" s="1"/>
      <c r="O127" s="1"/>
    </row>
    <row r="128" spans="1:15" ht="12.75" customHeight="1">
      <c r="A128" s="33">
        <v>118</v>
      </c>
      <c r="B128" s="58" t="s">
        <v>351</v>
      </c>
      <c r="C128" s="31">
        <v>3815.75</v>
      </c>
      <c r="D128" s="38">
        <v>3837.1666666666665</v>
      </c>
      <c r="E128" s="38">
        <v>3783.583333333333</v>
      </c>
      <c r="F128" s="38">
        <v>3751.4166666666665</v>
      </c>
      <c r="G128" s="38">
        <v>3697.833333333333</v>
      </c>
      <c r="H128" s="38">
        <v>3869.333333333333</v>
      </c>
      <c r="I128" s="38">
        <v>3922.9166666666661</v>
      </c>
      <c r="J128" s="38">
        <v>3955.083333333333</v>
      </c>
      <c r="K128" s="31">
        <v>3890.75</v>
      </c>
      <c r="L128" s="31">
        <v>3805</v>
      </c>
      <c r="M128" s="31">
        <v>0.12274</v>
      </c>
      <c r="N128" s="1"/>
      <c r="O128" s="1"/>
    </row>
    <row r="129" spans="1:15" ht="12.75" customHeight="1">
      <c r="A129" s="33">
        <v>119</v>
      </c>
      <c r="B129" s="58" t="s">
        <v>99</v>
      </c>
      <c r="C129" s="31">
        <v>290.8</v>
      </c>
      <c r="D129" s="38">
        <v>290.08333333333331</v>
      </c>
      <c r="E129" s="38">
        <v>287.71666666666664</v>
      </c>
      <c r="F129" s="38">
        <v>284.63333333333333</v>
      </c>
      <c r="G129" s="38">
        <v>282.26666666666665</v>
      </c>
      <c r="H129" s="38">
        <v>293.16666666666663</v>
      </c>
      <c r="I129" s="38">
        <v>295.5333333333333</v>
      </c>
      <c r="J129" s="38">
        <v>298.61666666666662</v>
      </c>
      <c r="K129" s="31">
        <v>292.45</v>
      </c>
      <c r="L129" s="31">
        <v>287</v>
      </c>
      <c r="M129" s="31">
        <v>20.717580000000002</v>
      </c>
      <c r="N129" s="1"/>
      <c r="O129" s="1"/>
    </row>
    <row r="130" spans="1:15" ht="12.75" customHeight="1">
      <c r="A130" s="33">
        <v>120</v>
      </c>
      <c r="B130" s="58" t="s">
        <v>352</v>
      </c>
      <c r="C130" s="31">
        <v>315.7</v>
      </c>
      <c r="D130" s="38">
        <v>315.38333333333333</v>
      </c>
      <c r="E130" s="38">
        <v>301.56666666666666</v>
      </c>
      <c r="F130" s="38">
        <v>287.43333333333334</v>
      </c>
      <c r="G130" s="38">
        <v>273.61666666666667</v>
      </c>
      <c r="H130" s="38">
        <v>329.51666666666665</v>
      </c>
      <c r="I130" s="38">
        <v>343.33333333333326</v>
      </c>
      <c r="J130" s="38">
        <v>357.46666666666664</v>
      </c>
      <c r="K130" s="31">
        <v>329.2</v>
      </c>
      <c r="L130" s="31">
        <v>301.25</v>
      </c>
      <c r="M130" s="31">
        <v>46.438290000000002</v>
      </c>
      <c r="N130" s="1"/>
      <c r="O130" s="1"/>
    </row>
    <row r="131" spans="1:15" ht="12.75" customHeight="1">
      <c r="A131" s="33">
        <v>121</v>
      </c>
      <c r="B131" s="58" t="s">
        <v>101</v>
      </c>
      <c r="C131" s="31">
        <v>1731</v>
      </c>
      <c r="D131" s="38">
        <v>1734.1166666666668</v>
      </c>
      <c r="E131" s="38">
        <v>1719.1833333333336</v>
      </c>
      <c r="F131" s="38">
        <v>1707.3666666666668</v>
      </c>
      <c r="G131" s="38">
        <v>1692.4333333333336</v>
      </c>
      <c r="H131" s="38">
        <v>1745.9333333333336</v>
      </c>
      <c r="I131" s="38">
        <v>1760.866666666667</v>
      </c>
      <c r="J131" s="38">
        <v>1772.6833333333336</v>
      </c>
      <c r="K131" s="31">
        <v>1749.05</v>
      </c>
      <c r="L131" s="31">
        <v>1722.3</v>
      </c>
      <c r="M131" s="31">
        <v>6.4265499999999998</v>
      </c>
      <c r="N131" s="1"/>
      <c r="O131" s="1"/>
    </row>
    <row r="132" spans="1:15" ht="12.75" customHeight="1">
      <c r="A132" s="33">
        <v>122</v>
      </c>
      <c r="B132" s="58" t="s">
        <v>369</v>
      </c>
      <c r="C132" s="31">
        <v>1541.9</v>
      </c>
      <c r="D132" s="38">
        <v>1535.3</v>
      </c>
      <c r="E132" s="38">
        <v>1511.6</v>
      </c>
      <c r="F132" s="38">
        <v>1481.3</v>
      </c>
      <c r="G132" s="38">
        <v>1457.6</v>
      </c>
      <c r="H132" s="38">
        <v>1565.6</v>
      </c>
      <c r="I132" s="38">
        <v>1589.3000000000002</v>
      </c>
      <c r="J132" s="38">
        <v>1619.6</v>
      </c>
      <c r="K132" s="31">
        <v>1559</v>
      </c>
      <c r="L132" s="31">
        <v>1505</v>
      </c>
      <c r="M132" s="31">
        <v>3.4190999999999998</v>
      </c>
      <c r="N132" s="1"/>
      <c r="O132" s="1"/>
    </row>
    <row r="133" spans="1:15" ht="12.75" customHeight="1">
      <c r="A133" s="33">
        <v>123</v>
      </c>
      <c r="B133" s="58" t="s">
        <v>102</v>
      </c>
      <c r="C133" s="31">
        <v>565.5</v>
      </c>
      <c r="D133" s="38">
        <v>563.91666666666663</v>
      </c>
      <c r="E133" s="38">
        <v>559.88333333333321</v>
      </c>
      <c r="F133" s="38">
        <v>554.26666666666654</v>
      </c>
      <c r="G133" s="38">
        <v>550.23333333333312</v>
      </c>
      <c r="H133" s="38">
        <v>569.5333333333333</v>
      </c>
      <c r="I133" s="38">
        <v>573.56666666666683</v>
      </c>
      <c r="J133" s="38">
        <v>579.18333333333339</v>
      </c>
      <c r="K133" s="31">
        <v>567.95000000000005</v>
      </c>
      <c r="L133" s="31">
        <v>558.29999999999995</v>
      </c>
      <c r="M133" s="31">
        <v>11.089549999999999</v>
      </c>
      <c r="N133" s="1"/>
      <c r="O133" s="1"/>
    </row>
    <row r="134" spans="1:15" ht="12.75" customHeight="1">
      <c r="A134" s="33">
        <v>124</v>
      </c>
      <c r="B134" s="58" t="s">
        <v>103</v>
      </c>
      <c r="C134" s="31">
        <v>1897.95</v>
      </c>
      <c r="D134" s="38">
        <v>1894.3833333333334</v>
      </c>
      <c r="E134" s="38">
        <v>1876.8666666666668</v>
      </c>
      <c r="F134" s="38">
        <v>1855.7833333333333</v>
      </c>
      <c r="G134" s="38">
        <v>1838.2666666666667</v>
      </c>
      <c r="H134" s="38">
        <v>1915.4666666666669</v>
      </c>
      <c r="I134" s="38">
        <v>1932.9833333333338</v>
      </c>
      <c r="J134" s="38">
        <v>1954.0666666666671</v>
      </c>
      <c r="K134" s="31">
        <v>1911.9</v>
      </c>
      <c r="L134" s="31">
        <v>1873.3</v>
      </c>
      <c r="M134" s="31">
        <v>0.79364999999999997</v>
      </c>
      <c r="N134" s="1"/>
      <c r="O134" s="1"/>
    </row>
    <row r="135" spans="1:15" ht="12.75" customHeight="1">
      <c r="A135" s="33">
        <v>125</v>
      </c>
      <c r="B135" s="58" t="s">
        <v>863</v>
      </c>
      <c r="C135" s="31">
        <v>2158.5500000000002</v>
      </c>
      <c r="D135" s="38">
        <v>2182.5000000000005</v>
      </c>
      <c r="E135" s="38">
        <v>2116.3500000000008</v>
      </c>
      <c r="F135" s="38">
        <v>2074.1500000000005</v>
      </c>
      <c r="G135" s="38">
        <v>2008.0000000000009</v>
      </c>
      <c r="H135" s="38">
        <v>2224.7000000000007</v>
      </c>
      <c r="I135" s="38">
        <v>2290.8500000000004</v>
      </c>
      <c r="J135" s="38">
        <v>2333.0500000000006</v>
      </c>
      <c r="K135" s="31">
        <v>2248.65</v>
      </c>
      <c r="L135" s="31">
        <v>2140.3000000000002</v>
      </c>
      <c r="M135" s="31">
        <v>1.7833399999999999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909.15</v>
      </c>
      <c r="D136" s="38">
        <v>905</v>
      </c>
      <c r="E136" s="38">
        <v>894.15</v>
      </c>
      <c r="F136" s="38">
        <v>879.15</v>
      </c>
      <c r="G136" s="38">
        <v>868.3</v>
      </c>
      <c r="H136" s="38">
        <v>920</v>
      </c>
      <c r="I136" s="38">
        <v>930.84999999999991</v>
      </c>
      <c r="J136" s="38">
        <v>945.85</v>
      </c>
      <c r="K136" s="31">
        <v>915.85</v>
      </c>
      <c r="L136" s="31">
        <v>890</v>
      </c>
      <c r="M136" s="31">
        <v>0.42531000000000002</v>
      </c>
      <c r="N136" s="1"/>
      <c r="O136" s="1"/>
    </row>
    <row r="137" spans="1:15" ht="12.75" customHeight="1">
      <c r="A137" s="33">
        <v>127</v>
      </c>
      <c r="B137" s="58" t="s">
        <v>371</v>
      </c>
      <c r="C137" s="31">
        <v>543.65</v>
      </c>
      <c r="D137" s="38">
        <v>546.1</v>
      </c>
      <c r="E137" s="38">
        <v>538.05000000000007</v>
      </c>
      <c r="F137" s="38">
        <v>532.45000000000005</v>
      </c>
      <c r="G137" s="38">
        <v>524.40000000000009</v>
      </c>
      <c r="H137" s="38">
        <v>551.70000000000005</v>
      </c>
      <c r="I137" s="38">
        <v>559.75</v>
      </c>
      <c r="J137" s="38">
        <v>565.35</v>
      </c>
      <c r="K137" s="31">
        <v>554.15</v>
      </c>
      <c r="L137" s="31">
        <v>540.5</v>
      </c>
      <c r="M137" s="31">
        <v>2.44943</v>
      </c>
      <c r="N137" s="1"/>
      <c r="O137" s="1"/>
    </row>
    <row r="138" spans="1:15" ht="12.75" customHeight="1">
      <c r="A138" s="33">
        <v>128</v>
      </c>
      <c r="B138" s="58" t="s">
        <v>104</v>
      </c>
      <c r="C138" s="31">
        <v>1994.95</v>
      </c>
      <c r="D138" s="38">
        <v>1987.3833333333332</v>
      </c>
      <c r="E138" s="38">
        <v>1969.5666666666664</v>
      </c>
      <c r="F138" s="38">
        <v>1944.1833333333332</v>
      </c>
      <c r="G138" s="38">
        <v>1926.3666666666663</v>
      </c>
      <c r="H138" s="38">
        <v>2012.7666666666664</v>
      </c>
      <c r="I138" s="38">
        <v>2030.583333333333</v>
      </c>
      <c r="J138" s="38">
        <v>2055.9666666666662</v>
      </c>
      <c r="K138" s="31">
        <v>2005.2</v>
      </c>
      <c r="L138" s="31">
        <v>1962</v>
      </c>
      <c r="M138" s="31">
        <v>3.9447899999999998</v>
      </c>
      <c r="N138" s="1"/>
      <c r="O138" s="1"/>
    </row>
    <row r="139" spans="1:15" ht="12.75" customHeight="1">
      <c r="A139" s="33">
        <v>129</v>
      </c>
      <c r="B139" s="58" t="s">
        <v>274</v>
      </c>
      <c r="C139" s="31">
        <v>419.9</v>
      </c>
      <c r="D139" s="38">
        <v>420.3</v>
      </c>
      <c r="E139" s="38">
        <v>416.70000000000005</v>
      </c>
      <c r="F139" s="38">
        <v>413.50000000000006</v>
      </c>
      <c r="G139" s="38">
        <v>409.90000000000009</v>
      </c>
      <c r="H139" s="38">
        <v>423.5</v>
      </c>
      <c r="I139" s="38">
        <v>427.1</v>
      </c>
      <c r="J139" s="38">
        <v>430.29999999999995</v>
      </c>
      <c r="K139" s="31">
        <v>423.9</v>
      </c>
      <c r="L139" s="31">
        <v>417.1</v>
      </c>
      <c r="M139" s="31">
        <v>11.357340000000001</v>
      </c>
      <c r="N139" s="1"/>
      <c r="O139" s="1"/>
    </row>
    <row r="140" spans="1:15" ht="12.75" customHeight="1">
      <c r="A140" s="33">
        <v>130</v>
      </c>
      <c r="B140" s="58" t="s">
        <v>105</v>
      </c>
      <c r="C140" s="31">
        <v>180.7</v>
      </c>
      <c r="D140" s="38">
        <v>181.4</v>
      </c>
      <c r="E140" s="38">
        <v>179.60000000000002</v>
      </c>
      <c r="F140" s="38">
        <v>178.50000000000003</v>
      </c>
      <c r="G140" s="38">
        <v>176.70000000000005</v>
      </c>
      <c r="H140" s="38">
        <v>182.5</v>
      </c>
      <c r="I140" s="38">
        <v>184.3</v>
      </c>
      <c r="J140" s="38">
        <v>185.39999999999998</v>
      </c>
      <c r="K140" s="31">
        <v>183.2</v>
      </c>
      <c r="L140" s="31">
        <v>180.3</v>
      </c>
      <c r="M140" s="31">
        <v>13.51271</v>
      </c>
      <c r="N140" s="1"/>
      <c r="O140" s="1"/>
    </row>
    <row r="141" spans="1:15" ht="12.75" customHeight="1">
      <c r="A141" s="33">
        <v>131</v>
      </c>
      <c r="B141" s="58" t="s">
        <v>372</v>
      </c>
      <c r="C141" s="31">
        <v>197.85</v>
      </c>
      <c r="D141" s="38">
        <v>198.0333333333333</v>
      </c>
      <c r="E141" s="38">
        <v>196.11666666666662</v>
      </c>
      <c r="F141" s="38">
        <v>194.38333333333333</v>
      </c>
      <c r="G141" s="38">
        <v>192.46666666666664</v>
      </c>
      <c r="H141" s="38">
        <v>199.76666666666659</v>
      </c>
      <c r="I141" s="38">
        <v>201.68333333333328</v>
      </c>
      <c r="J141" s="38">
        <v>203.41666666666657</v>
      </c>
      <c r="K141" s="31">
        <v>199.95</v>
      </c>
      <c r="L141" s="31">
        <v>196.3</v>
      </c>
      <c r="M141" s="31">
        <v>6.3681099999999997</v>
      </c>
      <c r="N141" s="1"/>
      <c r="O141" s="1"/>
    </row>
    <row r="142" spans="1:15" ht="12.75" customHeight="1">
      <c r="A142" s="33">
        <v>132</v>
      </c>
      <c r="B142" s="58" t="s">
        <v>106</v>
      </c>
      <c r="C142" s="31">
        <v>3654.9</v>
      </c>
      <c r="D142" s="38">
        <v>3652.6833333333329</v>
      </c>
      <c r="E142" s="38">
        <v>3623.2166666666658</v>
      </c>
      <c r="F142" s="38">
        <v>3591.5333333333328</v>
      </c>
      <c r="G142" s="38">
        <v>3562.0666666666657</v>
      </c>
      <c r="H142" s="38">
        <v>3684.3666666666659</v>
      </c>
      <c r="I142" s="38">
        <v>3713.833333333333</v>
      </c>
      <c r="J142" s="38">
        <v>3745.516666666666</v>
      </c>
      <c r="K142" s="31">
        <v>3682.15</v>
      </c>
      <c r="L142" s="31">
        <v>3621</v>
      </c>
      <c r="M142" s="31">
        <v>4.3606699999999998</v>
      </c>
      <c r="N142" s="1"/>
      <c r="O142" s="1"/>
    </row>
    <row r="143" spans="1:15" ht="12.75" customHeight="1">
      <c r="A143" s="33">
        <v>133</v>
      </c>
      <c r="B143" s="58" t="s">
        <v>107</v>
      </c>
      <c r="C143" s="31">
        <v>4737.8</v>
      </c>
      <c r="D143" s="38">
        <v>4716.2666666666664</v>
      </c>
      <c r="E143" s="38">
        <v>4656.5333333333328</v>
      </c>
      <c r="F143" s="38">
        <v>4575.2666666666664</v>
      </c>
      <c r="G143" s="38">
        <v>4515.5333333333328</v>
      </c>
      <c r="H143" s="38">
        <v>4797.5333333333328</v>
      </c>
      <c r="I143" s="38">
        <v>4857.2666666666664</v>
      </c>
      <c r="J143" s="38">
        <v>4938.5333333333328</v>
      </c>
      <c r="K143" s="31">
        <v>4776</v>
      </c>
      <c r="L143" s="31">
        <v>4635</v>
      </c>
      <c r="M143" s="31">
        <v>5.1235099999999996</v>
      </c>
      <c r="N143" s="1"/>
      <c r="O143" s="1"/>
    </row>
    <row r="144" spans="1:15" ht="12.75" customHeight="1">
      <c r="A144" s="33">
        <v>134</v>
      </c>
      <c r="B144" s="58" t="s">
        <v>109</v>
      </c>
      <c r="C144" s="31">
        <v>474.05</v>
      </c>
      <c r="D144" s="38">
        <v>474.84999999999997</v>
      </c>
      <c r="E144" s="38">
        <v>471.69999999999993</v>
      </c>
      <c r="F144" s="38">
        <v>469.34999999999997</v>
      </c>
      <c r="G144" s="38">
        <v>466.19999999999993</v>
      </c>
      <c r="H144" s="38">
        <v>477.19999999999993</v>
      </c>
      <c r="I144" s="38">
        <v>480.34999999999991</v>
      </c>
      <c r="J144" s="38">
        <v>482.69999999999993</v>
      </c>
      <c r="K144" s="31">
        <v>478</v>
      </c>
      <c r="L144" s="31">
        <v>472.5</v>
      </c>
      <c r="M144" s="31">
        <v>40.235140000000001</v>
      </c>
      <c r="N144" s="1"/>
      <c r="O144" s="1"/>
    </row>
    <row r="145" spans="1:15" ht="12.75" customHeight="1">
      <c r="A145" s="33">
        <v>135</v>
      </c>
      <c r="B145" s="58" t="s">
        <v>164</v>
      </c>
      <c r="C145" s="31">
        <v>2241.9499999999998</v>
      </c>
      <c r="D145" s="38">
        <v>2245.583333333333</v>
      </c>
      <c r="E145" s="38">
        <v>2225.3166666666662</v>
      </c>
      <c r="F145" s="38">
        <v>2208.6833333333329</v>
      </c>
      <c r="G145" s="38">
        <v>2188.4166666666661</v>
      </c>
      <c r="H145" s="38">
        <v>2262.2166666666662</v>
      </c>
      <c r="I145" s="38">
        <v>2282.4833333333327</v>
      </c>
      <c r="J145" s="38">
        <v>2299.1166666666663</v>
      </c>
      <c r="K145" s="31">
        <v>2265.85</v>
      </c>
      <c r="L145" s="31">
        <v>2228.9499999999998</v>
      </c>
      <c r="M145" s="31">
        <v>0.88507999999999998</v>
      </c>
      <c r="N145" s="1"/>
      <c r="O145" s="1"/>
    </row>
    <row r="146" spans="1:15" ht="12.75" customHeight="1">
      <c r="A146" s="33">
        <v>136</v>
      </c>
      <c r="B146" s="58" t="s">
        <v>110</v>
      </c>
      <c r="C146" s="31">
        <v>5874.45</v>
      </c>
      <c r="D146" s="38">
        <v>5898.3500000000013</v>
      </c>
      <c r="E146" s="38">
        <v>5816.7000000000025</v>
      </c>
      <c r="F146" s="38">
        <v>5758.9500000000016</v>
      </c>
      <c r="G146" s="38">
        <v>5677.3000000000029</v>
      </c>
      <c r="H146" s="38">
        <v>5956.1000000000022</v>
      </c>
      <c r="I146" s="38">
        <v>6037.7500000000018</v>
      </c>
      <c r="J146" s="38">
        <v>6095.5000000000018</v>
      </c>
      <c r="K146" s="31">
        <v>5980</v>
      </c>
      <c r="L146" s="31">
        <v>5840.6</v>
      </c>
      <c r="M146" s="31">
        <v>8.5632900000000003</v>
      </c>
      <c r="N146" s="1"/>
      <c r="O146" s="1"/>
    </row>
    <row r="147" spans="1:15" ht="12.75" customHeight="1">
      <c r="A147" s="33">
        <v>137</v>
      </c>
      <c r="B147" s="58" t="s">
        <v>373</v>
      </c>
      <c r="C147" s="31">
        <v>456.05</v>
      </c>
      <c r="D147" s="38">
        <v>457.33333333333331</v>
      </c>
      <c r="E147" s="38">
        <v>451.71666666666664</v>
      </c>
      <c r="F147" s="38">
        <v>447.38333333333333</v>
      </c>
      <c r="G147" s="38">
        <v>441.76666666666665</v>
      </c>
      <c r="H147" s="38">
        <v>461.66666666666663</v>
      </c>
      <c r="I147" s="38">
        <v>467.2833333333333</v>
      </c>
      <c r="J147" s="38">
        <v>471.61666666666662</v>
      </c>
      <c r="K147" s="31">
        <v>462.95</v>
      </c>
      <c r="L147" s="31">
        <v>453</v>
      </c>
      <c r="M147" s="31">
        <v>2.2107399999999999</v>
      </c>
      <c r="N147" s="1"/>
      <c r="O147" s="1"/>
    </row>
    <row r="148" spans="1:15" ht="12.75" customHeight="1">
      <c r="A148" s="33">
        <v>138</v>
      </c>
      <c r="B148" s="58" t="s">
        <v>376</v>
      </c>
      <c r="C148" s="31">
        <v>37.35</v>
      </c>
      <c r="D148" s="38">
        <v>37.866666666666667</v>
      </c>
      <c r="E148" s="38">
        <v>36.733333333333334</v>
      </c>
      <c r="F148" s="38">
        <v>36.116666666666667</v>
      </c>
      <c r="G148" s="38">
        <v>34.983333333333334</v>
      </c>
      <c r="H148" s="38">
        <v>38.483333333333334</v>
      </c>
      <c r="I148" s="38">
        <v>39.616666666666674</v>
      </c>
      <c r="J148" s="38">
        <v>40.233333333333334</v>
      </c>
      <c r="K148" s="31">
        <v>39</v>
      </c>
      <c r="L148" s="31">
        <v>37.25</v>
      </c>
      <c r="M148" s="31">
        <v>203.70636999999999</v>
      </c>
      <c r="N148" s="1"/>
      <c r="O148" s="1"/>
    </row>
    <row r="149" spans="1:15" ht="12.75" customHeight="1">
      <c r="A149" s="33">
        <v>139</v>
      </c>
      <c r="B149" s="58" t="s">
        <v>564</v>
      </c>
      <c r="C149" s="31">
        <v>1647.65</v>
      </c>
      <c r="D149" s="38">
        <v>1644.4666666666665</v>
      </c>
      <c r="E149" s="38">
        <v>1630.4333333333329</v>
      </c>
      <c r="F149" s="38">
        <v>1613.2166666666665</v>
      </c>
      <c r="G149" s="38">
        <v>1599.1833333333329</v>
      </c>
      <c r="H149" s="38">
        <v>1661.6833333333329</v>
      </c>
      <c r="I149" s="38">
        <v>1675.7166666666662</v>
      </c>
      <c r="J149" s="38">
        <v>1692.9333333333329</v>
      </c>
      <c r="K149" s="31">
        <v>1658.5</v>
      </c>
      <c r="L149" s="31">
        <v>1627.25</v>
      </c>
      <c r="M149" s="31">
        <v>0.21093000000000001</v>
      </c>
      <c r="N149" s="1"/>
      <c r="O149" s="1"/>
    </row>
    <row r="150" spans="1:15" ht="12.75" customHeight="1">
      <c r="A150" s="33">
        <v>140</v>
      </c>
      <c r="B150" s="58" t="s">
        <v>111</v>
      </c>
      <c r="C150" s="31">
        <v>3349.6</v>
      </c>
      <c r="D150" s="38">
        <v>3331.1666666666665</v>
      </c>
      <c r="E150" s="38">
        <v>3293.333333333333</v>
      </c>
      <c r="F150" s="38">
        <v>3237.0666666666666</v>
      </c>
      <c r="G150" s="38">
        <v>3199.2333333333331</v>
      </c>
      <c r="H150" s="38">
        <v>3387.4333333333329</v>
      </c>
      <c r="I150" s="38">
        <v>3425.266666666666</v>
      </c>
      <c r="J150" s="38">
        <v>3481.5333333333328</v>
      </c>
      <c r="K150" s="31">
        <v>3369</v>
      </c>
      <c r="L150" s="31">
        <v>3274.9</v>
      </c>
      <c r="M150" s="31">
        <v>6.8021799999999999</v>
      </c>
      <c r="N150" s="1"/>
      <c r="O150" s="1"/>
    </row>
    <row r="151" spans="1:15" ht="12.75" customHeight="1">
      <c r="A151" s="33">
        <v>141</v>
      </c>
      <c r="B151" s="58" t="s">
        <v>374</v>
      </c>
      <c r="C151" s="31">
        <v>224.2</v>
      </c>
      <c r="D151" s="38">
        <v>221.31666666666669</v>
      </c>
      <c r="E151" s="38">
        <v>216.73333333333338</v>
      </c>
      <c r="F151" s="38">
        <v>209.26666666666668</v>
      </c>
      <c r="G151" s="38">
        <v>204.68333333333337</v>
      </c>
      <c r="H151" s="38">
        <v>228.78333333333339</v>
      </c>
      <c r="I151" s="38">
        <v>233.3666666666667</v>
      </c>
      <c r="J151" s="38">
        <v>240.8333333333334</v>
      </c>
      <c r="K151" s="31">
        <v>225.9</v>
      </c>
      <c r="L151" s="31">
        <v>213.85</v>
      </c>
      <c r="M151" s="31">
        <v>42.952660000000002</v>
      </c>
      <c r="N151" s="1"/>
      <c r="O151" s="1"/>
    </row>
    <row r="152" spans="1:15" ht="12.75" customHeight="1">
      <c r="A152" s="33">
        <v>142</v>
      </c>
      <c r="B152" s="58" t="s">
        <v>377</v>
      </c>
      <c r="C152" s="31">
        <v>485.2</v>
      </c>
      <c r="D152" s="38">
        <v>490.66666666666669</v>
      </c>
      <c r="E152" s="38">
        <v>478.53333333333336</v>
      </c>
      <c r="F152" s="38">
        <v>471.86666666666667</v>
      </c>
      <c r="G152" s="38">
        <v>459.73333333333335</v>
      </c>
      <c r="H152" s="38">
        <v>497.33333333333337</v>
      </c>
      <c r="I152" s="38">
        <v>509.4666666666667</v>
      </c>
      <c r="J152" s="38">
        <v>516.13333333333344</v>
      </c>
      <c r="K152" s="31">
        <v>502.8</v>
      </c>
      <c r="L152" s="31">
        <v>484</v>
      </c>
      <c r="M152" s="31">
        <v>3.04223</v>
      </c>
      <c r="N152" s="1"/>
      <c r="O152" s="1"/>
    </row>
    <row r="153" spans="1:15" ht="12.75" customHeight="1">
      <c r="A153" s="33">
        <v>143</v>
      </c>
      <c r="B153" s="58" t="s">
        <v>275</v>
      </c>
      <c r="C153" s="31">
        <v>528.6</v>
      </c>
      <c r="D153" s="38">
        <v>523.36666666666667</v>
      </c>
      <c r="E153" s="38">
        <v>512.7833333333333</v>
      </c>
      <c r="F153" s="38">
        <v>496.96666666666664</v>
      </c>
      <c r="G153" s="38">
        <v>486.38333333333327</v>
      </c>
      <c r="H153" s="38">
        <v>539.18333333333339</v>
      </c>
      <c r="I153" s="38">
        <v>549.76666666666665</v>
      </c>
      <c r="J153" s="38">
        <v>565.58333333333337</v>
      </c>
      <c r="K153" s="31">
        <v>533.95000000000005</v>
      </c>
      <c r="L153" s="31">
        <v>507.55</v>
      </c>
      <c r="M153" s="31">
        <v>11.99288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1610.7</v>
      </c>
      <c r="D154" s="38">
        <v>1599.9166666666667</v>
      </c>
      <c r="E154" s="38">
        <v>1585.8333333333335</v>
      </c>
      <c r="F154" s="38">
        <v>1560.9666666666667</v>
      </c>
      <c r="G154" s="38">
        <v>1546.8833333333334</v>
      </c>
      <c r="H154" s="38">
        <v>1624.7833333333335</v>
      </c>
      <c r="I154" s="38">
        <v>1638.866666666667</v>
      </c>
      <c r="J154" s="38">
        <v>1663.7333333333336</v>
      </c>
      <c r="K154" s="31">
        <v>1614</v>
      </c>
      <c r="L154" s="31">
        <v>1575.05</v>
      </c>
      <c r="M154" s="31">
        <v>0.69852999999999998</v>
      </c>
      <c r="N154" s="1"/>
      <c r="O154" s="1"/>
    </row>
    <row r="155" spans="1:15" ht="12.75" customHeight="1">
      <c r="A155" s="33">
        <v>145</v>
      </c>
      <c r="B155" s="58" t="s">
        <v>379</v>
      </c>
      <c r="C155" s="31">
        <v>152.9</v>
      </c>
      <c r="D155" s="38">
        <v>152.93333333333334</v>
      </c>
      <c r="E155" s="38">
        <v>150.01666666666668</v>
      </c>
      <c r="F155" s="38">
        <v>147.13333333333335</v>
      </c>
      <c r="G155" s="38">
        <v>144.2166666666667</v>
      </c>
      <c r="H155" s="38">
        <v>155.81666666666666</v>
      </c>
      <c r="I155" s="38">
        <v>158.73333333333329</v>
      </c>
      <c r="J155" s="38">
        <v>161.61666666666665</v>
      </c>
      <c r="K155" s="31">
        <v>155.85</v>
      </c>
      <c r="L155" s="31">
        <v>150.05000000000001</v>
      </c>
      <c r="M155" s="31">
        <v>70.374179999999996</v>
      </c>
      <c r="N155" s="1"/>
      <c r="O155" s="1"/>
    </row>
    <row r="156" spans="1:15" ht="12.75" customHeight="1">
      <c r="A156" s="33">
        <v>146</v>
      </c>
      <c r="B156" s="58" t="s">
        <v>375</v>
      </c>
      <c r="C156" s="31">
        <v>196.25</v>
      </c>
      <c r="D156" s="38">
        <v>195.58333333333334</v>
      </c>
      <c r="E156" s="38">
        <v>192.36666666666667</v>
      </c>
      <c r="F156" s="38">
        <v>188.48333333333332</v>
      </c>
      <c r="G156" s="38">
        <v>185.26666666666665</v>
      </c>
      <c r="H156" s="38">
        <v>199.4666666666667</v>
      </c>
      <c r="I156" s="38">
        <v>202.68333333333334</v>
      </c>
      <c r="J156" s="38">
        <v>206.56666666666672</v>
      </c>
      <c r="K156" s="31">
        <v>198.8</v>
      </c>
      <c r="L156" s="31">
        <v>191.7</v>
      </c>
      <c r="M156" s="31">
        <v>12.02643</v>
      </c>
      <c r="N156" s="1"/>
      <c r="O156" s="1"/>
    </row>
    <row r="157" spans="1:15" ht="12.75" customHeight="1">
      <c r="A157" s="33">
        <v>147</v>
      </c>
      <c r="B157" s="58" t="s">
        <v>380</v>
      </c>
      <c r="C157" s="31">
        <v>82.6</v>
      </c>
      <c r="D157" s="38">
        <v>83.13333333333334</v>
      </c>
      <c r="E157" s="38">
        <v>81.566666666666677</v>
      </c>
      <c r="F157" s="38">
        <v>80.533333333333331</v>
      </c>
      <c r="G157" s="38">
        <v>78.966666666666669</v>
      </c>
      <c r="H157" s="38">
        <v>84.166666666666686</v>
      </c>
      <c r="I157" s="38">
        <v>85.733333333333348</v>
      </c>
      <c r="J157" s="38">
        <v>86.766666666666694</v>
      </c>
      <c r="K157" s="31">
        <v>84.7</v>
      </c>
      <c r="L157" s="31">
        <v>82.1</v>
      </c>
      <c r="M157" s="31">
        <v>49.643180000000001</v>
      </c>
      <c r="N157" s="1"/>
      <c r="O157" s="1"/>
    </row>
    <row r="158" spans="1:15" ht="12.75" customHeight="1">
      <c r="A158" s="33">
        <v>148</v>
      </c>
      <c r="B158" s="58" t="s">
        <v>864</v>
      </c>
      <c r="C158" s="31">
        <v>830.25</v>
      </c>
      <c r="D158" s="38">
        <v>820.26666666666677</v>
      </c>
      <c r="E158" s="38">
        <v>802.53333333333353</v>
      </c>
      <c r="F158" s="38">
        <v>774.81666666666672</v>
      </c>
      <c r="G158" s="38">
        <v>757.08333333333348</v>
      </c>
      <c r="H158" s="38">
        <v>847.98333333333358</v>
      </c>
      <c r="I158" s="38">
        <v>865.71666666666692</v>
      </c>
      <c r="J158" s="38">
        <v>893.43333333333362</v>
      </c>
      <c r="K158" s="31">
        <v>838</v>
      </c>
      <c r="L158" s="31">
        <v>792.55</v>
      </c>
      <c r="M158" s="31">
        <v>1.3740399999999999</v>
      </c>
      <c r="N158" s="1"/>
      <c r="O158" s="1"/>
    </row>
    <row r="159" spans="1:15" ht="12.75" customHeight="1">
      <c r="A159" s="33">
        <v>149</v>
      </c>
      <c r="B159" s="58" t="s">
        <v>112</v>
      </c>
      <c r="C159" s="31">
        <v>2851.1</v>
      </c>
      <c r="D159" s="38">
        <v>2835.7000000000003</v>
      </c>
      <c r="E159" s="38">
        <v>2797.0500000000006</v>
      </c>
      <c r="F159" s="38">
        <v>2743.0000000000005</v>
      </c>
      <c r="G159" s="38">
        <v>2704.3500000000008</v>
      </c>
      <c r="H159" s="38">
        <v>2889.7500000000005</v>
      </c>
      <c r="I159" s="38">
        <v>2928.4</v>
      </c>
      <c r="J159" s="38">
        <v>2982.4500000000003</v>
      </c>
      <c r="K159" s="31">
        <v>2874.35</v>
      </c>
      <c r="L159" s="31">
        <v>2781.65</v>
      </c>
      <c r="M159" s="31">
        <v>12.07053</v>
      </c>
      <c r="N159" s="1"/>
      <c r="O159" s="1"/>
    </row>
    <row r="160" spans="1:15" ht="12.75" customHeight="1">
      <c r="A160" s="33">
        <v>150</v>
      </c>
      <c r="B160" s="58" t="s">
        <v>113</v>
      </c>
      <c r="C160" s="31">
        <v>267.75</v>
      </c>
      <c r="D160" s="38">
        <v>267.16666666666669</v>
      </c>
      <c r="E160" s="38">
        <v>264.73333333333335</v>
      </c>
      <c r="F160" s="38">
        <v>261.71666666666664</v>
      </c>
      <c r="G160" s="38">
        <v>259.2833333333333</v>
      </c>
      <c r="H160" s="38">
        <v>270.18333333333339</v>
      </c>
      <c r="I160" s="38">
        <v>272.61666666666667</v>
      </c>
      <c r="J160" s="38">
        <v>275.63333333333344</v>
      </c>
      <c r="K160" s="31">
        <v>269.60000000000002</v>
      </c>
      <c r="L160" s="31">
        <v>264.14999999999998</v>
      </c>
      <c r="M160" s="31">
        <v>24.60276</v>
      </c>
      <c r="N160" s="1"/>
      <c r="O160" s="1"/>
    </row>
    <row r="161" spans="1:15" ht="12.75" customHeight="1">
      <c r="A161" s="33">
        <v>151</v>
      </c>
      <c r="B161" s="58" t="s">
        <v>381</v>
      </c>
      <c r="C161" s="31">
        <v>389.6</v>
      </c>
      <c r="D161" s="38">
        <v>391.13333333333338</v>
      </c>
      <c r="E161" s="38">
        <v>386.46666666666675</v>
      </c>
      <c r="F161" s="38">
        <v>383.33333333333337</v>
      </c>
      <c r="G161" s="38">
        <v>378.66666666666674</v>
      </c>
      <c r="H161" s="38">
        <v>394.26666666666677</v>
      </c>
      <c r="I161" s="38">
        <v>398.93333333333339</v>
      </c>
      <c r="J161" s="38">
        <v>402.06666666666678</v>
      </c>
      <c r="K161" s="31">
        <v>395.8</v>
      </c>
      <c r="L161" s="31">
        <v>388</v>
      </c>
      <c r="M161" s="31">
        <v>3.0147599999999999</v>
      </c>
      <c r="N161" s="1"/>
      <c r="O161" s="1"/>
    </row>
    <row r="162" spans="1:15" ht="12.75" customHeight="1">
      <c r="A162" s="33">
        <v>152</v>
      </c>
      <c r="B162" s="58" t="s">
        <v>114</v>
      </c>
      <c r="C162" s="31">
        <v>134.15</v>
      </c>
      <c r="D162" s="38">
        <v>134</v>
      </c>
      <c r="E162" s="38">
        <v>133.1</v>
      </c>
      <c r="F162" s="38">
        <v>132.04999999999998</v>
      </c>
      <c r="G162" s="38">
        <v>131.14999999999998</v>
      </c>
      <c r="H162" s="38">
        <v>135.05000000000001</v>
      </c>
      <c r="I162" s="38">
        <v>135.94999999999999</v>
      </c>
      <c r="J162" s="38">
        <v>137.00000000000003</v>
      </c>
      <c r="K162" s="31">
        <v>134.9</v>
      </c>
      <c r="L162" s="31">
        <v>132.94999999999999</v>
      </c>
      <c r="M162" s="31">
        <v>64.545299999999997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452.55</v>
      </c>
      <c r="D163" s="38">
        <v>455</v>
      </c>
      <c r="E163" s="38">
        <v>444.05</v>
      </c>
      <c r="F163" s="38">
        <v>435.55</v>
      </c>
      <c r="G163" s="38">
        <v>424.6</v>
      </c>
      <c r="H163" s="38">
        <v>463.5</v>
      </c>
      <c r="I163" s="38">
        <v>474.45000000000005</v>
      </c>
      <c r="J163" s="38">
        <v>482.95</v>
      </c>
      <c r="K163" s="31">
        <v>465.95</v>
      </c>
      <c r="L163" s="31">
        <v>446.5</v>
      </c>
      <c r="M163" s="31">
        <v>4.6103699999999996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4518.45</v>
      </c>
      <c r="D164" s="38">
        <v>4527.8166666666666</v>
      </c>
      <c r="E164" s="38">
        <v>4495.6333333333332</v>
      </c>
      <c r="F164" s="38">
        <v>4472.8166666666666</v>
      </c>
      <c r="G164" s="38">
        <v>4440.6333333333332</v>
      </c>
      <c r="H164" s="38">
        <v>4550.6333333333332</v>
      </c>
      <c r="I164" s="38">
        <v>4582.8166666666657</v>
      </c>
      <c r="J164" s="38">
        <v>4605.6333333333332</v>
      </c>
      <c r="K164" s="31">
        <v>4560</v>
      </c>
      <c r="L164" s="31">
        <v>4505</v>
      </c>
      <c r="M164" s="31">
        <v>0.17438999999999999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1064.95</v>
      </c>
      <c r="D165" s="38">
        <v>1073.0166666666667</v>
      </c>
      <c r="E165" s="38">
        <v>1023.4333333333334</v>
      </c>
      <c r="F165" s="38">
        <v>981.91666666666674</v>
      </c>
      <c r="G165" s="38">
        <v>932.33333333333348</v>
      </c>
      <c r="H165" s="38">
        <v>1114.5333333333333</v>
      </c>
      <c r="I165" s="38">
        <v>1164.1166666666668</v>
      </c>
      <c r="J165" s="38">
        <v>1205.6333333333332</v>
      </c>
      <c r="K165" s="31">
        <v>1122.5999999999999</v>
      </c>
      <c r="L165" s="31">
        <v>1031.5</v>
      </c>
      <c r="M165" s="31">
        <v>31.323149999999998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209.1</v>
      </c>
      <c r="D166" s="38">
        <v>207.91666666666666</v>
      </c>
      <c r="E166" s="38">
        <v>205.18333333333331</v>
      </c>
      <c r="F166" s="38">
        <v>201.26666666666665</v>
      </c>
      <c r="G166" s="38">
        <v>198.5333333333333</v>
      </c>
      <c r="H166" s="38">
        <v>211.83333333333331</v>
      </c>
      <c r="I166" s="38">
        <v>214.56666666666666</v>
      </c>
      <c r="J166" s="38">
        <v>218.48333333333332</v>
      </c>
      <c r="K166" s="31">
        <v>210.65</v>
      </c>
      <c r="L166" s="31">
        <v>204</v>
      </c>
      <c r="M166" s="31">
        <v>9.0795200000000005</v>
      </c>
      <c r="N166" s="1"/>
      <c r="O166" s="1"/>
    </row>
    <row r="167" spans="1:15" ht="12.75" customHeight="1">
      <c r="A167" s="33">
        <v>157</v>
      </c>
      <c r="B167" s="58" t="s">
        <v>386</v>
      </c>
      <c r="C167" s="31">
        <v>148.94999999999999</v>
      </c>
      <c r="D167" s="38">
        <v>148.43333333333331</v>
      </c>
      <c r="E167" s="38">
        <v>147.36666666666662</v>
      </c>
      <c r="F167" s="38">
        <v>145.7833333333333</v>
      </c>
      <c r="G167" s="38">
        <v>144.71666666666661</v>
      </c>
      <c r="H167" s="38">
        <v>150.01666666666662</v>
      </c>
      <c r="I167" s="38">
        <v>151.08333333333329</v>
      </c>
      <c r="J167" s="38">
        <v>152.66666666666663</v>
      </c>
      <c r="K167" s="31">
        <v>149.5</v>
      </c>
      <c r="L167" s="31">
        <v>146.85</v>
      </c>
      <c r="M167" s="31">
        <v>15.77633</v>
      </c>
      <c r="N167" s="1"/>
      <c r="O167" s="1"/>
    </row>
    <row r="168" spans="1:15" ht="12.75" customHeight="1">
      <c r="A168" s="33">
        <v>158</v>
      </c>
      <c r="B168" s="58" t="s">
        <v>865</v>
      </c>
      <c r="C168" s="31">
        <v>789.7</v>
      </c>
      <c r="D168" s="38">
        <v>792.68333333333339</v>
      </c>
      <c r="E168" s="38">
        <v>778.46666666666681</v>
      </c>
      <c r="F168" s="38">
        <v>767.23333333333346</v>
      </c>
      <c r="G168" s="38">
        <v>753.01666666666688</v>
      </c>
      <c r="H168" s="38">
        <v>803.91666666666674</v>
      </c>
      <c r="I168" s="38">
        <v>818.13333333333344</v>
      </c>
      <c r="J168" s="38">
        <v>829.36666666666667</v>
      </c>
      <c r="K168" s="31">
        <v>806.9</v>
      </c>
      <c r="L168" s="31">
        <v>781.45</v>
      </c>
      <c r="M168" s="31">
        <v>1.5327999999999999</v>
      </c>
      <c r="N168" s="1"/>
      <c r="O168" s="1"/>
    </row>
    <row r="169" spans="1:15" ht="12.75" customHeight="1">
      <c r="A169" s="33">
        <v>159</v>
      </c>
      <c r="B169" s="58" t="s">
        <v>277</v>
      </c>
      <c r="C169" s="31">
        <v>316.2</v>
      </c>
      <c r="D169" s="38">
        <v>318.91666666666669</v>
      </c>
      <c r="E169" s="38">
        <v>311.78333333333336</v>
      </c>
      <c r="F169" s="38">
        <v>307.36666666666667</v>
      </c>
      <c r="G169" s="38">
        <v>300.23333333333335</v>
      </c>
      <c r="H169" s="38">
        <v>323.33333333333337</v>
      </c>
      <c r="I169" s="38">
        <v>330.4666666666667</v>
      </c>
      <c r="J169" s="38">
        <v>334.88333333333338</v>
      </c>
      <c r="K169" s="31">
        <v>326.05</v>
      </c>
      <c r="L169" s="31">
        <v>314.5</v>
      </c>
      <c r="M169" s="31">
        <v>35.051659999999998</v>
      </c>
      <c r="N169" s="1"/>
      <c r="O169" s="1"/>
    </row>
    <row r="170" spans="1:15" ht="12.75" customHeight="1">
      <c r="A170" s="33">
        <v>160</v>
      </c>
      <c r="B170" s="58" t="s">
        <v>276</v>
      </c>
      <c r="C170" s="31">
        <v>132</v>
      </c>
      <c r="D170" s="38">
        <v>132.04999999999998</v>
      </c>
      <c r="E170" s="38">
        <v>130.69999999999996</v>
      </c>
      <c r="F170" s="38">
        <v>129.39999999999998</v>
      </c>
      <c r="G170" s="38">
        <v>128.04999999999995</v>
      </c>
      <c r="H170" s="38">
        <v>133.34999999999997</v>
      </c>
      <c r="I170" s="38">
        <v>134.69999999999999</v>
      </c>
      <c r="J170" s="38">
        <v>135.99999999999997</v>
      </c>
      <c r="K170" s="31">
        <v>133.4</v>
      </c>
      <c r="L170" s="31">
        <v>130.75</v>
      </c>
      <c r="M170" s="31">
        <v>30.17109</v>
      </c>
      <c r="N170" s="1"/>
      <c r="O170" s="1"/>
    </row>
    <row r="171" spans="1:15" ht="12.75" customHeight="1">
      <c r="A171" s="33">
        <v>161</v>
      </c>
      <c r="B171" s="58" t="s">
        <v>387</v>
      </c>
      <c r="C171" s="31">
        <v>1224.5</v>
      </c>
      <c r="D171" s="38">
        <v>1225.8833333333332</v>
      </c>
      <c r="E171" s="38">
        <v>1209.8166666666664</v>
      </c>
      <c r="F171" s="38">
        <v>1195.1333333333332</v>
      </c>
      <c r="G171" s="38">
        <v>1179.0666666666664</v>
      </c>
      <c r="H171" s="38">
        <v>1240.5666666666664</v>
      </c>
      <c r="I171" s="38">
        <v>1256.633333333333</v>
      </c>
      <c r="J171" s="38">
        <v>1271.3166666666664</v>
      </c>
      <c r="K171" s="31">
        <v>1241.95</v>
      </c>
      <c r="L171" s="31">
        <v>1211.2</v>
      </c>
      <c r="M171" s="31">
        <v>0.17527000000000001</v>
      </c>
      <c r="N171" s="1"/>
      <c r="O171" s="1"/>
    </row>
    <row r="172" spans="1:15" ht="12.75" customHeight="1">
      <c r="A172" s="33">
        <v>162</v>
      </c>
      <c r="B172" s="58" t="s">
        <v>115</v>
      </c>
      <c r="C172" s="31">
        <v>112.6</v>
      </c>
      <c r="D172" s="38">
        <v>112.73333333333333</v>
      </c>
      <c r="E172" s="38">
        <v>111.36666666666667</v>
      </c>
      <c r="F172" s="38">
        <v>110.13333333333334</v>
      </c>
      <c r="G172" s="38">
        <v>108.76666666666668</v>
      </c>
      <c r="H172" s="38">
        <v>113.96666666666667</v>
      </c>
      <c r="I172" s="38">
        <v>115.33333333333331</v>
      </c>
      <c r="J172" s="38">
        <v>116.56666666666666</v>
      </c>
      <c r="K172" s="31">
        <v>114.1</v>
      </c>
      <c r="L172" s="31">
        <v>111.5</v>
      </c>
      <c r="M172" s="31">
        <v>86.264449999999997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2667.25</v>
      </c>
      <c r="D173" s="38">
        <v>2658.2833333333333</v>
      </c>
      <c r="E173" s="38">
        <v>2635.0166666666664</v>
      </c>
      <c r="F173" s="38">
        <v>2602.7833333333333</v>
      </c>
      <c r="G173" s="38">
        <v>2579.5166666666664</v>
      </c>
      <c r="H173" s="38">
        <v>2690.5166666666664</v>
      </c>
      <c r="I173" s="38">
        <v>2713.7833333333338</v>
      </c>
      <c r="J173" s="38">
        <v>2746.0166666666664</v>
      </c>
      <c r="K173" s="31">
        <v>2681.55</v>
      </c>
      <c r="L173" s="31">
        <v>2626.05</v>
      </c>
      <c r="M173" s="31">
        <v>0.17909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3170.95</v>
      </c>
      <c r="D174" s="38">
        <v>3176.15</v>
      </c>
      <c r="E174" s="38">
        <v>3142.3500000000004</v>
      </c>
      <c r="F174" s="38">
        <v>3113.7500000000005</v>
      </c>
      <c r="G174" s="38">
        <v>3079.9500000000007</v>
      </c>
      <c r="H174" s="38">
        <v>3204.75</v>
      </c>
      <c r="I174" s="38">
        <v>3238.55</v>
      </c>
      <c r="J174" s="38">
        <v>3267.1499999999996</v>
      </c>
      <c r="K174" s="31">
        <v>3209.95</v>
      </c>
      <c r="L174" s="31">
        <v>3147.55</v>
      </c>
      <c r="M174" s="31">
        <v>6.9639999999999994E-2</v>
      </c>
      <c r="N174" s="1"/>
      <c r="O174" s="1"/>
    </row>
    <row r="175" spans="1:15" ht="12.75" customHeight="1">
      <c r="A175" s="33">
        <v>165</v>
      </c>
      <c r="B175" s="58" t="s">
        <v>391</v>
      </c>
      <c r="C175" s="31">
        <v>202.35</v>
      </c>
      <c r="D175" s="38">
        <v>203.2166666666667</v>
      </c>
      <c r="E175" s="38">
        <v>200.43333333333339</v>
      </c>
      <c r="F175" s="38">
        <v>198.51666666666671</v>
      </c>
      <c r="G175" s="38">
        <v>195.73333333333341</v>
      </c>
      <c r="H175" s="38">
        <v>205.13333333333338</v>
      </c>
      <c r="I175" s="38">
        <v>207.91666666666669</v>
      </c>
      <c r="J175" s="38">
        <v>209.83333333333337</v>
      </c>
      <c r="K175" s="31">
        <v>206</v>
      </c>
      <c r="L175" s="31">
        <v>201.3</v>
      </c>
      <c r="M175" s="31">
        <v>7.0535899999999998</v>
      </c>
      <c r="N175" s="1"/>
      <c r="O175" s="1"/>
    </row>
    <row r="176" spans="1:15" ht="12.75" customHeight="1">
      <c r="A176" s="33">
        <v>166</v>
      </c>
      <c r="B176" s="58" t="s">
        <v>278</v>
      </c>
      <c r="C176" s="31">
        <v>1568.7</v>
      </c>
      <c r="D176" s="38">
        <v>1573.8666666666668</v>
      </c>
      <c r="E176" s="38">
        <v>1516.4833333333336</v>
      </c>
      <c r="F176" s="38">
        <v>1464.2666666666669</v>
      </c>
      <c r="G176" s="38">
        <v>1406.8833333333337</v>
      </c>
      <c r="H176" s="38">
        <v>1626.0833333333335</v>
      </c>
      <c r="I176" s="38">
        <v>1683.4666666666667</v>
      </c>
      <c r="J176" s="38">
        <v>1735.6833333333334</v>
      </c>
      <c r="K176" s="31">
        <v>1631.25</v>
      </c>
      <c r="L176" s="31">
        <v>1521.65</v>
      </c>
      <c r="M176" s="31">
        <v>3.7877700000000001</v>
      </c>
      <c r="N176" s="1"/>
      <c r="O176" s="1"/>
    </row>
    <row r="177" spans="1:15" ht="12.75" customHeight="1">
      <c r="A177" s="33">
        <v>167</v>
      </c>
      <c r="B177" s="58" t="s">
        <v>392</v>
      </c>
      <c r="C177" s="31">
        <v>1410.2</v>
      </c>
      <c r="D177" s="38">
        <v>1408.1499999999999</v>
      </c>
      <c r="E177" s="38">
        <v>1398.2499999999998</v>
      </c>
      <c r="F177" s="38">
        <v>1386.3</v>
      </c>
      <c r="G177" s="38">
        <v>1376.3999999999999</v>
      </c>
      <c r="H177" s="38">
        <v>1420.0999999999997</v>
      </c>
      <c r="I177" s="38">
        <v>1429.9999999999998</v>
      </c>
      <c r="J177" s="38">
        <v>1441.9499999999996</v>
      </c>
      <c r="K177" s="31">
        <v>1418.05</v>
      </c>
      <c r="L177" s="31">
        <v>1396.2</v>
      </c>
      <c r="M177" s="31">
        <v>0.47620000000000001</v>
      </c>
      <c r="N177" s="1"/>
      <c r="O177" s="1"/>
    </row>
    <row r="178" spans="1:15" ht="12.75" customHeight="1">
      <c r="A178" s="33">
        <v>168</v>
      </c>
      <c r="B178" s="58" t="s">
        <v>116</v>
      </c>
      <c r="C178" s="31">
        <v>766.2</v>
      </c>
      <c r="D178" s="38">
        <v>771.06666666666672</v>
      </c>
      <c r="E178" s="38">
        <v>758.28333333333342</v>
      </c>
      <c r="F178" s="38">
        <v>750.36666666666667</v>
      </c>
      <c r="G178" s="38">
        <v>737.58333333333337</v>
      </c>
      <c r="H178" s="38">
        <v>778.98333333333346</v>
      </c>
      <c r="I178" s="38">
        <v>791.76666666666677</v>
      </c>
      <c r="J178" s="38">
        <v>799.68333333333351</v>
      </c>
      <c r="K178" s="31">
        <v>783.85</v>
      </c>
      <c r="L178" s="31">
        <v>763.15</v>
      </c>
      <c r="M178" s="31">
        <v>7.0233499999999998</v>
      </c>
      <c r="N178" s="1"/>
      <c r="O178" s="1"/>
    </row>
    <row r="179" spans="1:15" ht="12.75" customHeight="1">
      <c r="A179" s="33">
        <v>169</v>
      </c>
      <c r="B179" s="58" t="s">
        <v>871</v>
      </c>
      <c r="C179" s="31">
        <v>683.3</v>
      </c>
      <c r="D179" s="38">
        <v>687.06666666666661</v>
      </c>
      <c r="E179" s="38">
        <v>676.23333333333323</v>
      </c>
      <c r="F179" s="38">
        <v>669.16666666666663</v>
      </c>
      <c r="G179" s="38">
        <v>658.33333333333326</v>
      </c>
      <c r="H179" s="38">
        <v>694.13333333333321</v>
      </c>
      <c r="I179" s="38">
        <v>704.9666666666667</v>
      </c>
      <c r="J179" s="38">
        <v>712.03333333333319</v>
      </c>
      <c r="K179" s="31">
        <v>697.9</v>
      </c>
      <c r="L179" s="31">
        <v>680</v>
      </c>
      <c r="M179" s="31">
        <v>1.0824199999999999</v>
      </c>
      <c r="N179" s="1"/>
      <c r="O179" s="1"/>
    </row>
    <row r="180" spans="1:15" ht="12.75" customHeight="1">
      <c r="A180" s="33">
        <v>170</v>
      </c>
      <c r="B180" s="58" t="s">
        <v>388</v>
      </c>
      <c r="C180" s="31">
        <v>1509.15</v>
      </c>
      <c r="D180" s="38">
        <v>1476.1833333333334</v>
      </c>
      <c r="E180" s="38">
        <v>1408.9666666666667</v>
      </c>
      <c r="F180" s="38">
        <v>1308.7833333333333</v>
      </c>
      <c r="G180" s="38">
        <v>1241.5666666666666</v>
      </c>
      <c r="H180" s="38">
        <v>1576.3666666666668</v>
      </c>
      <c r="I180" s="38">
        <v>1643.5833333333335</v>
      </c>
      <c r="J180" s="38">
        <v>1743.7666666666669</v>
      </c>
      <c r="K180" s="31">
        <v>1543.4</v>
      </c>
      <c r="L180" s="31">
        <v>1376</v>
      </c>
      <c r="M180" s="31">
        <v>35.807000000000002</v>
      </c>
      <c r="N180" s="1"/>
      <c r="O180" s="1"/>
    </row>
    <row r="181" spans="1:15" ht="12.75" customHeight="1">
      <c r="A181" s="33">
        <v>171</v>
      </c>
      <c r="B181" s="58" t="s">
        <v>118</v>
      </c>
      <c r="C181" s="31">
        <v>53.3</v>
      </c>
      <c r="D181" s="38">
        <v>53.483333333333327</v>
      </c>
      <c r="E181" s="38">
        <v>52.566666666666656</v>
      </c>
      <c r="F181" s="38">
        <v>51.833333333333329</v>
      </c>
      <c r="G181" s="38">
        <v>50.916666666666657</v>
      </c>
      <c r="H181" s="38">
        <v>54.216666666666654</v>
      </c>
      <c r="I181" s="38">
        <v>55.133333333333326</v>
      </c>
      <c r="J181" s="38">
        <v>55.866666666666653</v>
      </c>
      <c r="K181" s="31">
        <v>54.4</v>
      </c>
      <c r="L181" s="31">
        <v>52.75</v>
      </c>
      <c r="M181" s="31">
        <v>100.71865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1245.95</v>
      </c>
      <c r="D182" s="38">
        <v>1256.2</v>
      </c>
      <c r="E182" s="38">
        <v>1229.75</v>
      </c>
      <c r="F182" s="38">
        <v>1213.55</v>
      </c>
      <c r="G182" s="38">
        <v>1187.0999999999999</v>
      </c>
      <c r="H182" s="38">
        <v>1272.4000000000001</v>
      </c>
      <c r="I182" s="38">
        <v>1298.8500000000004</v>
      </c>
      <c r="J182" s="38">
        <v>1315.0500000000002</v>
      </c>
      <c r="K182" s="31">
        <v>1282.6500000000001</v>
      </c>
      <c r="L182" s="31">
        <v>1240</v>
      </c>
      <c r="M182" s="31">
        <v>1.44719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2195.9499999999998</v>
      </c>
      <c r="D183" s="38">
        <v>2167.0166666666664</v>
      </c>
      <c r="E183" s="38">
        <v>2115.0333333333328</v>
      </c>
      <c r="F183" s="38">
        <v>2034.1166666666663</v>
      </c>
      <c r="G183" s="38">
        <v>1982.1333333333328</v>
      </c>
      <c r="H183" s="38">
        <v>2247.9333333333329</v>
      </c>
      <c r="I183" s="38">
        <v>2299.9166666666665</v>
      </c>
      <c r="J183" s="38">
        <v>2380.833333333333</v>
      </c>
      <c r="K183" s="31">
        <v>2219</v>
      </c>
      <c r="L183" s="31">
        <v>2086.1</v>
      </c>
      <c r="M183" s="31">
        <v>3.8973399999999998</v>
      </c>
      <c r="N183" s="1"/>
      <c r="O183" s="1"/>
    </row>
    <row r="184" spans="1:15" ht="12.75" customHeight="1">
      <c r="A184" s="33">
        <v>174</v>
      </c>
      <c r="B184" s="58" t="s">
        <v>395</v>
      </c>
      <c r="C184" s="31">
        <v>472</v>
      </c>
      <c r="D184" s="38">
        <v>472.98333333333335</v>
      </c>
      <c r="E184" s="38">
        <v>469.2166666666667</v>
      </c>
      <c r="F184" s="38">
        <v>466.43333333333334</v>
      </c>
      <c r="G184" s="38">
        <v>462.66666666666669</v>
      </c>
      <c r="H184" s="38">
        <v>475.76666666666671</v>
      </c>
      <c r="I184" s="38">
        <v>479.53333333333336</v>
      </c>
      <c r="J184" s="38">
        <v>482.31666666666672</v>
      </c>
      <c r="K184" s="31">
        <v>476.75</v>
      </c>
      <c r="L184" s="31">
        <v>470.2</v>
      </c>
      <c r="M184" s="31">
        <v>0.74826000000000004</v>
      </c>
      <c r="N184" s="1"/>
      <c r="O184" s="1"/>
    </row>
    <row r="185" spans="1:15" ht="12.75" customHeight="1">
      <c r="A185" s="33">
        <v>175</v>
      </c>
      <c r="B185" s="58" t="s">
        <v>120</v>
      </c>
      <c r="C185" s="31">
        <v>1026.45</v>
      </c>
      <c r="D185" s="38">
        <v>1024.8</v>
      </c>
      <c r="E185" s="38">
        <v>1016.6499999999999</v>
      </c>
      <c r="F185" s="38">
        <v>1006.8499999999999</v>
      </c>
      <c r="G185" s="38">
        <v>998.69999999999982</v>
      </c>
      <c r="H185" s="38">
        <v>1034.5999999999999</v>
      </c>
      <c r="I185" s="38">
        <v>1042.75</v>
      </c>
      <c r="J185" s="38">
        <v>1052.55</v>
      </c>
      <c r="K185" s="31">
        <v>1032.95</v>
      </c>
      <c r="L185" s="31">
        <v>1015</v>
      </c>
      <c r="M185" s="31">
        <v>10.602539999999999</v>
      </c>
      <c r="N185" s="1"/>
      <c r="O185" s="1"/>
    </row>
    <row r="186" spans="1:15" ht="12.75" customHeight="1">
      <c r="A186" s="33">
        <v>176</v>
      </c>
      <c r="B186" s="58" t="s">
        <v>396</v>
      </c>
      <c r="C186" s="31">
        <v>495.6</v>
      </c>
      <c r="D186" s="38">
        <v>499.5333333333333</v>
      </c>
      <c r="E186" s="38">
        <v>488.06666666666661</v>
      </c>
      <c r="F186" s="38">
        <v>480.5333333333333</v>
      </c>
      <c r="G186" s="38">
        <v>469.06666666666661</v>
      </c>
      <c r="H186" s="38">
        <v>507.06666666666661</v>
      </c>
      <c r="I186" s="38">
        <v>518.5333333333333</v>
      </c>
      <c r="J186" s="38">
        <v>526.06666666666661</v>
      </c>
      <c r="K186" s="31">
        <v>511</v>
      </c>
      <c r="L186" s="31">
        <v>492</v>
      </c>
      <c r="M186" s="31">
        <v>2.2021799999999998</v>
      </c>
      <c r="N186" s="1"/>
      <c r="O186" s="1"/>
    </row>
    <row r="187" spans="1:15" ht="12.75" customHeight="1">
      <c r="A187" s="33">
        <v>177</v>
      </c>
      <c r="B187" s="58" t="s">
        <v>121</v>
      </c>
      <c r="C187" s="31">
        <v>1526</v>
      </c>
      <c r="D187" s="38">
        <v>1531.6000000000001</v>
      </c>
      <c r="E187" s="38">
        <v>1514.4000000000003</v>
      </c>
      <c r="F187" s="38">
        <v>1502.8000000000002</v>
      </c>
      <c r="G187" s="38">
        <v>1485.6000000000004</v>
      </c>
      <c r="H187" s="38">
        <v>1543.2000000000003</v>
      </c>
      <c r="I187" s="38">
        <v>1560.4</v>
      </c>
      <c r="J187" s="38">
        <v>1572.0000000000002</v>
      </c>
      <c r="K187" s="31">
        <v>1548.8</v>
      </c>
      <c r="L187" s="31">
        <v>1520</v>
      </c>
      <c r="M187" s="31">
        <v>3.1316899999999999</v>
      </c>
      <c r="N187" s="1"/>
      <c r="O187" s="1"/>
    </row>
    <row r="188" spans="1:15" ht="12.75" customHeight="1">
      <c r="A188" s="33">
        <v>178</v>
      </c>
      <c r="B188" s="58" t="s">
        <v>122</v>
      </c>
      <c r="C188" s="31">
        <v>290.35000000000002</v>
      </c>
      <c r="D188" s="38">
        <v>291.98333333333335</v>
      </c>
      <c r="E188" s="38">
        <v>286.4666666666667</v>
      </c>
      <c r="F188" s="38">
        <v>282.58333333333337</v>
      </c>
      <c r="G188" s="38">
        <v>277.06666666666672</v>
      </c>
      <c r="H188" s="38">
        <v>295.86666666666667</v>
      </c>
      <c r="I188" s="38">
        <v>301.38333333333333</v>
      </c>
      <c r="J188" s="38">
        <v>305.26666666666665</v>
      </c>
      <c r="K188" s="31">
        <v>297.5</v>
      </c>
      <c r="L188" s="31">
        <v>288.10000000000002</v>
      </c>
      <c r="M188" s="31">
        <v>12.90513</v>
      </c>
      <c r="N188" s="1"/>
      <c r="O188" s="1"/>
    </row>
    <row r="189" spans="1:15" ht="12.75" customHeight="1">
      <c r="A189" s="33">
        <v>179</v>
      </c>
      <c r="B189" s="58" t="s">
        <v>397</v>
      </c>
      <c r="C189" s="31">
        <v>431.65</v>
      </c>
      <c r="D189" s="38">
        <v>431.90000000000003</v>
      </c>
      <c r="E189" s="38">
        <v>427.80000000000007</v>
      </c>
      <c r="F189" s="38">
        <v>423.95000000000005</v>
      </c>
      <c r="G189" s="38">
        <v>419.85000000000008</v>
      </c>
      <c r="H189" s="38">
        <v>435.75000000000006</v>
      </c>
      <c r="I189" s="38">
        <v>439.85000000000008</v>
      </c>
      <c r="J189" s="38">
        <v>443.70000000000005</v>
      </c>
      <c r="K189" s="31">
        <v>436</v>
      </c>
      <c r="L189" s="31">
        <v>428.05</v>
      </c>
      <c r="M189" s="31">
        <v>4.4055400000000002</v>
      </c>
      <c r="N189" s="1"/>
      <c r="O189" s="1"/>
    </row>
    <row r="190" spans="1:15" ht="12.75" customHeight="1">
      <c r="A190" s="33">
        <v>180</v>
      </c>
      <c r="B190" s="58" t="s">
        <v>123</v>
      </c>
      <c r="C190" s="31">
        <v>1790.95</v>
      </c>
      <c r="D190" s="38">
        <v>1792.4833333333336</v>
      </c>
      <c r="E190" s="38">
        <v>1784.1166666666672</v>
      </c>
      <c r="F190" s="38">
        <v>1777.2833333333338</v>
      </c>
      <c r="G190" s="38">
        <v>1768.9166666666674</v>
      </c>
      <c r="H190" s="38">
        <v>1799.3166666666671</v>
      </c>
      <c r="I190" s="38">
        <v>1807.6833333333334</v>
      </c>
      <c r="J190" s="38">
        <v>1814.5166666666669</v>
      </c>
      <c r="K190" s="31">
        <v>1800.85</v>
      </c>
      <c r="L190" s="31">
        <v>1785.65</v>
      </c>
      <c r="M190" s="31">
        <v>4.3961100000000002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779.45</v>
      </c>
      <c r="D191" s="38">
        <v>786.16666666666663</v>
      </c>
      <c r="E191" s="38">
        <v>767.83333333333326</v>
      </c>
      <c r="F191" s="38">
        <v>756.21666666666658</v>
      </c>
      <c r="G191" s="38">
        <v>737.88333333333321</v>
      </c>
      <c r="H191" s="38">
        <v>797.7833333333333</v>
      </c>
      <c r="I191" s="38">
        <v>816.11666666666656</v>
      </c>
      <c r="J191" s="38">
        <v>827.73333333333335</v>
      </c>
      <c r="K191" s="31">
        <v>804.5</v>
      </c>
      <c r="L191" s="31">
        <v>774.55</v>
      </c>
      <c r="M191" s="31">
        <v>4.7664400000000002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332.8</v>
      </c>
      <c r="D192" s="38">
        <v>332.16666666666669</v>
      </c>
      <c r="E192" s="38">
        <v>329.18333333333339</v>
      </c>
      <c r="F192" s="38">
        <v>325.56666666666672</v>
      </c>
      <c r="G192" s="38">
        <v>322.58333333333343</v>
      </c>
      <c r="H192" s="38">
        <v>335.78333333333336</v>
      </c>
      <c r="I192" s="38">
        <v>338.76666666666659</v>
      </c>
      <c r="J192" s="38">
        <v>342.38333333333333</v>
      </c>
      <c r="K192" s="31">
        <v>335.15</v>
      </c>
      <c r="L192" s="31">
        <v>328.55</v>
      </c>
      <c r="M192" s="31">
        <v>1.49952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2190.65</v>
      </c>
      <c r="D193" s="38">
        <v>2223.6666666666665</v>
      </c>
      <c r="E193" s="38">
        <v>2148.333333333333</v>
      </c>
      <c r="F193" s="38">
        <v>2106.0166666666664</v>
      </c>
      <c r="G193" s="38">
        <v>2030.6833333333329</v>
      </c>
      <c r="H193" s="38">
        <v>2265.9833333333331</v>
      </c>
      <c r="I193" s="38">
        <v>2341.3166666666662</v>
      </c>
      <c r="J193" s="38">
        <v>2383.6333333333332</v>
      </c>
      <c r="K193" s="31">
        <v>2299</v>
      </c>
      <c r="L193" s="31">
        <v>2181.35</v>
      </c>
      <c r="M193" s="31">
        <v>0.61387999999999998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634.4</v>
      </c>
      <c r="D194" s="38">
        <v>632.4666666666667</v>
      </c>
      <c r="E194" s="38">
        <v>624.93333333333339</v>
      </c>
      <c r="F194" s="38">
        <v>615.4666666666667</v>
      </c>
      <c r="G194" s="38">
        <v>607.93333333333339</v>
      </c>
      <c r="H194" s="38">
        <v>641.93333333333339</v>
      </c>
      <c r="I194" s="38">
        <v>649.4666666666667</v>
      </c>
      <c r="J194" s="38">
        <v>658.93333333333339</v>
      </c>
      <c r="K194" s="31">
        <v>640</v>
      </c>
      <c r="L194" s="31">
        <v>623</v>
      </c>
      <c r="M194" s="31">
        <v>0.53217999999999999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239.25</v>
      </c>
      <c r="D195" s="38">
        <v>239.9</v>
      </c>
      <c r="E195" s="38">
        <v>237.35000000000002</v>
      </c>
      <c r="F195" s="38">
        <v>235.45000000000002</v>
      </c>
      <c r="G195" s="38">
        <v>232.90000000000003</v>
      </c>
      <c r="H195" s="38">
        <v>241.8</v>
      </c>
      <c r="I195" s="38">
        <v>244.35000000000002</v>
      </c>
      <c r="J195" s="38">
        <v>246.25</v>
      </c>
      <c r="K195" s="31">
        <v>242.45</v>
      </c>
      <c r="L195" s="31">
        <v>238</v>
      </c>
      <c r="M195" s="31">
        <v>1.47648</v>
      </c>
      <c r="N195" s="1"/>
      <c r="O195" s="1"/>
    </row>
    <row r="196" spans="1:15" ht="12.75" customHeight="1">
      <c r="A196" s="33">
        <v>186</v>
      </c>
      <c r="B196" s="58" t="s">
        <v>403</v>
      </c>
      <c r="C196" s="31">
        <v>2871.5</v>
      </c>
      <c r="D196" s="38">
        <v>2862.9166666666665</v>
      </c>
      <c r="E196" s="38">
        <v>2828.583333333333</v>
      </c>
      <c r="F196" s="38">
        <v>2785.6666666666665</v>
      </c>
      <c r="G196" s="38">
        <v>2751.333333333333</v>
      </c>
      <c r="H196" s="38">
        <v>2905.833333333333</v>
      </c>
      <c r="I196" s="38">
        <v>2940.1666666666661</v>
      </c>
      <c r="J196" s="38">
        <v>2983.083333333333</v>
      </c>
      <c r="K196" s="31">
        <v>2897.25</v>
      </c>
      <c r="L196" s="31">
        <v>2820</v>
      </c>
      <c r="M196" s="31">
        <v>1.17184</v>
      </c>
      <c r="N196" s="1"/>
      <c r="O196" s="1"/>
    </row>
    <row r="197" spans="1:15" ht="12.75" customHeight="1">
      <c r="A197" s="33">
        <v>187</v>
      </c>
      <c r="B197" s="58" t="s">
        <v>124</v>
      </c>
      <c r="C197" s="31">
        <v>452.55</v>
      </c>
      <c r="D197" s="38">
        <v>453.66666666666669</v>
      </c>
      <c r="E197" s="38">
        <v>449.98333333333335</v>
      </c>
      <c r="F197" s="38">
        <v>447.41666666666669</v>
      </c>
      <c r="G197" s="38">
        <v>443.73333333333335</v>
      </c>
      <c r="H197" s="38">
        <v>456.23333333333335</v>
      </c>
      <c r="I197" s="38">
        <v>459.91666666666663</v>
      </c>
      <c r="J197" s="38">
        <v>462.48333333333335</v>
      </c>
      <c r="K197" s="31">
        <v>457.35</v>
      </c>
      <c r="L197" s="31">
        <v>451.1</v>
      </c>
      <c r="M197" s="31">
        <v>8.4206400000000006</v>
      </c>
      <c r="N197" s="1"/>
      <c r="O197" s="1"/>
    </row>
    <row r="198" spans="1:15" ht="12.75" customHeight="1">
      <c r="A198" s="33">
        <v>188</v>
      </c>
      <c r="B198" s="58" t="s">
        <v>119</v>
      </c>
      <c r="C198" s="31">
        <v>541.35</v>
      </c>
      <c r="D198" s="38">
        <v>541.06666666666672</v>
      </c>
      <c r="E198" s="38">
        <v>537.28333333333342</v>
      </c>
      <c r="F198" s="38">
        <v>533.2166666666667</v>
      </c>
      <c r="G198" s="38">
        <v>529.43333333333339</v>
      </c>
      <c r="H198" s="38">
        <v>545.13333333333344</v>
      </c>
      <c r="I198" s="38">
        <v>548.91666666666674</v>
      </c>
      <c r="J198" s="38">
        <v>552.98333333333346</v>
      </c>
      <c r="K198" s="31">
        <v>544.85</v>
      </c>
      <c r="L198" s="31">
        <v>537</v>
      </c>
      <c r="M198" s="31">
        <v>4.4449100000000001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119.35</v>
      </c>
      <c r="D199" s="38">
        <v>119.46666666666665</v>
      </c>
      <c r="E199" s="38">
        <v>118.13333333333331</v>
      </c>
      <c r="F199" s="38">
        <v>116.91666666666666</v>
      </c>
      <c r="G199" s="38">
        <v>115.58333333333331</v>
      </c>
      <c r="H199" s="38">
        <v>120.68333333333331</v>
      </c>
      <c r="I199" s="38">
        <v>122.01666666666665</v>
      </c>
      <c r="J199" s="38">
        <v>123.23333333333331</v>
      </c>
      <c r="K199" s="31">
        <v>120.8</v>
      </c>
      <c r="L199" s="31">
        <v>118.25</v>
      </c>
      <c r="M199" s="31">
        <v>5.7038200000000003</v>
      </c>
      <c r="N199" s="1"/>
      <c r="O199" s="1"/>
    </row>
    <row r="200" spans="1:15" ht="12.75" customHeight="1">
      <c r="A200" s="33">
        <v>190</v>
      </c>
      <c r="B200" s="58" t="s">
        <v>405</v>
      </c>
      <c r="C200" s="31">
        <v>151.5</v>
      </c>
      <c r="D200" s="38">
        <v>151.98333333333335</v>
      </c>
      <c r="E200" s="38">
        <v>150.1166666666667</v>
      </c>
      <c r="F200" s="38">
        <v>148.73333333333335</v>
      </c>
      <c r="G200" s="38">
        <v>146.8666666666667</v>
      </c>
      <c r="H200" s="38">
        <v>153.3666666666667</v>
      </c>
      <c r="I200" s="38">
        <v>155.23333333333338</v>
      </c>
      <c r="J200" s="38">
        <v>156.6166666666667</v>
      </c>
      <c r="K200" s="31">
        <v>153.85</v>
      </c>
      <c r="L200" s="31">
        <v>150.6</v>
      </c>
      <c r="M200" s="31">
        <v>9.2823799999999999</v>
      </c>
      <c r="N200" s="1"/>
      <c r="O200" s="1"/>
    </row>
    <row r="201" spans="1:15" ht="12.75" customHeight="1">
      <c r="A201" s="33">
        <v>191</v>
      </c>
      <c r="B201" s="58" t="s">
        <v>279</v>
      </c>
      <c r="C201" s="31">
        <v>275.10000000000002</v>
      </c>
      <c r="D201" s="38">
        <v>273.88333333333338</v>
      </c>
      <c r="E201" s="38">
        <v>271.46666666666675</v>
      </c>
      <c r="F201" s="38">
        <v>267.83333333333337</v>
      </c>
      <c r="G201" s="38">
        <v>265.41666666666674</v>
      </c>
      <c r="H201" s="38">
        <v>277.51666666666677</v>
      </c>
      <c r="I201" s="38">
        <v>279.93333333333339</v>
      </c>
      <c r="J201" s="38">
        <v>283.56666666666678</v>
      </c>
      <c r="K201" s="31">
        <v>276.3</v>
      </c>
      <c r="L201" s="31">
        <v>270.25</v>
      </c>
      <c r="M201" s="31">
        <v>1.80613</v>
      </c>
      <c r="N201" s="1"/>
      <c r="O201" s="1"/>
    </row>
    <row r="202" spans="1:15" ht="12.75" customHeight="1">
      <c r="A202" s="33">
        <v>192</v>
      </c>
      <c r="B202" s="58" t="s">
        <v>406</v>
      </c>
      <c r="C202" s="31">
        <v>1700.05</v>
      </c>
      <c r="D202" s="38">
        <v>1713.1666666666667</v>
      </c>
      <c r="E202" s="38">
        <v>1676.8833333333334</v>
      </c>
      <c r="F202" s="38">
        <v>1653.7166666666667</v>
      </c>
      <c r="G202" s="38">
        <v>1617.4333333333334</v>
      </c>
      <c r="H202" s="38">
        <v>1736.3333333333335</v>
      </c>
      <c r="I202" s="38">
        <v>1772.6166666666668</v>
      </c>
      <c r="J202" s="38">
        <v>1795.7833333333335</v>
      </c>
      <c r="K202" s="31">
        <v>1749.45</v>
      </c>
      <c r="L202" s="31">
        <v>1690</v>
      </c>
      <c r="M202" s="31">
        <v>2.00101</v>
      </c>
      <c r="N202" s="1"/>
      <c r="O202" s="1"/>
    </row>
    <row r="203" spans="1:15" ht="12.75" customHeight="1">
      <c r="A203" s="33">
        <v>193</v>
      </c>
      <c r="B203" s="58" t="s">
        <v>409</v>
      </c>
      <c r="C203" s="31">
        <v>891.55</v>
      </c>
      <c r="D203" s="38">
        <v>894.98333333333323</v>
      </c>
      <c r="E203" s="38">
        <v>886.56666666666649</v>
      </c>
      <c r="F203" s="38">
        <v>881.58333333333326</v>
      </c>
      <c r="G203" s="38">
        <v>873.16666666666652</v>
      </c>
      <c r="H203" s="38">
        <v>899.96666666666647</v>
      </c>
      <c r="I203" s="38">
        <v>908.38333333333321</v>
      </c>
      <c r="J203" s="38">
        <v>913.36666666666645</v>
      </c>
      <c r="K203" s="31">
        <v>903.4</v>
      </c>
      <c r="L203" s="31">
        <v>890</v>
      </c>
      <c r="M203" s="31">
        <v>2.1844399999999999</v>
      </c>
      <c r="N203" s="1"/>
      <c r="O203" s="1"/>
    </row>
    <row r="204" spans="1:15" ht="12.75" customHeight="1">
      <c r="A204" s="33">
        <v>194</v>
      </c>
      <c r="B204" s="58" t="s">
        <v>126</v>
      </c>
      <c r="C204" s="31">
        <v>1286.1500000000001</v>
      </c>
      <c r="D204" s="38">
        <v>1290.3500000000001</v>
      </c>
      <c r="E204" s="38">
        <v>1278.7500000000002</v>
      </c>
      <c r="F204" s="38">
        <v>1271.3500000000001</v>
      </c>
      <c r="G204" s="38">
        <v>1259.7500000000002</v>
      </c>
      <c r="H204" s="38">
        <v>1297.7500000000002</v>
      </c>
      <c r="I204" s="38">
        <v>1309.3500000000001</v>
      </c>
      <c r="J204" s="38">
        <v>1316.7500000000002</v>
      </c>
      <c r="K204" s="31">
        <v>1301.95</v>
      </c>
      <c r="L204" s="31">
        <v>1282.95</v>
      </c>
      <c r="M204" s="31">
        <v>5.8520200000000004</v>
      </c>
      <c r="N204" s="1"/>
      <c r="O204" s="1"/>
    </row>
    <row r="205" spans="1:15" ht="12.75" customHeight="1">
      <c r="A205" s="33">
        <v>195</v>
      </c>
      <c r="B205" s="58" t="s">
        <v>127</v>
      </c>
      <c r="C205" s="31">
        <v>1173.7</v>
      </c>
      <c r="D205" s="38">
        <v>1170.0666666666668</v>
      </c>
      <c r="E205" s="38">
        <v>1162.2833333333338</v>
      </c>
      <c r="F205" s="38">
        <v>1150.866666666667</v>
      </c>
      <c r="G205" s="38">
        <v>1143.0833333333339</v>
      </c>
      <c r="H205" s="38">
        <v>1181.4833333333336</v>
      </c>
      <c r="I205" s="38">
        <v>1189.2666666666669</v>
      </c>
      <c r="J205" s="38">
        <v>1200.6833333333334</v>
      </c>
      <c r="K205" s="31">
        <v>1177.8499999999999</v>
      </c>
      <c r="L205" s="31">
        <v>1158.6500000000001</v>
      </c>
      <c r="M205" s="31">
        <v>34.060879999999997</v>
      </c>
      <c r="N205" s="1"/>
      <c r="O205" s="1"/>
    </row>
    <row r="206" spans="1:15" ht="12.75" customHeight="1">
      <c r="A206" s="33">
        <v>196</v>
      </c>
      <c r="B206" s="58" t="s">
        <v>128</v>
      </c>
      <c r="C206" s="31">
        <v>2501.6999999999998</v>
      </c>
      <c r="D206" s="38">
        <v>2501.7999999999997</v>
      </c>
      <c r="E206" s="38">
        <v>2474.8999999999996</v>
      </c>
      <c r="F206" s="38">
        <v>2448.1</v>
      </c>
      <c r="G206" s="38">
        <v>2421.1999999999998</v>
      </c>
      <c r="H206" s="38">
        <v>2528.5999999999995</v>
      </c>
      <c r="I206" s="38">
        <v>2555.5</v>
      </c>
      <c r="J206" s="38">
        <v>2582.2999999999993</v>
      </c>
      <c r="K206" s="31">
        <v>2528.6999999999998</v>
      </c>
      <c r="L206" s="31">
        <v>2475</v>
      </c>
      <c r="M206" s="31">
        <v>5.9882499999999999</v>
      </c>
      <c r="N206" s="1"/>
      <c r="O206" s="1"/>
    </row>
    <row r="207" spans="1:15" ht="12.75" customHeight="1">
      <c r="A207" s="33">
        <v>197</v>
      </c>
      <c r="B207" s="58" t="s">
        <v>129</v>
      </c>
      <c r="C207" s="31">
        <v>1590.75</v>
      </c>
      <c r="D207" s="38">
        <v>1590.8500000000001</v>
      </c>
      <c r="E207" s="38">
        <v>1585.4000000000003</v>
      </c>
      <c r="F207" s="38">
        <v>1580.0500000000002</v>
      </c>
      <c r="G207" s="38">
        <v>1574.6000000000004</v>
      </c>
      <c r="H207" s="38">
        <v>1596.2000000000003</v>
      </c>
      <c r="I207" s="38">
        <v>1601.65</v>
      </c>
      <c r="J207" s="38">
        <v>1607.0000000000002</v>
      </c>
      <c r="K207" s="31">
        <v>1596.3</v>
      </c>
      <c r="L207" s="31">
        <v>1585.5</v>
      </c>
      <c r="M207" s="31">
        <v>128.16683</v>
      </c>
      <c r="N207" s="1"/>
      <c r="O207" s="1"/>
    </row>
    <row r="208" spans="1:15" ht="12.75" customHeight="1">
      <c r="A208" s="33">
        <v>198</v>
      </c>
      <c r="B208" s="58" t="s">
        <v>130</v>
      </c>
      <c r="C208" s="31">
        <v>625.95000000000005</v>
      </c>
      <c r="D208" s="38">
        <v>623.38333333333333</v>
      </c>
      <c r="E208" s="38">
        <v>619.31666666666661</v>
      </c>
      <c r="F208" s="38">
        <v>612.68333333333328</v>
      </c>
      <c r="G208" s="38">
        <v>608.61666666666656</v>
      </c>
      <c r="H208" s="38">
        <v>630.01666666666665</v>
      </c>
      <c r="I208" s="38">
        <v>634.08333333333348</v>
      </c>
      <c r="J208" s="38">
        <v>640.7166666666667</v>
      </c>
      <c r="K208" s="31">
        <v>627.45000000000005</v>
      </c>
      <c r="L208" s="31">
        <v>616.75</v>
      </c>
      <c r="M208" s="31">
        <v>23.923639999999999</v>
      </c>
      <c r="N208" s="1"/>
      <c r="O208" s="1"/>
    </row>
    <row r="209" spans="1:15" ht="12.75" customHeight="1">
      <c r="A209" s="33">
        <v>199</v>
      </c>
      <c r="B209" s="58" t="s">
        <v>131</v>
      </c>
      <c r="C209" s="31">
        <v>2927.05</v>
      </c>
      <c r="D209" s="38">
        <v>2945.5833333333335</v>
      </c>
      <c r="E209" s="38">
        <v>2901.4666666666672</v>
      </c>
      <c r="F209" s="38">
        <v>2875.8833333333337</v>
      </c>
      <c r="G209" s="38">
        <v>2831.7666666666673</v>
      </c>
      <c r="H209" s="38">
        <v>2971.166666666667</v>
      </c>
      <c r="I209" s="38">
        <v>3015.2833333333328</v>
      </c>
      <c r="J209" s="38">
        <v>3040.8666666666668</v>
      </c>
      <c r="K209" s="31">
        <v>2989.7</v>
      </c>
      <c r="L209" s="31">
        <v>2920</v>
      </c>
      <c r="M209" s="31">
        <v>5.6092199999999997</v>
      </c>
      <c r="N209" s="1"/>
      <c r="O209" s="1"/>
    </row>
    <row r="210" spans="1:15" ht="12.75" customHeight="1">
      <c r="A210" s="33">
        <v>200</v>
      </c>
      <c r="B210" s="58" t="s">
        <v>407</v>
      </c>
      <c r="C210" s="31">
        <v>67.25</v>
      </c>
      <c r="D210" s="38">
        <v>67.683333333333323</v>
      </c>
      <c r="E210" s="38">
        <v>66.666666666666643</v>
      </c>
      <c r="F210" s="38">
        <v>66.083333333333314</v>
      </c>
      <c r="G210" s="38">
        <v>65.066666666666634</v>
      </c>
      <c r="H210" s="38">
        <v>68.266666666666652</v>
      </c>
      <c r="I210" s="38">
        <v>69.283333333333331</v>
      </c>
      <c r="J210" s="38">
        <v>69.86666666666666</v>
      </c>
      <c r="K210" s="31">
        <v>68.7</v>
      </c>
      <c r="L210" s="31">
        <v>67.099999999999994</v>
      </c>
      <c r="M210" s="31">
        <v>32.821959999999997</v>
      </c>
      <c r="N210" s="1"/>
      <c r="O210" s="1"/>
    </row>
    <row r="211" spans="1:15" ht="12.75" customHeight="1">
      <c r="A211" s="33">
        <v>201</v>
      </c>
      <c r="B211" s="58" t="s">
        <v>411</v>
      </c>
      <c r="C211" s="31">
        <v>286.14999999999998</v>
      </c>
      <c r="D211" s="38">
        <v>286.7</v>
      </c>
      <c r="E211" s="38">
        <v>284.45</v>
      </c>
      <c r="F211" s="38">
        <v>282.75</v>
      </c>
      <c r="G211" s="38">
        <v>280.5</v>
      </c>
      <c r="H211" s="38">
        <v>288.39999999999998</v>
      </c>
      <c r="I211" s="38">
        <v>290.64999999999998</v>
      </c>
      <c r="J211" s="38">
        <v>292.34999999999997</v>
      </c>
      <c r="K211" s="31">
        <v>288.95</v>
      </c>
      <c r="L211" s="31">
        <v>285</v>
      </c>
      <c r="M211" s="31">
        <v>1.3962399999999999</v>
      </c>
      <c r="N211" s="1"/>
      <c r="O211" s="1"/>
    </row>
    <row r="212" spans="1:15" ht="12.75" customHeight="1">
      <c r="A212" s="33">
        <v>202</v>
      </c>
      <c r="B212" s="58" t="s">
        <v>133</v>
      </c>
      <c r="C212" s="31">
        <v>439.5</v>
      </c>
      <c r="D212" s="38">
        <v>441.7166666666667</v>
      </c>
      <c r="E212" s="38">
        <v>435.93333333333339</v>
      </c>
      <c r="F212" s="38">
        <v>432.36666666666667</v>
      </c>
      <c r="G212" s="38">
        <v>426.58333333333337</v>
      </c>
      <c r="H212" s="38">
        <v>445.28333333333342</v>
      </c>
      <c r="I212" s="38">
        <v>451.06666666666672</v>
      </c>
      <c r="J212" s="38">
        <v>454.63333333333344</v>
      </c>
      <c r="K212" s="31">
        <v>447.5</v>
      </c>
      <c r="L212" s="31">
        <v>438.15</v>
      </c>
      <c r="M212" s="31">
        <v>39.906779999999998</v>
      </c>
      <c r="N212" s="1"/>
      <c r="O212" s="1"/>
    </row>
    <row r="213" spans="1:15" ht="12.75" customHeight="1">
      <c r="A213" s="33">
        <v>203</v>
      </c>
      <c r="B213" s="58" t="s">
        <v>412</v>
      </c>
      <c r="C213" s="31">
        <v>1003.25</v>
      </c>
      <c r="D213" s="38">
        <v>1007.7666666666668</v>
      </c>
      <c r="E213" s="38">
        <v>995.58333333333348</v>
      </c>
      <c r="F213" s="38">
        <v>987.91666666666674</v>
      </c>
      <c r="G213" s="38">
        <v>975.73333333333346</v>
      </c>
      <c r="H213" s="38">
        <v>1015.4333333333335</v>
      </c>
      <c r="I213" s="38">
        <v>1027.6166666666668</v>
      </c>
      <c r="J213" s="38">
        <v>1035.2833333333335</v>
      </c>
      <c r="K213" s="31">
        <v>1019.95</v>
      </c>
      <c r="L213" s="31">
        <v>1000.1</v>
      </c>
      <c r="M213" s="31">
        <v>0.17852999999999999</v>
      </c>
      <c r="N213" s="1"/>
      <c r="O213" s="1"/>
    </row>
    <row r="214" spans="1:15" ht="12.75" customHeight="1">
      <c r="A214" s="33">
        <v>204</v>
      </c>
      <c r="B214" s="58" t="s">
        <v>125</v>
      </c>
      <c r="C214" s="31">
        <v>3788</v>
      </c>
      <c r="D214" s="38">
        <v>3817</v>
      </c>
      <c r="E214" s="38">
        <v>3751</v>
      </c>
      <c r="F214" s="38">
        <v>3714</v>
      </c>
      <c r="G214" s="38">
        <v>3648</v>
      </c>
      <c r="H214" s="38">
        <v>3854</v>
      </c>
      <c r="I214" s="38">
        <v>3920</v>
      </c>
      <c r="J214" s="38">
        <v>3957</v>
      </c>
      <c r="K214" s="31">
        <v>3883</v>
      </c>
      <c r="L214" s="31">
        <v>3780</v>
      </c>
      <c r="M214" s="31">
        <v>5.7669699999999997</v>
      </c>
      <c r="N214" s="1"/>
      <c r="O214" s="1"/>
    </row>
    <row r="215" spans="1:15" ht="12.75" customHeight="1">
      <c r="A215" s="33">
        <v>205</v>
      </c>
      <c r="B215" s="58" t="s">
        <v>134</v>
      </c>
      <c r="C215" s="31">
        <v>140.75</v>
      </c>
      <c r="D215" s="38">
        <v>141.48333333333332</v>
      </c>
      <c r="E215" s="38">
        <v>138.26666666666665</v>
      </c>
      <c r="F215" s="38">
        <v>135.78333333333333</v>
      </c>
      <c r="G215" s="38">
        <v>132.56666666666666</v>
      </c>
      <c r="H215" s="38">
        <v>143.96666666666664</v>
      </c>
      <c r="I215" s="38">
        <v>147.18333333333328</v>
      </c>
      <c r="J215" s="38">
        <v>149.66666666666663</v>
      </c>
      <c r="K215" s="31">
        <v>144.69999999999999</v>
      </c>
      <c r="L215" s="31">
        <v>139</v>
      </c>
      <c r="M215" s="31">
        <v>46.556190000000001</v>
      </c>
      <c r="N215" s="1"/>
      <c r="O215" s="1"/>
    </row>
    <row r="216" spans="1:15" ht="12.75" customHeight="1">
      <c r="A216" s="33">
        <v>206</v>
      </c>
      <c r="B216" s="58" t="s">
        <v>135</v>
      </c>
      <c r="C216" s="31">
        <v>261.14999999999998</v>
      </c>
      <c r="D216" s="38">
        <v>261.55</v>
      </c>
      <c r="E216" s="38">
        <v>259.25</v>
      </c>
      <c r="F216" s="38">
        <v>257.34999999999997</v>
      </c>
      <c r="G216" s="38">
        <v>255.04999999999995</v>
      </c>
      <c r="H216" s="38">
        <v>263.45000000000005</v>
      </c>
      <c r="I216" s="38">
        <v>265.75000000000011</v>
      </c>
      <c r="J216" s="38">
        <v>267.65000000000009</v>
      </c>
      <c r="K216" s="31">
        <v>263.85000000000002</v>
      </c>
      <c r="L216" s="31">
        <v>259.64999999999998</v>
      </c>
      <c r="M216" s="31">
        <v>24.944690000000001</v>
      </c>
      <c r="N216" s="1"/>
      <c r="O216" s="1"/>
    </row>
    <row r="217" spans="1:15" ht="12.75" customHeight="1">
      <c r="A217" s="33">
        <v>207</v>
      </c>
      <c r="B217" s="58" t="s">
        <v>136</v>
      </c>
      <c r="C217" s="31">
        <v>2554.75</v>
      </c>
      <c r="D217" s="38">
        <v>2551.5333333333333</v>
      </c>
      <c r="E217" s="38">
        <v>2535.3166666666666</v>
      </c>
      <c r="F217" s="38">
        <v>2515.8833333333332</v>
      </c>
      <c r="G217" s="38">
        <v>2499.6666666666665</v>
      </c>
      <c r="H217" s="38">
        <v>2570.9666666666667</v>
      </c>
      <c r="I217" s="38">
        <v>2587.1833333333329</v>
      </c>
      <c r="J217" s="38">
        <v>2606.6166666666668</v>
      </c>
      <c r="K217" s="31">
        <v>2567.75</v>
      </c>
      <c r="L217" s="31">
        <v>2532.1</v>
      </c>
      <c r="M217" s="31">
        <v>19.708189999999998</v>
      </c>
      <c r="N217" s="1"/>
      <c r="O217" s="1"/>
    </row>
    <row r="218" spans="1:15" ht="12.75" customHeight="1">
      <c r="A218" s="33">
        <v>208</v>
      </c>
      <c r="B218" s="58" t="s">
        <v>280</v>
      </c>
      <c r="C218" s="31">
        <v>314.55</v>
      </c>
      <c r="D218" s="38">
        <v>314.16666666666669</v>
      </c>
      <c r="E218" s="38">
        <v>312.43333333333339</v>
      </c>
      <c r="F218" s="38">
        <v>310.31666666666672</v>
      </c>
      <c r="G218" s="38">
        <v>308.58333333333343</v>
      </c>
      <c r="H218" s="38">
        <v>316.28333333333336</v>
      </c>
      <c r="I218" s="38">
        <v>318.01666666666659</v>
      </c>
      <c r="J218" s="38">
        <v>320.13333333333333</v>
      </c>
      <c r="K218" s="31">
        <v>315.89999999999998</v>
      </c>
      <c r="L218" s="31">
        <v>312.05</v>
      </c>
      <c r="M218" s="31">
        <v>2.4653900000000002</v>
      </c>
      <c r="N218" s="1"/>
      <c r="O218" s="1"/>
    </row>
    <row r="219" spans="1:15" ht="12.75" customHeight="1">
      <c r="A219" s="33">
        <v>209</v>
      </c>
      <c r="B219" s="58" t="s">
        <v>413</v>
      </c>
      <c r="C219" s="31">
        <v>4262.8500000000004</v>
      </c>
      <c r="D219" s="38">
        <v>4280.4833333333327</v>
      </c>
      <c r="E219" s="38">
        <v>4210.2666666666655</v>
      </c>
      <c r="F219" s="38">
        <v>4157.6833333333325</v>
      </c>
      <c r="G219" s="38">
        <v>4087.4666666666653</v>
      </c>
      <c r="H219" s="38">
        <v>4333.0666666666657</v>
      </c>
      <c r="I219" s="38">
        <v>4403.2833333333328</v>
      </c>
      <c r="J219" s="38">
        <v>4455.8666666666659</v>
      </c>
      <c r="K219" s="31">
        <v>4350.7</v>
      </c>
      <c r="L219" s="31">
        <v>4227.8999999999996</v>
      </c>
      <c r="M219" s="31">
        <v>7.6780000000000001E-2</v>
      </c>
      <c r="N219" s="1"/>
      <c r="O219" s="1"/>
    </row>
    <row r="220" spans="1:15" ht="12.75" customHeight="1">
      <c r="A220" s="33">
        <v>210</v>
      </c>
      <c r="B220" s="58" t="s">
        <v>408</v>
      </c>
      <c r="C220" s="31">
        <v>570.4</v>
      </c>
      <c r="D220" s="38">
        <v>573.25</v>
      </c>
      <c r="E220" s="38">
        <v>566.15</v>
      </c>
      <c r="F220" s="38">
        <v>561.9</v>
      </c>
      <c r="G220" s="38">
        <v>554.79999999999995</v>
      </c>
      <c r="H220" s="38">
        <v>577.5</v>
      </c>
      <c r="I220" s="38">
        <v>584.59999999999991</v>
      </c>
      <c r="J220" s="38">
        <v>588.85</v>
      </c>
      <c r="K220" s="31">
        <v>580.35</v>
      </c>
      <c r="L220" s="31">
        <v>569</v>
      </c>
      <c r="M220" s="31">
        <v>0.40088000000000001</v>
      </c>
      <c r="N220" s="1"/>
      <c r="O220" s="1"/>
    </row>
    <row r="221" spans="1:15" ht="12.75" customHeight="1">
      <c r="A221" s="33">
        <v>211</v>
      </c>
      <c r="B221" s="58" t="s">
        <v>414</v>
      </c>
      <c r="C221" s="31">
        <v>862.7</v>
      </c>
      <c r="D221" s="38">
        <v>866.36666666666679</v>
      </c>
      <c r="E221" s="38">
        <v>856.38333333333355</v>
      </c>
      <c r="F221" s="38">
        <v>850.06666666666672</v>
      </c>
      <c r="G221" s="38">
        <v>840.08333333333348</v>
      </c>
      <c r="H221" s="38">
        <v>872.68333333333362</v>
      </c>
      <c r="I221" s="38">
        <v>882.66666666666674</v>
      </c>
      <c r="J221" s="38">
        <v>888.98333333333369</v>
      </c>
      <c r="K221" s="31">
        <v>876.35</v>
      </c>
      <c r="L221" s="31">
        <v>860.05</v>
      </c>
      <c r="M221" s="31">
        <v>0.89656999999999998</v>
      </c>
      <c r="N221" s="1"/>
      <c r="O221" s="1"/>
    </row>
    <row r="222" spans="1:15" ht="12.75" customHeight="1">
      <c r="A222" s="33">
        <v>212</v>
      </c>
      <c r="B222" s="58" t="s">
        <v>281</v>
      </c>
      <c r="C222" s="31">
        <v>40183.85</v>
      </c>
      <c r="D222" s="38">
        <v>40211.283333333333</v>
      </c>
      <c r="E222" s="38">
        <v>39922.566666666666</v>
      </c>
      <c r="F222" s="38">
        <v>39661.283333333333</v>
      </c>
      <c r="G222" s="38">
        <v>39372.566666666666</v>
      </c>
      <c r="H222" s="38">
        <v>40472.566666666666</v>
      </c>
      <c r="I222" s="38">
        <v>40761.283333333326</v>
      </c>
      <c r="J222" s="38">
        <v>41022.566666666666</v>
      </c>
      <c r="K222" s="31">
        <v>40500</v>
      </c>
      <c r="L222" s="31">
        <v>39950</v>
      </c>
      <c r="M222" s="31">
        <v>1.4019999999999999E-2</v>
      </c>
      <c r="N222" s="1"/>
      <c r="O222" s="1"/>
    </row>
    <row r="223" spans="1:15" ht="12.75" customHeight="1">
      <c r="A223" s="33">
        <v>213</v>
      </c>
      <c r="B223" s="58" t="s">
        <v>415</v>
      </c>
      <c r="C223" s="31">
        <v>73.650000000000006</v>
      </c>
      <c r="D223" s="38">
        <v>72.533333333333331</v>
      </c>
      <c r="E223" s="38">
        <v>70.766666666666666</v>
      </c>
      <c r="F223" s="38">
        <v>67.88333333333334</v>
      </c>
      <c r="G223" s="38">
        <v>66.116666666666674</v>
      </c>
      <c r="H223" s="38">
        <v>75.416666666666657</v>
      </c>
      <c r="I223" s="38">
        <v>77.183333333333309</v>
      </c>
      <c r="J223" s="38">
        <v>80.066666666666649</v>
      </c>
      <c r="K223" s="31">
        <v>74.3</v>
      </c>
      <c r="L223" s="31">
        <v>69.650000000000006</v>
      </c>
      <c r="M223" s="31">
        <v>323.77264000000002</v>
      </c>
      <c r="N223" s="1"/>
      <c r="O223" s="1"/>
    </row>
    <row r="224" spans="1:15" ht="12.75" customHeight="1">
      <c r="A224" s="33">
        <v>214</v>
      </c>
      <c r="B224" s="58" t="s">
        <v>138</v>
      </c>
      <c r="C224" s="31">
        <v>950.65</v>
      </c>
      <c r="D224" s="38">
        <v>950.55000000000007</v>
      </c>
      <c r="E224" s="38">
        <v>946.10000000000014</v>
      </c>
      <c r="F224" s="38">
        <v>941.55000000000007</v>
      </c>
      <c r="G224" s="38">
        <v>937.10000000000014</v>
      </c>
      <c r="H224" s="38">
        <v>955.10000000000014</v>
      </c>
      <c r="I224" s="38">
        <v>959.55000000000018</v>
      </c>
      <c r="J224" s="38">
        <v>964.10000000000014</v>
      </c>
      <c r="K224" s="31">
        <v>955</v>
      </c>
      <c r="L224" s="31">
        <v>946</v>
      </c>
      <c r="M224" s="31">
        <v>132.57508000000001</v>
      </c>
      <c r="N224" s="1"/>
      <c r="O224" s="1"/>
    </row>
    <row r="225" spans="1:15" ht="12.75" customHeight="1">
      <c r="A225" s="33">
        <v>215</v>
      </c>
      <c r="B225" s="58" t="s">
        <v>139</v>
      </c>
      <c r="C225" s="31">
        <v>1327.9</v>
      </c>
      <c r="D225" s="38">
        <v>1332.1833333333334</v>
      </c>
      <c r="E225" s="38">
        <v>1319.7166666666667</v>
      </c>
      <c r="F225" s="38">
        <v>1311.5333333333333</v>
      </c>
      <c r="G225" s="38">
        <v>1299.0666666666666</v>
      </c>
      <c r="H225" s="38">
        <v>1340.3666666666668</v>
      </c>
      <c r="I225" s="38">
        <v>1352.8333333333335</v>
      </c>
      <c r="J225" s="38">
        <v>1361.0166666666669</v>
      </c>
      <c r="K225" s="31">
        <v>1344.65</v>
      </c>
      <c r="L225" s="31">
        <v>1324</v>
      </c>
      <c r="M225" s="31">
        <v>3.12677</v>
      </c>
      <c r="N225" s="1"/>
      <c r="O225" s="1"/>
    </row>
    <row r="226" spans="1:15" ht="12.75" customHeight="1">
      <c r="A226" s="33">
        <v>216</v>
      </c>
      <c r="B226" s="58" t="s">
        <v>140</v>
      </c>
      <c r="C226" s="31">
        <v>537.5</v>
      </c>
      <c r="D226" s="38">
        <v>538.91666666666663</v>
      </c>
      <c r="E226" s="38">
        <v>534.08333333333326</v>
      </c>
      <c r="F226" s="38">
        <v>530.66666666666663</v>
      </c>
      <c r="G226" s="38">
        <v>525.83333333333326</v>
      </c>
      <c r="H226" s="38">
        <v>542.33333333333326</v>
      </c>
      <c r="I226" s="38">
        <v>547.16666666666652</v>
      </c>
      <c r="J226" s="38">
        <v>550.58333333333326</v>
      </c>
      <c r="K226" s="31">
        <v>543.75</v>
      </c>
      <c r="L226" s="31">
        <v>535.5</v>
      </c>
      <c r="M226" s="31">
        <v>6.5476799999999997</v>
      </c>
      <c r="N226" s="1"/>
      <c r="O226" s="1"/>
    </row>
    <row r="227" spans="1:15" ht="12.75" customHeight="1">
      <c r="A227" s="33">
        <v>217</v>
      </c>
      <c r="B227" s="58" t="s">
        <v>282</v>
      </c>
      <c r="C227" s="31">
        <v>619.75</v>
      </c>
      <c r="D227" s="38">
        <v>619.23333333333323</v>
      </c>
      <c r="E227" s="38">
        <v>617.11666666666645</v>
      </c>
      <c r="F227" s="38">
        <v>614.48333333333323</v>
      </c>
      <c r="G227" s="38">
        <v>612.36666666666645</v>
      </c>
      <c r="H227" s="38">
        <v>621.86666666666645</v>
      </c>
      <c r="I227" s="38">
        <v>623.98333333333323</v>
      </c>
      <c r="J227" s="38">
        <v>626.61666666666645</v>
      </c>
      <c r="K227" s="31">
        <v>621.35</v>
      </c>
      <c r="L227" s="31">
        <v>616.6</v>
      </c>
      <c r="M227" s="31">
        <v>1.7323200000000001</v>
      </c>
      <c r="N227" s="1"/>
      <c r="O227" s="1"/>
    </row>
    <row r="228" spans="1:15" ht="12.75" customHeight="1">
      <c r="A228" s="33">
        <v>218</v>
      </c>
      <c r="B228" s="58" t="s">
        <v>416</v>
      </c>
      <c r="C228" s="31">
        <v>60.9</v>
      </c>
      <c r="D228" s="38">
        <v>61.166666666666664</v>
      </c>
      <c r="E228" s="38">
        <v>60.333333333333329</v>
      </c>
      <c r="F228" s="38">
        <v>59.766666666666666</v>
      </c>
      <c r="G228" s="38">
        <v>58.93333333333333</v>
      </c>
      <c r="H228" s="38">
        <v>61.733333333333327</v>
      </c>
      <c r="I228" s="38">
        <v>62.566666666666656</v>
      </c>
      <c r="J228" s="38">
        <v>63.133333333333326</v>
      </c>
      <c r="K228" s="31">
        <v>62</v>
      </c>
      <c r="L228" s="31">
        <v>60.6</v>
      </c>
      <c r="M228" s="31">
        <v>74.625500000000002</v>
      </c>
      <c r="N228" s="1"/>
      <c r="O228" s="1"/>
    </row>
    <row r="229" spans="1:15" ht="12.75" customHeight="1">
      <c r="A229" s="33">
        <v>219</v>
      </c>
      <c r="B229" s="58" t="s">
        <v>143</v>
      </c>
      <c r="C229" s="31">
        <v>88.95</v>
      </c>
      <c r="D229" s="38">
        <v>88.916666666666671</v>
      </c>
      <c r="E229" s="38">
        <v>88.183333333333337</v>
      </c>
      <c r="F229" s="38">
        <v>87.416666666666671</v>
      </c>
      <c r="G229" s="38">
        <v>86.683333333333337</v>
      </c>
      <c r="H229" s="38">
        <v>89.683333333333337</v>
      </c>
      <c r="I229" s="38">
        <v>90.416666666666657</v>
      </c>
      <c r="J229" s="38">
        <v>91.183333333333337</v>
      </c>
      <c r="K229" s="31">
        <v>89.65</v>
      </c>
      <c r="L229" s="31">
        <v>88.15</v>
      </c>
      <c r="M229" s="31">
        <v>202.27094</v>
      </c>
      <c r="N229" s="1"/>
      <c r="O229" s="1"/>
    </row>
    <row r="230" spans="1:15" ht="12.75" customHeight="1">
      <c r="A230" s="33">
        <v>220</v>
      </c>
      <c r="B230" s="58" t="s">
        <v>142</v>
      </c>
      <c r="C230" s="31">
        <v>119.15</v>
      </c>
      <c r="D230" s="38">
        <v>119.2</v>
      </c>
      <c r="E230" s="38">
        <v>118.05000000000001</v>
      </c>
      <c r="F230" s="38">
        <v>116.95</v>
      </c>
      <c r="G230" s="38">
        <v>115.80000000000001</v>
      </c>
      <c r="H230" s="38">
        <v>120.30000000000001</v>
      </c>
      <c r="I230" s="38">
        <v>121.45000000000002</v>
      </c>
      <c r="J230" s="38">
        <v>122.55000000000001</v>
      </c>
      <c r="K230" s="31">
        <v>120.35</v>
      </c>
      <c r="L230" s="31">
        <v>118.1</v>
      </c>
      <c r="M230" s="31">
        <v>42.709060000000001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894.6</v>
      </c>
      <c r="D231" s="38">
        <v>902.83333333333337</v>
      </c>
      <c r="E231" s="38">
        <v>876.76666666666677</v>
      </c>
      <c r="F231" s="38">
        <v>858.93333333333339</v>
      </c>
      <c r="G231" s="38">
        <v>832.86666666666679</v>
      </c>
      <c r="H231" s="38">
        <v>920.66666666666674</v>
      </c>
      <c r="I231" s="38">
        <v>946.73333333333335</v>
      </c>
      <c r="J231" s="38">
        <v>964.56666666666672</v>
      </c>
      <c r="K231" s="31">
        <v>928.9</v>
      </c>
      <c r="L231" s="31">
        <v>885</v>
      </c>
      <c r="M231" s="31">
        <v>1.1714599999999999</v>
      </c>
      <c r="N231" s="1"/>
      <c r="O231" s="1"/>
    </row>
    <row r="232" spans="1:15" ht="12.75" customHeight="1">
      <c r="A232" s="33">
        <v>222</v>
      </c>
      <c r="B232" s="58" t="s">
        <v>418</v>
      </c>
      <c r="C232" s="31">
        <v>575.20000000000005</v>
      </c>
      <c r="D232" s="38">
        <v>582.06666666666672</v>
      </c>
      <c r="E232" s="38">
        <v>563.13333333333344</v>
      </c>
      <c r="F232" s="38">
        <v>551.06666666666672</v>
      </c>
      <c r="G232" s="38">
        <v>532.13333333333344</v>
      </c>
      <c r="H232" s="38">
        <v>594.13333333333344</v>
      </c>
      <c r="I232" s="38">
        <v>613.06666666666661</v>
      </c>
      <c r="J232" s="38">
        <v>625.13333333333344</v>
      </c>
      <c r="K232" s="31">
        <v>601</v>
      </c>
      <c r="L232" s="31">
        <v>570</v>
      </c>
      <c r="M232" s="31">
        <v>5.5705099999999996</v>
      </c>
      <c r="N232" s="1"/>
      <c r="O232" s="1"/>
    </row>
    <row r="233" spans="1:15" ht="12.75" customHeight="1">
      <c r="A233" s="33">
        <v>223</v>
      </c>
      <c r="B233" s="58" t="s">
        <v>147</v>
      </c>
      <c r="C233" s="31">
        <v>236.95</v>
      </c>
      <c r="D233" s="38">
        <v>236.85</v>
      </c>
      <c r="E233" s="38">
        <v>233.25</v>
      </c>
      <c r="F233" s="38">
        <v>229.55</v>
      </c>
      <c r="G233" s="38">
        <v>225.95000000000002</v>
      </c>
      <c r="H233" s="38">
        <v>240.54999999999998</v>
      </c>
      <c r="I233" s="38">
        <v>244.14999999999995</v>
      </c>
      <c r="J233" s="38">
        <v>247.84999999999997</v>
      </c>
      <c r="K233" s="31">
        <v>240.45</v>
      </c>
      <c r="L233" s="31">
        <v>233.15</v>
      </c>
      <c r="M233" s="31">
        <v>42.463720000000002</v>
      </c>
      <c r="N233" s="1"/>
      <c r="O233" s="1"/>
    </row>
    <row r="234" spans="1:15" ht="12.75" customHeight="1">
      <c r="A234" s="33">
        <v>224</v>
      </c>
      <c r="B234" s="58" t="s">
        <v>137</v>
      </c>
      <c r="C234" s="31">
        <v>156.5</v>
      </c>
      <c r="D234" s="38">
        <v>158.86666666666665</v>
      </c>
      <c r="E234" s="38">
        <v>152.83333333333329</v>
      </c>
      <c r="F234" s="38">
        <v>149.16666666666663</v>
      </c>
      <c r="G234" s="38">
        <v>143.13333333333327</v>
      </c>
      <c r="H234" s="38">
        <v>162.5333333333333</v>
      </c>
      <c r="I234" s="38">
        <v>168.56666666666666</v>
      </c>
      <c r="J234" s="38">
        <v>172.23333333333332</v>
      </c>
      <c r="K234" s="31">
        <v>164.9</v>
      </c>
      <c r="L234" s="31">
        <v>155.19999999999999</v>
      </c>
      <c r="M234" s="31">
        <v>133.57984999999999</v>
      </c>
      <c r="N234" s="1"/>
      <c r="O234" s="1"/>
    </row>
    <row r="235" spans="1:15" ht="12.75" customHeight="1">
      <c r="A235" s="33">
        <v>225</v>
      </c>
      <c r="B235" s="58" t="s">
        <v>421</v>
      </c>
      <c r="C235" s="31">
        <v>63.4</v>
      </c>
      <c r="D235" s="38">
        <v>63.716666666666661</v>
      </c>
      <c r="E235" s="38">
        <v>62.883333333333326</v>
      </c>
      <c r="F235" s="38">
        <v>62.366666666666667</v>
      </c>
      <c r="G235" s="38">
        <v>61.533333333333331</v>
      </c>
      <c r="H235" s="38">
        <v>64.23333333333332</v>
      </c>
      <c r="I235" s="38">
        <v>65.066666666666649</v>
      </c>
      <c r="J235" s="38">
        <v>65.583333333333314</v>
      </c>
      <c r="K235" s="31">
        <v>64.55</v>
      </c>
      <c r="L235" s="31">
        <v>63.2</v>
      </c>
      <c r="M235" s="31">
        <v>42.191670000000002</v>
      </c>
      <c r="N235" s="1"/>
      <c r="O235" s="1"/>
    </row>
    <row r="236" spans="1:15" ht="12.75" customHeight="1">
      <c r="A236" s="33">
        <v>226</v>
      </c>
      <c r="B236" s="58" t="s">
        <v>148</v>
      </c>
      <c r="C236" s="31">
        <v>3080.95</v>
      </c>
      <c r="D236" s="38">
        <v>3095.0666666666671</v>
      </c>
      <c r="E236" s="38">
        <v>3048.8833333333341</v>
      </c>
      <c r="F236" s="38">
        <v>3016.8166666666671</v>
      </c>
      <c r="G236" s="38">
        <v>2970.6333333333341</v>
      </c>
      <c r="H236" s="38">
        <v>3127.1333333333341</v>
      </c>
      <c r="I236" s="38">
        <v>3173.3166666666675</v>
      </c>
      <c r="J236" s="38">
        <v>3205.3833333333341</v>
      </c>
      <c r="K236" s="31">
        <v>3141.25</v>
      </c>
      <c r="L236" s="31">
        <v>3063</v>
      </c>
      <c r="M236" s="31">
        <v>1.3099799999999999</v>
      </c>
      <c r="N236" s="1"/>
      <c r="O236" s="1"/>
    </row>
    <row r="237" spans="1:15" ht="12.75" customHeight="1">
      <c r="A237" s="33">
        <v>227</v>
      </c>
      <c r="B237" s="58" t="s">
        <v>283</v>
      </c>
      <c r="C237" s="31">
        <v>407.15</v>
      </c>
      <c r="D237" s="38">
        <v>407.84999999999997</v>
      </c>
      <c r="E237" s="38">
        <v>400.79999999999995</v>
      </c>
      <c r="F237" s="38">
        <v>394.45</v>
      </c>
      <c r="G237" s="38">
        <v>387.4</v>
      </c>
      <c r="H237" s="38">
        <v>414.19999999999993</v>
      </c>
      <c r="I237" s="38">
        <v>421.25</v>
      </c>
      <c r="J237" s="38">
        <v>427.59999999999991</v>
      </c>
      <c r="K237" s="31">
        <v>414.9</v>
      </c>
      <c r="L237" s="31">
        <v>401.5</v>
      </c>
      <c r="M237" s="31">
        <v>32.357619999999997</v>
      </c>
      <c r="N237" s="1"/>
      <c r="O237" s="1"/>
    </row>
    <row r="238" spans="1:15" ht="12.75" customHeight="1">
      <c r="A238" s="33">
        <v>228</v>
      </c>
      <c r="B238" s="58" t="s">
        <v>144</v>
      </c>
      <c r="C238" s="31">
        <v>123.9</v>
      </c>
      <c r="D238" s="38">
        <v>124.5</v>
      </c>
      <c r="E238" s="38">
        <v>122.7</v>
      </c>
      <c r="F238" s="38">
        <v>121.5</v>
      </c>
      <c r="G238" s="38">
        <v>119.7</v>
      </c>
      <c r="H238" s="38">
        <v>125.7</v>
      </c>
      <c r="I238" s="38">
        <v>127.50000000000001</v>
      </c>
      <c r="J238" s="38">
        <v>128.69999999999999</v>
      </c>
      <c r="K238" s="31">
        <v>126.3</v>
      </c>
      <c r="L238" s="31">
        <v>123.3</v>
      </c>
      <c r="M238" s="31">
        <v>56.788449999999997</v>
      </c>
      <c r="N238" s="1"/>
      <c r="O238" s="1"/>
    </row>
    <row r="239" spans="1:15" ht="12.75" customHeight="1">
      <c r="A239" s="33">
        <v>229</v>
      </c>
      <c r="B239" s="58" t="s">
        <v>146</v>
      </c>
      <c r="C239" s="31">
        <v>381.65</v>
      </c>
      <c r="D239" s="38">
        <v>380.84999999999997</v>
      </c>
      <c r="E239" s="38">
        <v>377.69999999999993</v>
      </c>
      <c r="F239" s="38">
        <v>373.74999999999994</v>
      </c>
      <c r="G239" s="38">
        <v>370.59999999999991</v>
      </c>
      <c r="H239" s="38">
        <v>384.79999999999995</v>
      </c>
      <c r="I239" s="38">
        <v>387.94999999999993</v>
      </c>
      <c r="J239" s="38">
        <v>391.9</v>
      </c>
      <c r="K239" s="31">
        <v>384</v>
      </c>
      <c r="L239" s="31">
        <v>376.9</v>
      </c>
      <c r="M239" s="31">
        <v>33.805759999999999</v>
      </c>
      <c r="N239" s="1"/>
      <c r="O239" s="1"/>
    </row>
    <row r="240" spans="1:15" ht="12.75" customHeight="1">
      <c r="A240" s="33">
        <v>230</v>
      </c>
      <c r="B240" s="58" t="s">
        <v>154</v>
      </c>
      <c r="C240" s="31">
        <v>91.4</v>
      </c>
      <c r="D240" s="38">
        <v>91.616666666666674</v>
      </c>
      <c r="E240" s="38">
        <v>90.883333333333354</v>
      </c>
      <c r="F240" s="38">
        <v>90.366666666666674</v>
      </c>
      <c r="G240" s="38">
        <v>89.633333333333354</v>
      </c>
      <c r="H240" s="38">
        <v>92.133333333333354</v>
      </c>
      <c r="I240" s="38">
        <v>92.866666666666674</v>
      </c>
      <c r="J240" s="38">
        <v>93.383333333333354</v>
      </c>
      <c r="K240" s="31">
        <v>92.35</v>
      </c>
      <c r="L240" s="31">
        <v>91.1</v>
      </c>
      <c r="M240" s="31">
        <v>76.035780000000003</v>
      </c>
      <c r="N240" s="1"/>
      <c r="O240" s="1"/>
    </row>
    <row r="241" spans="1:15" ht="12.75" customHeight="1">
      <c r="A241" s="33">
        <v>231</v>
      </c>
      <c r="B241" s="58" t="s">
        <v>422</v>
      </c>
      <c r="C241" s="31">
        <v>31.55</v>
      </c>
      <c r="D241" s="38">
        <v>31.816666666666666</v>
      </c>
      <c r="E241" s="38">
        <v>30.733333333333334</v>
      </c>
      <c r="F241" s="38">
        <v>29.916666666666668</v>
      </c>
      <c r="G241" s="38">
        <v>28.833333333333336</v>
      </c>
      <c r="H241" s="38">
        <v>32.633333333333333</v>
      </c>
      <c r="I241" s="38">
        <v>33.716666666666669</v>
      </c>
      <c r="J241" s="38">
        <v>34.533333333333331</v>
      </c>
      <c r="K241" s="31">
        <v>32.9</v>
      </c>
      <c r="L241" s="31">
        <v>31</v>
      </c>
      <c r="M241" s="31">
        <v>589.06741999999997</v>
      </c>
      <c r="N241" s="1"/>
      <c r="O241" s="1"/>
    </row>
    <row r="242" spans="1:15" ht="12.75" customHeight="1">
      <c r="A242" s="33">
        <v>232</v>
      </c>
      <c r="B242" s="58" t="s">
        <v>156</v>
      </c>
      <c r="C242" s="31">
        <v>643.4</v>
      </c>
      <c r="D242" s="38">
        <v>647.11666666666667</v>
      </c>
      <c r="E242" s="38">
        <v>637.33333333333337</v>
      </c>
      <c r="F242" s="38">
        <v>631.26666666666665</v>
      </c>
      <c r="G242" s="38">
        <v>621.48333333333335</v>
      </c>
      <c r="H242" s="38">
        <v>653.18333333333339</v>
      </c>
      <c r="I242" s="38">
        <v>662.9666666666667</v>
      </c>
      <c r="J242" s="38">
        <v>669.03333333333342</v>
      </c>
      <c r="K242" s="31">
        <v>656.9</v>
      </c>
      <c r="L242" s="31">
        <v>641.04999999999995</v>
      </c>
      <c r="M242" s="31">
        <v>13.5375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47.25</v>
      </c>
      <c r="D243" s="38">
        <v>47.550000000000004</v>
      </c>
      <c r="E243" s="38">
        <v>46.100000000000009</v>
      </c>
      <c r="F243" s="38">
        <v>44.95</v>
      </c>
      <c r="G243" s="38">
        <v>43.500000000000007</v>
      </c>
      <c r="H243" s="38">
        <v>48.70000000000001</v>
      </c>
      <c r="I243" s="38">
        <v>50.150000000000013</v>
      </c>
      <c r="J243" s="38">
        <v>51.300000000000011</v>
      </c>
      <c r="K243" s="31">
        <v>49</v>
      </c>
      <c r="L243" s="31">
        <v>46.4</v>
      </c>
      <c r="M243" s="31">
        <v>1279.76241</v>
      </c>
      <c r="N243" s="1"/>
      <c r="O243" s="1"/>
    </row>
    <row r="244" spans="1:15" ht="12.75" customHeight="1">
      <c r="A244" s="33">
        <v>234</v>
      </c>
      <c r="B244" s="58" t="s">
        <v>424</v>
      </c>
      <c r="C244" s="31">
        <v>1498.05</v>
      </c>
      <c r="D244" s="38">
        <v>1508.6000000000001</v>
      </c>
      <c r="E244" s="38">
        <v>1480.7000000000003</v>
      </c>
      <c r="F244" s="38">
        <v>1463.3500000000001</v>
      </c>
      <c r="G244" s="38">
        <v>1435.4500000000003</v>
      </c>
      <c r="H244" s="38">
        <v>1525.9500000000003</v>
      </c>
      <c r="I244" s="38">
        <v>1553.8500000000004</v>
      </c>
      <c r="J244" s="38">
        <v>1571.2000000000003</v>
      </c>
      <c r="K244" s="31">
        <v>1536.5</v>
      </c>
      <c r="L244" s="31">
        <v>1491.25</v>
      </c>
      <c r="M244" s="31">
        <v>0.56869000000000003</v>
      </c>
      <c r="N244" s="1"/>
      <c r="O244" s="1"/>
    </row>
    <row r="245" spans="1:15" ht="12.75" customHeight="1">
      <c r="A245" s="33">
        <v>235</v>
      </c>
      <c r="B245" s="58" t="s">
        <v>145</v>
      </c>
      <c r="C245" s="31">
        <v>429.2</v>
      </c>
      <c r="D245" s="38">
        <v>430.81666666666666</v>
      </c>
      <c r="E245" s="38">
        <v>425.38333333333333</v>
      </c>
      <c r="F245" s="38">
        <v>421.56666666666666</v>
      </c>
      <c r="G245" s="38">
        <v>416.13333333333333</v>
      </c>
      <c r="H245" s="38">
        <v>434.63333333333333</v>
      </c>
      <c r="I245" s="38">
        <v>440.06666666666661</v>
      </c>
      <c r="J245" s="38">
        <v>443.88333333333333</v>
      </c>
      <c r="K245" s="31">
        <v>436.25</v>
      </c>
      <c r="L245" s="31">
        <v>427</v>
      </c>
      <c r="M245" s="31">
        <v>7.9740500000000001</v>
      </c>
      <c r="N245" s="1"/>
      <c r="O245" s="1"/>
    </row>
    <row r="246" spans="1:15" ht="12.75" customHeight="1">
      <c r="A246" s="33">
        <v>236</v>
      </c>
      <c r="B246" s="58" t="s">
        <v>151</v>
      </c>
      <c r="C246" s="31">
        <v>158.94999999999999</v>
      </c>
      <c r="D246" s="38">
        <v>159.43333333333331</v>
      </c>
      <c r="E246" s="38">
        <v>156.86666666666662</v>
      </c>
      <c r="F246" s="38">
        <v>154.7833333333333</v>
      </c>
      <c r="G246" s="38">
        <v>152.21666666666661</v>
      </c>
      <c r="H246" s="38">
        <v>161.51666666666662</v>
      </c>
      <c r="I246" s="38">
        <v>164.08333333333329</v>
      </c>
      <c r="J246" s="38">
        <v>166.16666666666663</v>
      </c>
      <c r="K246" s="31">
        <v>162</v>
      </c>
      <c r="L246" s="31">
        <v>157.35</v>
      </c>
      <c r="M246" s="31">
        <v>55.711939999999998</v>
      </c>
      <c r="N246" s="1"/>
      <c r="O246" s="1"/>
    </row>
    <row r="247" spans="1:15" ht="12.75" customHeight="1">
      <c r="A247" s="33">
        <v>237</v>
      </c>
      <c r="B247" s="58" t="s">
        <v>150</v>
      </c>
      <c r="C247" s="31">
        <v>1371.7</v>
      </c>
      <c r="D247" s="38">
        <v>1369.8499999999997</v>
      </c>
      <c r="E247" s="38">
        <v>1362.6999999999994</v>
      </c>
      <c r="F247" s="38">
        <v>1353.6999999999996</v>
      </c>
      <c r="G247" s="38">
        <v>1346.5499999999993</v>
      </c>
      <c r="H247" s="38">
        <v>1378.8499999999995</v>
      </c>
      <c r="I247" s="38">
        <v>1385.9999999999995</v>
      </c>
      <c r="J247" s="38">
        <v>1394.9999999999995</v>
      </c>
      <c r="K247" s="31">
        <v>1377</v>
      </c>
      <c r="L247" s="31">
        <v>1360.85</v>
      </c>
      <c r="M247" s="31">
        <v>17.20129</v>
      </c>
      <c r="N247" s="1"/>
      <c r="O247" s="1"/>
    </row>
    <row r="248" spans="1:15" ht="12.75" customHeight="1">
      <c r="A248" s="33">
        <v>238</v>
      </c>
      <c r="B248" s="58" t="s">
        <v>425</v>
      </c>
      <c r="C248" s="31">
        <v>13.8</v>
      </c>
      <c r="D248" s="38">
        <v>13.816666666666668</v>
      </c>
      <c r="E248" s="38">
        <v>13.683333333333337</v>
      </c>
      <c r="F248" s="38">
        <v>13.566666666666668</v>
      </c>
      <c r="G248" s="38">
        <v>13.433333333333337</v>
      </c>
      <c r="H248" s="38">
        <v>13.933333333333337</v>
      </c>
      <c r="I248" s="38">
        <v>14.066666666666666</v>
      </c>
      <c r="J248" s="38">
        <v>14.183333333333337</v>
      </c>
      <c r="K248" s="31">
        <v>13.95</v>
      </c>
      <c r="L248" s="31">
        <v>13.7</v>
      </c>
      <c r="M248" s="31">
        <v>109.24021999999999</v>
      </c>
      <c r="N248" s="1"/>
      <c r="O248" s="1"/>
    </row>
    <row r="249" spans="1:15" ht="12.75" customHeight="1">
      <c r="A249" s="33">
        <v>239</v>
      </c>
      <c r="B249" s="58" t="s">
        <v>186</v>
      </c>
      <c r="C249" s="31">
        <v>4189.5</v>
      </c>
      <c r="D249" s="38">
        <v>4221.0666666666666</v>
      </c>
      <c r="E249" s="38">
        <v>4146.1333333333332</v>
      </c>
      <c r="F249" s="38">
        <v>4102.7666666666664</v>
      </c>
      <c r="G249" s="38">
        <v>4027.833333333333</v>
      </c>
      <c r="H249" s="38">
        <v>4264.4333333333334</v>
      </c>
      <c r="I249" s="38">
        <v>4339.3666666666659</v>
      </c>
      <c r="J249" s="38">
        <v>4382.7333333333336</v>
      </c>
      <c r="K249" s="31">
        <v>4296</v>
      </c>
      <c r="L249" s="31">
        <v>4177.7</v>
      </c>
      <c r="M249" s="31">
        <v>3.25969</v>
      </c>
      <c r="N249" s="1"/>
      <c r="O249" s="1"/>
    </row>
    <row r="250" spans="1:15" ht="12.75" customHeight="1">
      <c r="A250" s="33">
        <v>240</v>
      </c>
      <c r="B250" s="58" t="s">
        <v>152</v>
      </c>
      <c r="C250" s="31">
        <v>1388.8</v>
      </c>
      <c r="D250" s="38">
        <v>1394.55</v>
      </c>
      <c r="E250" s="38">
        <v>1380.3999999999999</v>
      </c>
      <c r="F250" s="38">
        <v>1372</v>
      </c>
      <c r="G250" s="38">
        <v>1357.85</v>
      </c>
      <c r="H250" s="38">
        <v>1402.9499999999998</v>
      </c>
      <c r="I250" s="38">
        <v>1417.1</v>
      </c>
      <c r="J250" s="38">
        <v>1425.4999999999998</v>
      </c>
      <c r="K250" s="31">
        <v>1408.7</v>
      </c>
      <c r="L250" s="31">
        <v>1386.15</v>
      </c>
      <c r="M250" s="31">
        <v>51.341030000000003</v>
      </c>
      <c r="N250" s="1"/>
      <c r="O250" s="1"/>
    </row>
    <row r="251" spans="1:15" ht="12.75" customHeight="1">
      <c r="A251" s="33">
        <v>241</v>
      </c>
      <c r="B251" s="58" t="s">
        <v>866</v>
      </c>
      <c r="C251" s="31">
        <v>3091.1</v>
      </c>
      <c r="D251" s="38">
        <v>3124.8666666666668</v>
      </c>
      <c r="E251" s="38">
        <v>3032.7333333333336</v>
      </c>
      <c r="F251" s="38">
        <v>2974.3666666666668</v>
      </c>
      <c r="G251" s="38">
        <v>2882.2333333333336</v>
      </c>
      <c r="H251" s="38">
        <v>3183.2333333333336</v>
      </c>
      <c r="I251" s="38">
        <v>3275.3666666666668</v>
      </c>
      <c r="J251" s="38">
        <v>3333.7333333333336</v>
      </c>
      <c r="K251" s="31">
        <v>3217</v>
      </c>
      <c r="L251" s="31">
        <v>3066.5</v>
      </c>
      <c r="M251" s="31">
        <v>0.26441999999999999</v>
      </c>
      <c r="N251" s="1"/>
      <c r="O251" s="1"/>
    </row>
    <row r="252" spans="1:15" ht="12.75" customHeight="1">
      <c r="A252" s="33">
        <v>242</v>
      </c>
      <c r="B252" s="58" t="s">
        <v>153</v>
      </c>
      <c r="C252" s="31">
        <v>678.5</v>
      </c>
      <c r="D252" s="38">
        <v>683.95000000000016</v>
      </c>
      <c r="E252" s="38">
        <v>665.25000000000034</v>
      </c>
      <c r="F252" s="38">
        <v>652.00000000000023</v>
      </c>
      <c r="G252" s="38">
        <v>633.30000000000041</v>
      </c>
      <c r="H252" s="38">
        <v>697.20000000000027</v>
      </c>
      <c r="I252" s="38">
        <v>715.90000000000009</v>
      </c>
      <c r="J252" s="38">
        <v>729.1500000000002</v>
      </c>
      <c r="K252" s="31">
        <v>702.65</v>
      </c>
      <c r="L252" s="31">
        <v>670.7</v>
      </c>
      <c r="M252" s="31">
        <v>5.1781199999999998</v>
      </c>
      <c r="N252" s="1"/>
      <c r="O252" s="1"/>
    </row>
    <row r="253" spans="1:15" ht="12.75" customHeight="1">
      <c r="A253" s="33">
        <v>243</v>
      </c>
      <c r="B253" s="58" t="s">
        <v>149</v>
      </c>
      <c r="C253" s="31">
        <v>2454.3000000000002</v>
      </c>
      <c r="D253" s="38">
        <v>2443.5666666666671</v>
      </c>
      <c r="E253" s="38">
        <v>2415.733333333334</v>
      </c>
      <c r="F253" s="38">
        <v>2377.166666666667</v>
      </c>
      <c r="G253" s="38">
        <v>2349.3333333333339</v>
      </c>
      <c r="H253" s="38">
        <v>2482.1333333333341</v>
      </c>
      <c r="I253" s="38">
        <v>2509.9666666666672</v>
      </c>
      <c r="J253" s="38">
        <v>2548.5333333333342</v>
      </c>
      <c r="K253" s="31">
        <v>2471.4</v>
      </c>
      <c r="L253" s="31">
        <v>2405</v>
      </c>
      <c r="M253" s="31">
        <v>23.108689999999999</v>
      </c>
      <c r="N253" s="1"/>
      <c r="O253" s="1"/>
    </row>
    <row r="254" spans="1:15" ht="12.75" customHeight="1">
      <c r="A254" s="33">
        <v>244</v>
      </c>
      <c r="B254" s="58" t="s">
        <v>155</v>
      </c>
      <c r="C254" s="31">
        <v>877.75</v>
      </c>
      <c r="D254" s="38">
        <v>882.06666666666661</v>
      </c>
      <c r="E254" s="38">
        <v>870.68333333333317</v>
      </c>
      <c r="F254" s="38">
        <v>863.61666666666656</v>
      </c>
      <c r="G254" s="38">
        <v>852.23333333333312</v>
      </c>
      <c r="H254" s="38">
        <v>889.13333333333321</v>
      </c>
      <c r="I254" s="38">
        <v>900.51666666666665</v>
      </c>
      <c r="J254" s="38">
        <v>907.58333333333326</v>
      </c>
      <c r="K254" s="31">
        <v>893.45</v>
      </c>
      <c r="L254" s="31">
        <v>875</v>
      </c>
      <c r="M254" s="31">
        <v>2.3214800000000002</v>
      </c>
      <c r="N254" s="1"/>
      <c r="O254" s="1"/>
    </row>
    <row r="255" spans="1:15" ht="12.75" customHeight="1">
      <c r="A255" s="33">
        <v>245</v>
      </c>
      <c r="B255" s="58" t="s">
        <v>419</v>
      </c>
      <c r="C255" s="31">
        <v>25.85</v>
      </c>
      <c r="D255" s="38">
        <v>25.95</v>
      </c>
      <c r="E255" s="38">
        <v>25.65</v>
      </c>
      <c r="F255" s="38">
        <v>25.45</v>
      </c>
      <c r="G255" s="38">
        <v>25.15</v>
      </c>
      <c r="H255" s="38">
        <v>26.15</v>
      </c>
      <c r="I255" s="38">
        <v>26.450000000000003</v>
      </c>
      <c r="J255" s="38">
        <v>26.65</v>
      </c>
      <c r="K255" s="31">
        <v>26.25</v>
      </c>
      <c r="L255" s="31">
        <v>25.75</v>
      </c>
      <c r="M255" s="31">
        <v>133.61660000000001</v>
      </c>
      <c r="N255" s="1"/>
      <c r="O255" s="1"/>
    </row>
    <row r="256" spans="1:15" ht="12.75" customHeight="1">
      <c r="A256" s="33">
        <v>246</v>
      </c>
      <c r="B256" s="58" t="s">
        <v>157</v>
      </c>
      <c r="C256" s="31">
        <v>441.65</v>
      </c>
      <c r="D256" s="38">
        <v>441.16666666666669</v>
      </c>
      <c r="E256" s="38">
        <v>438.98333333333335</v>
      </c>
      <c r="F256" s="38">
        <v>436.31666666666666</v>
      </c>
      <c r="G256" s="38">
        <v>434.13333333333333</v>
      </c>
      <c r="H256" s="38">
        <v>443.83333333333337</v>
      </c>
      <c r="I256" s="38">
        <v>446.01666666666665</v>
      </c>
      <c r="J256" s="38">
        <v>448.68333333333339</v>
      </c>
      <c r="K256" s="31">
        <v>443.35</v>
      </c>
      <c r="L256" s="31">
        <v>438.5</v>
      </c>
      <c r="M256" s="31">
        <v>193.24261999999999</v>
      </c>
      <c r="N256" s="1"/>
      <c r="O256" s="1"/>
    </row>
    <row r="257" spans="1:15" ht="12.75" customHeight="1">
      <c r="A257" s="33">
        <v>247</v>
      </c>
      <c r="B257" s="58" t="s">
        <v>420</v>
      </c>
      <c r="C257" s="31">
        <v>113</v>
      </c>
      <c r="D257" s="38">
        <v>113.63333333333333</v>
      </c>
      <c r="E257" s="38">
        <v>111.91666666666666</v>
      </c>
      <c r="F257" s="38">
        <v>110.83333333333333</v>
      </c>
      <c r="G257" s="38">
        <v>109.11666666666666</v>
      </c>
      <c r="H257" s="38">
        <v>114.71666666666665</v>
      </c>
      <c r="I257" s="38">
        <v>116.43333333333332</v>
      </c>
      <c r="J257" s="38">
        <v>117.51666666666665</v>
      </c>
      <c r="K257" s="31">
        <v>115.35</v>
      </c>
      <c r="L257" s="31">
        <v>112.55</v>
      </c>
      <c r="M257" s="31">
        <v>2.9653499999999999</v>
      </c>
      <c r="N257" s="1"/>
      <c r="O257" s="1"/>
    </row>
    <row r="258" spans="1:15" ht="12.75" customHeight="1">
      <c r="A258" s="33">
        <v>248</v>
      </c>
      <c r="B258" s="58" t="s">
        <v>426</v>
      </c>
      <c r="C258" s="31">
        <v>2668.15</v>
      </c>
      <c r="D258" s="38">
        <v>2637.0499999999997</v>
      </c>
      <c r="E258" s="38">
        <v>2586.0999999999995</v>
      </c>
      <c r="F258" s="38">
        <v>2504.0499999999997</v>
      </c>
      <c r="G258" s="38">
        <v>2453.0999999999995</v>
      </c>
      <c r="H258" s="38">
        <v>2719.0999999999995</v>
      </c>
      <c r="I258" s="38">
        <v>2770.0499999999993</v>
      </c>
      <c r="J258" s="38">
        <v>2852.0999999999995</v>
      </c>
      <c r="K258" s="31">
        <v>2688</v>
      </c>
      <c r="L258" s="31">
        <v>2555</v>
      </c>
      <c r="M258" s="31">
        <v>0.83391000000000004</v>
      </c>
      <c r="N258" s="1"/>
      <c r="O258" s="1"/>
    </row>
    <row r="259" spans="1:15" ht="12.75" customHeight="1">
      <c r="A259" s="33">
        <v>249</v>
      </c>
      <c r="B259" s="58" t="s">
        <v>159</v>
      </c>
      <c r="C259" s="31">
        <v>3076.95</v>
      </c>
      <c r="D259" s="38">
        <v>3064.5666666666671</v>
      </c>
      <c r="E259" s="38">
        <v>3042.6333333333341</v>
      </c>
      <c r="F259" s="38">
        <v>3008.3166666666671</v>
      </c>
      <c r="G259" s="38">
        <v>2986.3833333333341</v>
      </c>
      <c r="H259" s="38">
        <v>3098.8833333333341</v>
      </c>
      <c r="I259" s="38">
        <v>3120.8166666666675</v>
      </c>
      <c r="J259" s="38">
        <v>3155.1333333333341</v>
      </c>
      <c r="K259" s="31">
        <v>3086.5</v>
      </c>
      <c r="L259" s="31">
        <v>3030.25</v>
      </c>
      <c r="M259" s="31">
        <v>2.29426</v>
      </c>
      <c r="N259" s="1"/>
      <c r="O259" s="1"/>
    </row>
    <row r="260" spans="1:15" ht="12.75" customHeight="1">
      <c r="A260" s="33">
        <v>250</v>
      </c>
      <c r="B260" s="58" t="s">
        <v>431</v>
      </c>
      <c r="C260" s="31">
        <v>109</v>
      </c>
      <c r="D260" s="38">
        <v>109.33333333333333</v>
      </c>
      <c r="E260" s="38">
        <v>108.06666666666666</v>
      </c>
      <c r="F260" s="38">
        <v>107.13333333333334</v>
      </c>
      <c r="G260" s="38">
        <v>105.86666666666667</v>
      </c>
      <c r="H260" s="38">
        <v>110.26666666666665</v>
      </c>
      <c r="I260" s="38">
        <v>111.53333333333333</v>
      </c>
      <c r="J260" s="38">
        <v>112.46666666666664</v>
      </c>
      <c r="K260" s="31">
        <v>110.6</v>
      </c>
      <c r="L260" s="31">
        <v>108.4</v>
      </c>
      <c r="M260" s="31">
        <v>12.303290000000001</v>
      </c>
      <c r="N260" s="1"/>
      <c r="O260" s="1"/>
    </row>
    <row r="261" spans="1:15" ht="12.75" customHeight="1">
      <c r="A261" s="33">
        <v>251</v>
      </c>
      <c r="B261" s="58" t="s">
        <v>427</v>
      </c>
      <c r="C261" s="31">
        <v>1388.35</v>
      </c>
      <c r="D261" s="38">
        <v>1399.1500000000003</v>
      </c>
      <c r="E261" s="38">
        <v>1363.3500000000006</v>
      </c>
      <c r="F261" s="38">
        <v>1338.3500000000004</v>
      </c>
      <c r="G261" s="38">
        <v>1302.5500000000006</v>
      </c>
      <c r="H261" s="38">
        <v>1424.1500000000005</v>
      </c>
      <c r="I261" s="38">
        <v>1459.9500000000003</v>
      </c>
      <c r="J261" s="38">
        <v>1484.9500000000005</v>
      </c>
      <c r="K261" s="31">
        <v>1434.95</v>
      </c>
      <c r="L261" s="31">
        <v>1374.15</v>
      </c>
      <c r="M261" s="31">
        <v>3.6349800000000001</v>
      </c>
      <c r="N261" s="1"/>
      <c r="O261" s="1"/>
    </row>
    <row r="262" spans="1:15" ht="12.75" customHeight="1">
      <c r="A262" s="33">
        <v>252</v>
      </c>
      <c r="B262" s="58" t="s">
        <v>432</v>
      </c>
      <c r="C262" s="31">
        <v>418.6</v>
      </c>
      <c r="D262" s="38">
        <v>413.91666666666669</v>
      </c>
      <c r="E262" s="38">
        <v>407.83333333333337</v>
      </c>
      <c r="F262" s="38">
        <v>397.06666666666666</v>
      </c>
      <c r="G262" s="38">
        <v>390.98333333333335</v>
      </c>
      <c r="H262" s="38">
        <v>424.68333333333339</v>
      </c>
      <c r="I262" s="38">
        <v>430.76666666666677</v>
      </c>
      <c r="J262" s="38">
        <v>441.53333333333342</v>
      </c>
      <c r="K262" s="31">
        <v>420</v>
      </c>
      <c r="L262" s="31">
        <v>403.15</v>
      </c>
      <c r="M262" s="31">
        <v>3.6568000000000001</v>
      </c>
      <c r="N262" s="1"/>
      <c r="O262" s="1"/>
    </row>
    <row r="263" spans="1:15" ht="12.75" customHeight="1">
      <c r="A263" s="33">
        <v>253</v>
      </c>
      <c r="B263" s="58" t="s">
        <v>158</v>
      </c>
      <c r="C263" s="31">
        <v>641.04999999999995</v>
      </c>
      <c r="D263" s="38">
        <v>641.85</v>
      </c>
      <c r="E263" s="38">
        <v>636.6</v>
      </c>
      <c r="F263" s="38">
        <v>632.15</v>
      </c>
      <c r="G263" s="38">
        <v>626.9</v>
      </c>
      <c r="H263" s="38">
        <v>646.30000000000007</v>
      </c>
      <c r="I263" s="38">
        <v>651.55000000000007</v>
      </c>
      <c r="J263" s="38">
        <v>656.00000000000011</v>
      </c>
      <c r="K263" s="31">
        <v>647.1</v>
      </c>
      <c r="L263" s="31">
        <v>637.4</v>
      </c>
      <c r="M263" s="31">
        <v>15.06231</v>
      </c>
      <c r="N263" s="1"/>
      <c r="O263" s="1"/>
    </row>
    <row r="264" spans="1:15" ht="12.75" customHeight="1">
      <c r="A264" s="33">
        <v>254</v>
      </c>
      <c r="B264" s="58" t="s">
        <v>867</v>
      </c>
      <c r="C264" s="31">
        <v>387.1</v>
      </c>
      <c r="D264" s="38">
        <v>393.01666666666671</v>
      </c>
      <c r="E264" s="38">
        <v>377.18333333333339</v>
      </c>
      <c r="F264" s="38">
        <v>367.26666666666671</v>
      </c>
      <c r="G264" s="38">
        <v>351.43333333333339</v>
      </c>
      <c r="H264" s="38">
        <v>402.93333333333339</v>
      </c>
      <c r="I264" s="38">
        <v>418.76666666666677</v>
      </c>
      <c r="J264" s="38">
        <v>428.68333333333339</v>
      </c>
      <c r="K264" s="31">
        <v>408.85</v>
      </c>
      <c r="L264" s="31">
        <v>383.1</v>
      </c>
      <c r="M264" s="31">
        <v>3.2179199999999999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647.25</v>
      </c>
      <c r="D265" s="38">
        <v>647.13333333333333</v>
      </c>
      <c r="E265" s="38">
        <v>643.16666666666663</v>
      </c>
      <c r="F265" s="38">
        <v>639.08333333333326</v>
      </c>
      <c r="G265" s="38">
        <v>635.11666666666656</v>
      </c>
      <c r="H265" s="38">
        <v>651.2166666666667</v>
      </c>
      <c r="I265" s="38">
        <v>655.18333333333339</v>
      </c>
      <c r="J265" s="38">
        <v>659.26666666666677</v>
      </c>
      <c r="K265" s="31">
        <v>651.1</v>
      </c>
      <c r="L265" s="31">
        <v>643.04999999999995</v>
      </c>
      <c r="M265" s="31">
        <v>0.85680000000000001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369.3</v>
      </c>
      <c r="D266" s="38">
        <v>369.93333333333334</v>
      </c>
      <c r="E266" s="38">
        <v>364.86666666666667</v>
      </c>
      <c r="F266" s="38">
        <v>360.43333333333334</v>
      </c>
      <c r="G266" s="38">
        <v>355.36666666666667</v>
      </c>
      <c r="H266" s="38">
        <v>374.36666666666667</v>
      </c>
      <c r="I266" s="38">
        <v>379.43333333333339</v>
      </c>
      <c r="J266" s="38">
        <v>383.86666666666667</v>
      </c>
      <c r="K266" s="31">
        <v>375</v>
      </c>
      <c r="L266" s="31">
        <v>365.5</v>
      </c>
      <c r="M266" s="31">
        <v>19.132439999999999</v>
      </c>
      <c r="N266" s="1"/>
      <c r="O266" s="1"/>
    </row>
    <row r="267" spans="1:15" ht="12.75" customHeight="1">
      <c r="A267" s="33">
        <v>257</v>
      </c>
      <c r="B267" s="58" t="s">
        <v>430</v>
      </c>
      <c r="C267" s="31">
        <v>81.55</v>
      </c>
      <c r="D267" s="38">
        <v>81.349999999999994</v>
      </c>
      <c r="E267" s="38">
        <v>78.799999999999983</v>
      </c>
      <c r="F267" s="38">
        <v>76.049999999999983</v>
      </c>
      <c r="G267" s="38">
        <v>73.499999999999972</v>
      </c>
      <c r="H267" s="38">
        <v>84.1</v>
      </c>
      <c r="I267" s="38">
        <v>86.65</v>
      </c>
      <c r="J267" s="38">
        <v>89.4</v>
      </c>
      <c r="K267" s="31">
        <v>83.9</v>
      </c>
      <c r="L267" s="31">
        <v>78.599999999999994</v>
      </c>
      <c r="M267" s="31">
        <v>304.59151000000003</v>
      </c>
      <c r="N267" s="1"/>
      <c r="O267" s="1"/>
    </row>
    <row r="268" spans="1:15" ht="12.75" customHeight="1">
      <c r="A268" s="33">
        <v>258</v>
      </c>
      <c r="B268" s="58" t="s">
        <v>284</v>
      </c>
      <c r="C268" s="31">
        <v>362.35</v>
      </c>
      <c r="D268" s="38">
        <v>358.63333333333338</v>
      </c>
      <c r="E268" s="38">
        <v>352.51666666666677</v>
      </c>
      <c r="F268" s="38">
        <v>342.68333333333339</v>
      </c>
      <c r="G268" s="38">
        <v>336.56666666666678</v>
      </c>
      <c r="H268" s="38">
        <v>368.46666666666675</v>
      </c>
      <c r="I268" s="38">
        <v>374.58333333333343</v>
      </c>
      <c r="J268" s="38">
        <v>384.41666666666674</v>
      </c>
      <c r="K268" s="31">
        <v>364.75</v>
      </c>
      <c r="L268" s="31">
        <v>348.8</v>
      </c>
      <c r="M268" s="31">
        <v>38.162930000000003</v>
      </c>
      <c r="N268" s="1"/>
      <c r="O268" s="1"/>
    </row>
    <row r="269" spans="1:15" ht="12.75" customHeight="1">
      <c r="A269" s="33">
        <v>259</v>
      </c>
      <c r="B269" s="58" t="s">
        <v>160</v>
      </c>
      <c r="C269" s="31">
        <v>787.1</v>
      </c>
      <c r="D269" s="38">
        <v>788.1</v>
      </c>
      <c r="E269" s="38">
        <v>782.30000000000007</v>
      </c>
      <c r="F269" s="38">
        <v>777.5</v>
      </c>
      <c r="G269" s="38">
        <v>771.7</v>
      </c>
      <c r="H269" s="38">
        <v>792.90000000000009</v>
      </c>
      <c r="I269" s="38">
        <v>798.7</v>
      </c>
      <c r="J269" s="38">
        <v>803.50000000000011</v>
      </c>
      <c r="K269" s="31">
        <v>793.9</v>
      </c>
      <c r="L269" s="31">
        <v>783.3</v>
      </c>
      <c r="M269" s="31">
        <v>15.46387</v>
      </c>
      <c r="N269" s="1"/>
      <c r="O269" s="1"/>
    </row>
    <row r="270" spans="1:15" ht="12.75" customHeight="1">
      <c r="A270" s="33">
        <v>260</v>
      </c>
      <c r="B270" s="58" t="s">
        <v>161</v>
      </c>
      <c r="C270" s="31">
        <v>481.35</v>
      </c>
      <c r="D270" s="38">
        <v>478.2833333333333</v>
      </c>
      <c r="E270" s="38">
        <v>473.56666666666661</v>
      </c>
      <c r="F270" s="38">
        <v>465.7833333333333</v>
      </c>
      <c r="G270" s="38">
        <v>461.06666666666661</v>
      </c>
      <c r="H270" s="38">
        <v>486.06666666666661</v>
      </c>
      <c r="I270" s="38">
        <v>490.7833333333333</v>
      </c>
      <c r="J270" s="38">
        <v>498.56666666666661</v>
      </c>
      <c r="K270" s="31">
        <v>483</v>
      </c>
      <c r="L270" s="31">
        <v>470.5</v>
      </c>
      <c r="M270" s="31">
        <v>21.38955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443.45</v>
      </c>
      <c r="D271" s="38">
        <v>447.8</v>
      </c>
      <c r="E271" s="38">
        <v>434.35</v>
      </c>
      <c r="F271" s="38">
        <v>425.25</v>
      </c>
      <c r="G271" s="38">
        <v>411.8</v>
      </c>
      <c r="H271" s="38">
        <v>456.90000000000003</v>
      </c>
      <c r="I271" s="38">
        <v>470.34999999999997</v>
      </c>
      <c r="J271" s="38">
        <v>479.45000000000005</v>
      </c>
      <c r="K271" s="31">
        <v>461.25</v>
      </c>
      <c r="L271" s="31">
        <v>438.7</v>
      </c>
      <c r="M271" s="31">
        <v>7.3569399999999998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436.1</v>
      </c>
      <c r="D272" s="38">
        <v>439.33333333333331</v>
      </c>
      <c r="E272" s="38">
        <v>431.46666666666664</v>
      </c>
      <c r="F272" s="38">
        <v>426.83333333333331</v>
      </c>
      <c r="G272" s="38">
        <v>418.96666666666664</v>
      </c>
      <c r="H272" s="38">
        <v>443.96666666666664</v>
      </c>
      <c r="I272" s="38">
        <v>451.83333333333331</v>
      </c>
      <c r="J272" s="38">
        <v>456.46666666666664</v>
      </c>
      <c r="K272" s="31">
        <v>447.2</v>
      </c>
      <c r="L272" s="31">
        <v>434.7</v>
      </c>
      <c r="M272" s="31">
        <v>1.2544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763.95</v>
      </c>
      <c r="D273" s="38">
        <v>766.19999999999993</v>
      </c>
      <c r="E273" s="38">
        <v>757.64999999999986</v>
      </c>
      <c r="F273" s="38">
        <v>751.34999999999991</v>
      </c>
      <c r="G273" s="38">
        <v>742.79999999999984</v>
      </c>
      <c r="H273" s="38">
        <v>772.49999999999989</v>
      </c>
      <c r="I273" s="38">
        <v>781.04999999999984</v>
      </c>
      <c r="J273" s="38">
        <v>787.34999999999991</v>
      </c>
      <c r="K273" s="31">
        <v>774.75</v>
      </c>
      <c r="L273" s="31">
        <v>759.9</v>
      </c>
      <c r="M273" s="31">
        <v>1.45556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336.05</v>
      </c>
      <c r="D274" s="38">
        <v>331.01666666666665</v>
      </c>
      <c r="E274" s="38">
        <v>321.0333333333333</v>
      </c>
      <c r="F274" s="38">
        <v>306.01666666666665</v>
      </c>
      <c r="G274" s="38">
        <v>296.0333333333333</v>
      </c>
      <c r="H274" s="38">
        <v>346.0333333333333</v>
      </c>
      <c r="I274" s="38">
        <v>356.01666666666665</v>
      </c>
      <c r="J274" s="38">
        <v>371.0333333333333</v>
      </c>
      <c r="K274" s="31">
        <v>341</v>
      </c>
      <c r="L274" s="31">
        <v>316</v>
      </c>
      <c r="M274" s="31">
        <v>12.927300000000001</v>
      </c>
      <c r="N274" s="1"/>
      <c r="O274" s="1"/>
    </row>
    <row r="275" spans="1:15" ht="12.75" customHeight="1">
      <c r="A275" s="33">
        <v>265</v>
      </c>
      <c r="B275" s="58" t="s">
        <v>437</v>
      </c>
      <c r="C275" s="31">
        <v>684.95</v>
      </c>
      <c r="D275" s="38">
        <v>680.7833333333333</v>
      </c>
      <c r="E275" s="38">
        <v>661.56666666666661</v>
      </c>
      <c r="F275" s="38">
        <v>638.18333333333328</v>
      </c>
      <c r="G275" s="38">
        <v>618.96666666666658</v>
      </c>
      <c r="H275" s="38">
        <v>704.16666666666663</v>
      </c>
      <c r="I275" s="38">
        <v>723.38333333333333</v>
      </c>
      <c r="J275" s="38">
        <v>746.76666666666665</v>
      </c>
      <c r="K275" s="31">
        <v>700</v>
      </c>
      <c r="L275" s="31">
        <v>657.4</v>
      </c>
      <c r="M275" s="31">
        <v>17.091460000000001</v>
      </c>
      <c r="N275" s="1"/>
      <c r="O275" s="1"/>
    </row>
    <row r="276" spans="1:15" ht="12.75" customHeight="1">
      <c r="A276" s="33">
        <v>266</v>
      </c>
      <c r="B276" s="58" t="s">
        <v>442</v>
      </c>
      <c r="C276" s="31">
        <v>1461.95</v>
      </c>
      <c r="D276" s="38">
        <v>1479.05</v>
      </c>
      <c r="E276" s="38">
        <v>1434.3</v>
      </c>
      <c r="F276" s="38">
        <v>1406.65</v>
      </c>
      <c r="G276" s="38">
        <v>1361.9</v>
      </c>
      <c r="H276" s="38">
        <v>1506.6999999999998</v>
      </c>
      <c r="I276" s="38">
        <v>1551.4499999999998</v>
      </c>
      <c r="J276" s="38">
        <v>1579.0999999999997</v>
      </c>
      <c r="K276" s="31">
        <v>1523.8</v>
      </c>
      <c r="L276" s="31">
        <v>1451.4</v>
      </c>
      <c r="M276" s="31">
        <v>2.3624999999999998</v>
      </c>
      <c r="N276" s="1"/>
      <c r="O276" s="1"/>
    </row>
    <row r="277" spans="1:15" ht="12.75" customHeight="1">
      <c r="A277" s="33">
        <v>267</v>
      </c>
      <c r="B277" s="58" t="s">
        <v>855</v>
      </c>
      <c r="C277" s="31">
        <v>636.85</v>
      </c>
      <c r="D277" s="38">
        <v>635.29999999999995</v>
      </c>
      <c r="E277" s="38">
        <v>629.59999999999991</v>
      </c>
      <c r="F277" s="38">
        <v>622.34999999999991</v>
      </c>
      <c r="G277" s="38">
        <v>616.64999999999986</v>
      </c>
      <c r="H277" s="38">
        <v>642.54999999999995</v>
      </c>
      <c r="I277" s="38">
        <v>648.25</v>
      </c>
      <c r="J277" s="38">
        <v>655.5</v>
      </c>
      <c r="K277" s="31">
        <v>641</v>
      </c>
      <c r="L277" s="31">
        <v>628.04999999999995</v>
      </c>
      <c r="M277" s="31">
        <v>2.1173999999999999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214.6</v>
      </c>
      <c r="D278" s="38">
        <v>216.05000000000004</v>
      </c>
      <c r="E278" s="38">
        <v>209.60000000000008</v>
      </c>
      <c r="F278" s="38">
        <v>204.60000000000005</v>
      </c>
      <c r="G278" s="38">
        <v>198.15000000000009</v>
      </c>
      <c r="H278" s="38">
        <v>221.05000000000007</v>
      </c>
      <c r="I278" s="38">
        <v>227.50000000000006</v>
      </c>
      <c r="J278" s="38">
        <v>232.50000000000006</v>
      </c>
      <c r="K278" s="31">
        <v>222.5</v>
      </c>
      <c r="L278" s="31">
        <v>211.05</v>
      </c>
      <c r="M278" s="31">
        <v>43.460929999999998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328.1</v>
      </c>
      <c r="D279" s="38">
        <v>326.81666666666666</v>
      </c>
      <c r="E279" s="38">
        <v>323.2833333333333</v>
      </c>
      <c r="F279" s="38">
        <v>318.46666666666664</v>
      </c>
      <c r="G279" s="38">
        <v>314.93333333333328</v>
      </c>
      <c r="H279" s="38">
        <v>331.63333333333333</v>
      </c>
      <c r="I279" s="38">
        <v>335.16666666666674</v>
      </c>
      <c r="J279" s="38">
        <v>339.98333333333335</v>
      </c>
      <c r="K279" s="31">
        <v>330.35</v>
      </c>
      <c r="L279" s="31">
        <v>322</v>
      </c>
      <c r="M279" s="31">
        <v>5.2050700000000001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116.85</v>
      </c>
      <c r="D280" s="38">
        <v>117.75</v>
      </c>
      <c r="E280" s="38">
        <v>114.8</v>
      </c>
      <c r="F280" s="38">
        <v>112.75</v>
      </c>
      <c r="G280" s="38">
        <v>109.8</v>
      </c>
      <c r="H280" s="38">
        <v>119.8</v>
      </c>
      <c r="I280" s="38">
        <v>122.74999999999999</v>
      </c>
      <c r="J280" s="38">
        <v>124.8</v>
      </c>
      <c r="K280" s="31">
        <v>120.7</v>
      </c>
      <c r="L280" s="31">
        <v>115.7</v>
      </c>
      <c r="M280" s="31">
        <v>14.33093</v>
      </c>
      <c r="N280" s="1"/>
      <c r="O280" s="1"/>
    </row>
    <row r="281" spans="1:15" ht="12.75" customHeight="1">
      <c r="A281" s="33">
        <v>271</v>
      </c>
      <c r="B281" s="58" t="s">
        <v>446</v>
      </c>
      <c r="C281" s="31">
        <v>624.4</v>
      </c>
      <c r="D281" s="38">
        <v>630.01666666666665</v>
      </c>
      <c r="E281" s="38">
        <v>615.68333333333328</v>
      </c>
      <c r="F281" s="38">
        <v>606.96666666666658</v>
      </c>
      <c r="G281" s="38">
        <v>592.63333333333321</v>
      </c>
      <c r="H281" s="38">
        <v>638.73333333333335</v>
      </c>
      <c r="I281" s="38">
        <v>653.06666666666683</v>
      </c>
      <c r="J281" s="38">
        <v>661.78333333333342</v>
      </c>
      <c r="K281" s="31">
        <v>644.35</v>
      </c>
      <c r="L281" s="31">
        <v>621.29999999999995</v>
      </c>
      <c r="M281" s="31">
        <v>2.5987800000000001</v>
      </c>
      <c r="N281" s="1"/>
      <c r="O281" s="1"/>
    </row>
    <row r="282" spans="1:15" ht="12.75" customHeight="1">
      <c r="A282" s="33">
        <v>272</v>
      </c>
      <c r="B282" s="58" t="s">
        <v>438</v>
      </c>
      <c r="C282" s="31">
        <v>2454.75</v>
      </c>
      <c r="D282" s="38">
        <v>2454.2333333333331</v>
      </c>
      <c r="E282" s="38">
        <v>2422.5166666666664</v>
      </c>
      <c r="F282" s="38">
        <v>2390.2833333333333</v>
      </c>
      <c r="G282" s="38">
        <v>2358.5666666666666</v>
      </c>
      <c r="H282" s="38">
        <v>2486.4666666666662</v>
      </c>
      <c r="I282" s="38">
        <v>2518.1833333333325</v>
      </c>
      <c r="J282" s="38">
        <v>2550.4166666666661</v>
      </c>
      <c r="K282" s="31">
        <v>2485.9499999999998</v>
      </c>
      <c r="L282" s="31">
        <v>2422</v>
      </c>
      <c r="M282" s="31">
        <v>5.7315899999999997</v>
      </c>
      <c r="N282" s="1"/>
      <c r="O282" s="1"/>
    </row>
    <row r="283" spans="1:15" ht="12.75" customHeight="1">
      <c r="A283" s="33">
        <v>273</v>
      </c>
      <c r="B283" s="58" t="s">
        <v>868</v>
      </c>
      <c r="C283" s="31">
        <v>2694.45</v>
      </c>
      <c r="D283" s="38">
        <v>2690.4</v>
      </c>
      <c r="E283" s="38">
        <v>2646.05</v>
      </c>
      <c r="F283" s="38">
        <v>2597.65</v>
      </c>
      <c r="G283" s="38">
        <v>2553.3000000000002</v>
      </c>
      <c r="H283" s="38">
        <v>2738.8</v>
      </c>
      <c r="I283" s="38">
        <v>2783.1499999999996</v>
      </c>
      <c r="J283" s="38">
        <v>2831.55</v>
      </c>
      <c r="K283" s="31">
        <v>2734.75</v>
      </c>
      <c r="L283" s="31">
        <v>2642</v>
      </c>
      <c r="M283" s="31">
        <v>8.6840000000000001E-2</v>
      </c>
      <c r="N283" s="1"/>
      <c r="O283" s="1"/>
    </row>
    <row r="284" spans="1:15" ht="12.75" customHeight="1">
      <c r="A284" s="33">
        <v>274</v>
      </c>
      <c r="B284" s="58" t="s">
        <v>874</v>
      </c>
      <c r="C284" s="31">
        <v>590.79999999999995</v>
      </c>
      <c r="D284" s="38">
        <v>594.25</v>
      </c>
      <c r="E284" s="38">
        <v>584.54999999999995</v>
      </c>
      <c r="F284" s="38">
        <v>578.29999999999995</v>
      </c>
      <c r="G284" s="38">
        <v>568.59999999999991</v>
      </c>
      <c r="H284" s="38">
        <v>600.5</v>
      </c>
      <c r="I284" s="38">
        <v>610.20000000000005</v>
      </c>
      <c r="J284" s="38">
        <v>616.45000000000005</v>
      </c>
      <c r="K284" s="31">
        <v>603.95000000000005</v>
      </c>
      <c r="L284" s="31">
        <v>588</v>
      </c>
      <c r="M284" s="31">
        <v>8.1689999999999999E-2</v>
      </c>
      <c r="N284" s="1"/>
      <c r="O284" s="1"/>
    </row>
    <row r="285" spans="1:15" ht="12.75" customHeight="1">
      <c r="A285" s="33">
        <v>275</v>
      </c>
      <c r="B285" s="58" t="s">
        <v>869</v>
      </c>
      <c r="C285" s="31">
        <v>380.05</v>
      </c>
      <c r="D285" s="38">
        <v>380.58333333333331</v>
      </c>
      <c r="E285" s="38">
        <v>377.46666666666664</v>
      </c>
      <c r="F285" s="38">
        <v>374.88333333333333</v>
      </c>
      <c r="G285" s="38">
        <v>371.76666666666665</v>
      </c>
      <c r="H285" s="38">
        <v>383.16666666666663</v>
      </c>
      <c r="I285" s="38">
        <v>386.2833333333333</v>
      </c>
      <c r="J285" s="38">
        <v>388.86666666666662</v>
      </c>
      <c r="K285" s="31">
        <v>383.7</v>
      </c>
      <c r="L285" s="31">
        <v>378</v>
      </c>
      <c r="M285" s="31">
        <v>3.5339</v>
      </c>
      <c r="N285" s="1"/>
      <c r="O285" s="1"/>
    </row>
    <row r="286" spans="1:15" ht="12.75" customHeight="1">
      <c r="A286" s="33">
        <v>276</v>
      </c>
      <c r="B286" s="58" t="s">
        <v>439</v>
      </c>
      <c r="C286" s="31">
        <v>243.55</v>
      </c>
      <c r="D286" s="38">
        <v>244.76666666666668</v>
      </c>
      <c r="E286" s="38">
        <v>241.13333333333335</v>
      </c>
      <c r="F286" s="38">
        <v>238.71666666666667</v>
      </c>
      <c r="G286" s="38">
        <v>235.08333333333334</v>
      </c>
      <c r="H286" s="38">
        <v>247.18333333333337</v>
      </c>
      <c r="I286" s="38">
        <v>250.81666666666669</v>
      </c>
      <c r="J286" s="38">
        <v>253.23333333333338</v>
      </c>
      <c r="K286" s="31">
        <v>248.4</v>
      </c>
      <c r="L286" s="31">
        <v>242.35</v>
      </c>
      <c r="M286" s="31">
        <v>3.5281600000000002</v>
      </c>
      <c r="N286" s="1"/>
      <c r="O286" s="1"/>
    </row>
    <row r="287" spans="1:15" ht="12.75" customHeight="1">
      <c r="A287" s="33">
        <v>277</v>
      </c>
      <c r="B287" s="58" t="s">
        <v>162</v>
      </c>
      <c r="C287" s="31">
        <v>1750.8</v>
      </c>
      <c r="D287" s="38">
        <v>1755.2333333333333</v>
      </c>
      <c r="E287" s="38">
        <v>1742.0666666666666</v>
      </c>
      <c r="F287" s="38">
        <v>1733.3333333333333</v>
      </c>
      <c r="G287" s="38">
        <v>1720.1666666666665</v>
      </c>
      <c r="H287" s="38">
        <v>1763.9666666666667</v>
      </c>
      <c r="I287" s="38">
        <v>1777.1333333333332</v>
      </c>
      <c r="J287" s="38">
        <v>1785.8666666666668</v>
      </c>
      <c r="K287" s="31">
        <v>1768.4</v>
      </c>
      <c r="L287" s="31">
        <v>1746.5</v>
      </c>
      <c r="M287" s="31">
        <v>41.132919999999999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1152.6500000000001</v>
      </c>
      <c r="D288" s="38">
        <v>1154.5</v>
      </c>
      <c r="E288" s="38">
        <v>1144.0999999999999</v>
      </c>
      <c r="F288" s="38">
        <v>1135.55</v>
      </c>
      <c r="G288" s="38">
        <v>1125.1499999999999</v>
      </c>
      <c r="H288" s="38">
        <v>1163.05</v>
      </c>
      <c r="I288" s="38">
        <v>1173.45</v>
      </c>
      <c r="J288" s="38">
        <v>1182</v>
      </c>
      <c r="K288" s="31">
        <v>1164.9000000000001</v>
      </c>
      <c r="L288" s="31">
        <v>1145.95</v>
      </c>
      <c r="M288" s="31">
        <v>6.0737100000000002</v>
      </c>
      <c r="N288" s="1"/>
      <c r="O288" s="1"/>
    </row>
    <row r="289" spans="1:15" ht="12.75" customHeight="1">
      <c r="A289" s="33">
        <v>279</v>
      </c>
      <c r="B289" s="58" t="s">
        <v>441</v>
      </c>
      <c r="C289" s="31">
        <v>400.7</v>
      </c>
      <c r="D289" s="38">
        <v>399.66666666666669</v>
      </c>
      <c r="E289" s="38">
        <v>396.33333333333337</v>
      </c>
      <c r="F289" s="38">
        <v>391.9666666666667</v>
      </c>
      <c r="G289" s="38">
        <v>388.63333333333338</v>
      </c>
      <c r="H289" s="38">
        <v>404.03333333333336</v>
      </c>
      <c r="I289" s="38">
        <v>407.36666666666673</v>
      </c>
      <c r="J289" s="38">
        <v>411.73333333333335</v>
      </c>
      <c r="K289" s="31">
        <v>403</v>
      </c>
      <c r="L289" s="31">
        <v>395.3</v>
      </c>
      <c r="M289" s="31">
        <v>3.31874</v>
      </c>
      <c r="N289" s="1"/>
      <c r="O289" s="1"/>
    </row>
    <row r="290" spans="1:15" ht="12.75" customHeight="1">
      <c r="A290" s="33">
        <v>280</v>
      </c>
      <c r="B290" s="58" t="s">
        <v>447</v>
      </c>
      <c r="C290" s="31">
        <v>1930.05</v>
      </c>
      <c r="D290" s="38">
        <v>1925.1666666666667</v>
      </c>
      <c r="E290" s="38">
        <v>1905.3333333333335</v>
      </c>
      <c r="F290" s="38">
        <v>1880.6166666666668</v>
      </c>
      <c r="G290" s="38">
        <v>1860.7833333333335</v>
      </c>
      <c r="H290" s="38">
        <v>1949.8833333333334</v>
      </c>
      <c r="I290" s="38">
        <v>1969.7166666666669</v>
      </c>
      <c r="J290" s="38">
        <v>1994.4333333333334</v>
      </c>
      <c r="K290" s="31">
        <v>1945</v>
      </c>
      <c r="L290" s="31">
        <v>1900.45</v>
      </c>
      <c r="M290" s="31">
        <v>0.50726000000000004</v>
      </c>
      <c r="N290" s="1"/>
      <c r="O290" s="1"/>
    </row>
    <row r="291" spans="1:15" ht="12.75" customHeight="1">
      <c r="A291" s="33">
        <v>281</v>
      </c>
      <c r="B291" s="58" t="s">
        <v>870</v>
      </c>
      <c r="C291" s="31">
        <v>2716.55</v>
      </c>
      <c r="D291" s="38">
        <v>2705.2000000000003</v>
      </c>
      <c r="E291" s="38">
        <v>2661.4000000000005</v>
      </c>
      <c r="F291" s="38">
        <v>2606.2500000000005</v>
      </c>
      <c r="G291" s="38">
        <v>2562.4500000000007</v>
      </c>
      <c r="H291" s="38">
        <v>2760.3500000000004</v>
      </c>
      <c r="I291" s="38">
        <v>2804.1500000000005</v>
      </c>
      <c r="J291" s="38">
        <v>2859.3</v>
      </c>
      <c r="K291" s="31">
        <v>2749</v>
      </c>
      <c r="L291" s="31">
        <v>2650.05</v>
      </c>
      <c r="M291" s="31">
        <v>0.57694999999999996</v>
      </c>
      <c r="N291" s="1"/>
      <c r="O291" s="1"/>
    </row>
    <row r="292" spans="1:15" ht="12.75" customHeight="1">
      <c r="A292" s="33">
        <v>282</v>
      </c>
      <c r="B292" s="58" t="s">
        <v>163</v>
      </c>
      <c r="C292" s="31">
        <v>118.05</v>
      </c>
      <c r="D292" s="38">
        <v>118.71666666666665</v>
      </c>
      <c r="E292" s="38">
        <v>116.93333333333331</v>
      </c>
      <c r="F292" s="38">
        <v>115.81666666666665</v>
      </c>
      <c r="G292" s="38">
        <v>114.0333333333333</v>
      </c>
      <c r="H292" s="38">
        <v>119.83333333333331</v>
      </c>
      <c r="I292" s="38">
        <v>121.61666666666665</v>
      </c>
      <c r="J292" s="38">
        <v>122.73333333333332</v>
      </c>
      <c r="K292" s="31">
        <v>120.5</v>
      </c>
      <c r="L292" s="31">
        <v>117.6</v>
      </c>
      <c r="M292" s="31">
        <v>46.317419999999998</v>
      </c>
      <c r="N292" s="1"/>
      <c r="O292" s="1"/>
    </row>
    <row r="293" spans="1:15" ht="12.75" customHeight="1">
      <c r="A293" s="33">
        <v>283</v>
      </c>
      <c r="B293" s="58" t="s">
        <v>169</v>
      </c>
      <c r="C293" s="31">
        <v>4270.1000000000004</v>
      </c>
      <c r="D293" s="38">
        <v>4266.8833333333332</v>
      </c>
      <c r="E293" s="38">
        <v>4234.6166666666668</v>
      </c>
      <c r="F293" s="38">
        <v>4199.1333333333332</v>
      </c>
      <c r="G293" s="38">
        <v>4166.8666666666668</v>
      </c>
      <c r="H293" s="38">
        <v>4302.3666666666668</v>
      </c>
      <c r="I293" s="38">
        <v>4334.6333333333332</v>
      </c>
      <c r="J293" s="38">
        <v>4370.1166666666668</v>
      </c>
      <c r="K293" s="31">
        <v>4299.1499999999996</v>
      </c>
      <c r="L293" s="31">
        <v>4231.3999999999996</v>
      </c>
      <c r="M293" s="31">
        <v>1.11042</v>
      </c>
      <c r="N293" s="1"/>
      <c r="O293" s="1"/>
    </row>
    <row r="294" spans="1:15" ht="12.75" customHeight="1">
      <c r="A294" s="33">
        <v>284</v>
      </c>
      <c r="B294" s="58" t="s">
        <v>448</v>
      </c>
      <c r="C294" s="31">
        <v>12992.05</v>
      </c>
      <c r="D294" s="38">
        <v>13031.683333333334</v>
      </c>
      <c r="E294" s="38">
        <v>12817.366666666669</v>
      </c>
      <c r="F294" s="38">
        <v>12642.683333333334</v>
      </c>
      <c r="G294" s="38">
        <v>12428.366666666669</v>
      </c>
      <c r="H294" s="38">
        <v>13206.366666666669</v>
      </c>
      <c r="I294" s="38">
        <v>13420.683333333334</v>
      </c>
      <c r="J294" s="38">
        <v>13595.366666666669</v>
      </c>
      <c r="K294" s="31">
        <v>13246</v>
      </c>
      <c r="L294" s="31">
        <v>12857</v>
      </c>
      <c r="M294" s="31">
        <v>2.86E-2</v>
      </c>
      <c r="N294" s="1"/>
      <c r="O294" s="1"/>
    </row>
    <row r="295" spans="1:15" ht="12.75" customHeight="1">
      <c r="A295" s="33">
        <v>285</v>
      </c>
      <c r="B295" s="58" t="s">
        <v>167</v>
      </c>
      <c r="C295" s="31">
        <v>2641.95</v>
      </c>
      <c r="D295" s="38">
        <v>2649.7999999999997</v>
      </c>
      <c r="E295" s="38">
        <v>2624.8999999999996</v>
      </c>
      <c r="F295" s="38">
        <v>2607.85</v>
      </c>
      <c r="G295" s="38">
        <v>2582.9499999999998</v>
      </c>
      <c r="H295" s="38">
        <v>2666.8499999999995</v>
      </c>
      <c r="I295" s="38">
        <v>2691.75</v>
      </c>
      <c r="J295" s="38">
        <v>2708.7999999999993</v>
      </c>
      <c r="K295" s="31">
        <v>2674.7</v>
      </c>
      <c r="L295" s="31">
        <v>2632.75</v>
      </c>
      <c r="M295" s="31">
        <v>18.989660000000001</v>
      </c>
      <c r="N295" s="1"/>
      <c r="O295" s="1"/>
    </row>
    <row r="296" spans="1:15" ht="12.75" customHeight="1">
      <c r="A296" s="33">
        <v>286</v>
      </c>
      <c r="B296" s="58" t="s">
        <v>449</v>
      </c>
      <c r="C296" s="31">
        <v>425.45</v>
      </c>
      <c r="D296" s="38">
        <v>429.83333333333331</v>
      </c>
      <c r="E296" s="38">
        <v>418.61666666666662</v>
      </c>
      <c r="F296" s="38">
        <v>411.7833333333333</v>
      </c>
      <c r="G296" s="38">
        <v>400.56666666666661</v>
      </c>
      <c r="H296" s="38">
        <v>436.66666666666663</v>
      </c>
      <c r="I296" s="38">
        <v>447.88333333333333</v>
      </c>
      <c r="J296" s="38">
        <v>454.71666666666664</v>
      </c>
      <c r="K296" s="31">
        <v>441.05</v>
      </c>
      <c r="L296" s="31">
        <v>423</v>
      </c>
      <c r="M296" s="31">
        <v>21.748740000000002</v>
      </c>
      <c r="N296" s="1"/>
      <c r="O296" s="1"/>
    </row>
    <row r="297" spans="1:15" ht="12.75" customHeight="1">
      <c r="A297" s="33">
        <v>287</v>
      </c>
      <c r="B297" s="58" t="s">
        <v>165</v>
      </c>
      <c r="C297" s="31">
        <v>381.35</v>
      </c>
      <c r="D297" s="38">
        <v>383.89999999999992</v>
      </c>
      <c r="E297" s="38">
        <v>377.59999999999985</v>
      </c>
      <c r="F297" s="38">
        <v>373.84999999999991</v>
      </c>
      <c r="G297" s="38">
        <v>367.54999999999984</v>
      </c>
      <c r="H297" s="38">
        <v>387.64999999999986</v>
      </c>
      <c r="I297" s="38">
        <v>393.94999999999993</v>
      </c>
      <c r="J297" s="38">
        <v>397.69999999999987</v>
      </c>
      <c r="K297" s="31">
        <v>390.2</v>
      </c>
      <c r="L297" s="31">
        <v>380.15</v>
      </c>
      <c r="M297" s="31">
        <v>10.33595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255.7</v>
      </c>
      <c r="D298" s="38">
        <v>256.73333333333335</v>
      </c>
      <c r="E298" s="38">
        <v>252.9666666666667</v>
      </c>
      <c r="F298" s="38">
        <v>250.23333333333335</v>
      </c>
      <c r="G298" s="38">
        <v>246.4666666666667</v>
      </c>
      <c r="H298" s="38">
        <v>259.4666666666667</v>
      </c>
      <c r="I298" s="38">
        <v>263.23333333333335</v>
      </c>
      <c r="J298" s="38">
        <v>265.9666666666667</v>
      </c>
      <c r="K298" s="31">
        <v>260.5</v>
      </c>
      <c r="L298" s="31">
        <v>254</v>
      </c>
      <c r="M298" s="31">
        <v>3.0854300000000001</v>
      </c>
      <c r="N298" s="1"/>
      <c r="O298" s="1"/>
    </row>
    <row r="299" spans="1:15" ht="12.75" customHeight="1">
      <c r="A299" s="33">
        <v>289</v>
      </c>
      <c r="B299" s="58" t="s">
        <v>451</v>
      </c>
      <c r="C299" s="31">
        <v>102.15</v>
      </c>
      <c r="D299" s="38">
        <v>100.31666666666666</v>
      </c>
      <c r="E299" s="38">
        <v>97.333333333333329</v>
      </c>
      <c r="F299" s="38">
        <v>92.516666666666666</v>
      </c>
      <c r="G299" s="38">
        <v>89.533333333333331</v>
      </c>
      <c r="H299" s="38">
        <v>105.13333333333333</v>
      </c>
      <c r="I299" s="38">
        <v>108.11666666666667</v>
      </c>
      <c r="J299" s="38">
        <v>112.93333333333332</v>
      </c>
      <c r="K299" s="31">
        <v>103.3</v>
      </c>
      <c r="L299" s="31">
        <v>95.5</v>
      </c>
      <c r="M299" s="31">
        <v>425.51949999999999</v>
      </c>
      <c r="N299" s="1"/>
      <c r="O299" s="1"/>
    </row>
    <row r="300" spans="1:15" ht="12.75" customHeight="1">
      <c r="A300" s="33">
        <v>290</v>
      </c>
      <c r="B300" s="58" t="s">
        <v>166</v>
      </c>
      <c r="C300" s="31">
        <v>413.75</v>
      </c>
      <c r="D300" s="38">
        <v>413.65000000000003</v>
      </c>
      <c r="E300" s="38">
        <v>410.20000000000005</v>
      </c>
      <c r="F300" s="38">
        <v>406.65000000000003</v>
      </c>
      <c r="G300" s="38">
        <v>403.20000000000005</v>
      </c>
      <c r="H300" s="38">
        <v>417.20000000000005</v>
      </c>
      <c r="I300" s="38">
        <v>420.65</v>
      </c>
      <c r="J300" s="38">
        <v>424.20000000000005</v>
      </c>
      <c r="K300" s="31">
        <v>417.1</v>
      </c>
      <c r="L300" s="31">
        <v>410.1</v>
      </c>
      <c r="M300" s="31">
        <v>25.777180000000001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650.79999999999995</v>
      </c>
      <c r="D301" s="38">
        <v>653.93333333333328</v>
      </c>
      <c r="E301" s="38">
        <v>646.86666666666656</v>
      </c>
      <c r="F301" s="38">
        <v>642.93333333333328</v>
      </c>
      <c r="G301" s="38">
        <v>635.86666666666656</v>
      </c>
      <c r="H301" s="38">
        <v>657.86666666666656</v>
      </c>
      <c r="I301" s="38">
        <v>664.93333333333339</v>
      </c>
      <c r="J301" s="38">
        <v>668.86666666666656</v>
      </c>
      <c r="K301" s="31">
        <v>661</v>
      </c>
      <c r="L301" s="31">
        <v>650</v>
      </c>
      <c r="M301" s="31">
        <v>7.5247599999999997</v>
      </c>
      <c r="N301" s="1"/>
      <c r="O301" s="1"/>
    </row>
    <row r="302" spans="1:15" ht="12.75" customHeight="1">
      <c r="A302" s="33">
        <v>292</v>
      </c>
      <c r="B302" s="58" t="s">
        <v>286</v>
      </c>
      <c r="C302" s="31">
        <v>5001.3999999999996</v>
      </c>
      <c r="D302" s="38">
        <v>5006.9666666666662</v>
      </c>
      <c r="E302" s="38">
        <v>4954.4333333333325</v>
      </c>
      <c r="F302" s="38">
        <v>4907.4666666666662</v>
      </c>
      <c r="G302" s="38">
        <v>4854.9333333333325</v>
      </c>
      <c r="H302" s="38">
        <v>5053.9333333333325</v>
      </c>
      <c r="I302" s="38">
        <v>5106.4666666666672</v>
      </c>
      <c r="J302" s="38">
        <v>5153.4333333333325</v>
      </c>
      <c r="K302" s="31">
        <v>5059.5</v>
      </c>
      <c r="L302" s="31">
        <v>4960</v>
      </c>
      <c r="M302" s="31">
        <v>0.49087999999999998</v>
      </c>
      <c r="N302" s="1"/>
      <c r="O302" s="1"/>
    </row>
    <row r="303" spans="1:15" ht="12.75" customHeight="1">
      <c r="A303" s="33">
        <v>293</v>
      </c>
      <c r="B303" s="58" t="s">
        <v>168</v>
      </c>
      <c r="C303" s="31">
        <v>5085.1499999999996</v>
      </c>
      <c r="D303" s="38">
        <v>5070.25</v>
      </c>
      <c r="E303" s="38">
        <v>5026.5</v>
      </c>
      <c r="F303" s="38">
        <v>4967.8500000000004</v>
      </c>
      <c r="G303" s="38">
        <v>4924.1000000000004</v>
      </c>
      <c r="H303" s="38">
        <v>5128.8999999999996</v>
      </c>
      <c r="I303" s="38">
        <v>5172.6499999999996</v>
      </c>
      <c r="J303" s="38">
        <v>5231.2999999999993</v>
      </c>
      <c r="K303" s="31">
        <v>5114</v>
      </c>
      <c r="L303" s="31">
        <v>5011.6000000000004</v>
      </c>
      <c r="M303" s="31">
        <v>3.38124</v>
      </c>
      <c r="N303" s="1"/>
      <c r="O303" s="1"/>
    </row>
    <row r="304" spans="1:15" ht="12.75" customHeight="1">
      <c r="A304" s="33">
        <v>294</v>
      </c>
      <c r="B304" s="58" t="s">
        <v>170</v>
      </c>
      <c r="C304" s="31">
        <v>1067.5999999999999</v>
      </c>
      <c r="D304" s="38">
        <v>1076.2</v>
      </c>
      <c r="E304" s="38">
        <v>1055.5</v>
      </c>
      <c r="F304" s="38">
        <v>1043.3999999999999</v>
      </c>
      <c r="G304" s="38">
        <v>1022.6999999999998</v>
      </c>
      <c r="H304" s="38">
        <v>1088.3000000000002</v>
      </c>
      <c r="I304" s="38">
        <v>1109.0000000000005</v>
      </c>
      <c r="J304" s="38">
        <v>1121.1000000000004</v>
      </c>
      <c r="K304" s="31">
        <v>1096.9000000000001</v>
      </c>
      <c r="L304" s="31">
        <v>1064.0999999999999</v>
      </c>
      <c r="M304" s="31">
        <v>13.463979999999999</v>
      </c>
      <c r="N304" s="1"/>
      <c r="O304" s="1"/>
    </row>
    <row r="305" spans="1:15" ht="12.75" customHeight="1">
      <c r="A305" s="33">
        <v>295</v>
      </c>
      <c r="B305" s="58" t="s">
        <v>452</v>
      </c>
      <c r="C305" s="31">
        <v>1484.1</v>
      </c>
      <c r="D305" s="38">
        <v>1489.3666666666668</v>
      </c>
      <c r="E305" s="38">
        <v>1472.7333333333336</v>
      </c>
      <c r="F305" s="38">
        <v>1461.3666666666668</v>
      </c>
      <c r="G305" s="38">
        <v>1444.7333333333336</v>
      </c>
      <c r="H305" s="38">
        <v>1500.7333333333336</v>
      </c>
      <c r="I305" s="38">
        <v>1517.3666666666668</v>
      </c>
      <c r="J305" s="38">
        <v>1528.7333333333336</v>
      </c>
      <c r="K305" s="31">
        <v>1506</v>
      </c>
      <c r="L305" s="31">
        <v>1478</v>
      </c>
      <c r="M305" s="31">
        <v>0.33764</v>
      </c>
      <c r="N305" s="1"/>
      <c r="O305" s="1"/>
    </row>
    <row r="306" spans="1:15" ht="12.75" customHeight="1">
      <c r="A306" s="33">
        <v>296</v>
      </c>
      <c r="B306" s="58" t="s">
        <v>455</v>
      </c>
      <c r="C306" s="31">
        <v>696</v>
      </c>
      <c r="D306" s="38">
        <v>700.86666666666667</v>
      </c>
      <c r="E306" s="38">
        <v>685.13333333333333</v>
      </c>
      <c r="F306" s="38">
        <v>674.26666666666665</v>
      </c>
      <c r="G306" s="38">
        <v>658.5333333333333</v>
      </c>
      <c r="H306" s="38">
        <v>711.73333333333335</v>
      </c>
      <c r="I306" s="38">
        <v>727.4666666666667</v>
      </c>
      <c r="J306" s="38">
        <v>738.33333333333337</v>
      </c>
      <c r="K306" s="31">
        <v>716.6</v>
      </c>
      <c r="L306" s="31">
        <v>690</v>
      </c>
      <c r="M306" s="31">
        <v>6.39879</v>
      </c>
      <c r="N306" s="1"/>
      <c r="O306" s="1"/>
    </row>
    <row r="307" spans="1:15" ht="12.75" customHeight="1">
      <c r="A307" s="33">
        <v>297</v>
      </c>
      <c r="B307" s="58" t="s">
        <v>180</v>
      </c>
      <c r="C307" s="31">
        <v>980.75</v>
      </c>
      <c r="D307" s="38">
        <v>981.36666666666667</v>
      </c>
      <c r="E307" s="38">
        <v>974.2833333333333</v>
      </c>
      <c r="F307" s="38">
        <v>967.81666666666661</v>
      </c>
      <c r="G307" s="38">
        <v>960.73333333333323</v>
      </c>
      <c r="H307" s="38">
        <v>987.83333333333337</v>
      </c>
      <c r="I307" s="38">
        <v>994.91666666666663</v>
      </c>
      <c r="J307" s="38">
        <v>1001.3833333333334</v>
      </c>
      <c r="K307" s="31">
        <v>988.45</v>
      </c>
      <c r="L307" s="31">
        <v>974.9</v>
      </c>
      <c r="M307" s="31">
        <v>2.0695999999999999</v>
      </c>
      <c r="N307" s="1"/>
      <c r="O307" s="1"/>
    </row>
    <row r="308" spans="1:15" ht="12.75" customHeight="1">
      <c r="A308" s="33">
        <v>298</v>
      </c>
      <c r="B308" s="58" t="s">
        <v>172</v>
      </c>
      <c r="C308" s="31">
        <v>275.05</v>
      </c>
      <c r="D308" s="38">
        <v>276.06666666666666</v>
      </c>
      <c r="E308" s="38">
        <v>272.5333333333333</v>
      </c>
      <c r="F308" s="38">
        <v>270.01666666666665</v>
      </c>
      <c r="G308" s="38">
        <v>266.48333333333329</v>
      </c>
      <c r="H308" s="38">
        <v>278.58333333333331</v>
      </c>
      <c r="I308" s="38">
        <v>282.11666666666673</v>
      </c>
      <c r="J308" s="38">
        <v>284.63333333333333</v>
      </c>
      <c r="K308" s="31">
        <v>279.60000000000002</v>
      </c>
      <c r="L308" s="31">
        <v>273.55</v>
      </c>
      <c r="M308" s="31">
        <v>31.719190000000001</v>
      </c>
      <c r="N308" s="1"/>
      <c r="O308" s="1"/>
    </row>
    <row r="309" spans="1:15" ht="12.75" customHeight="1">
      <c r="A309" s="33">
        <v>299</v>
      </c>
      <c r="B309" s="58" t="s">
        <v>171</v>
      </c>
      <c r="C309" s="31">
        <v>1552.65</v>
      </c>
      <c r="D309" s="38">
        <v>1559.9333333333332</v>
      </c>
      <c r="E309" s="38">
        <v>1537.3166666666664</v>
      </c>
      <c r="F309" s="38">
        <v>1521.9833333333331</v>
      </c>
      <c r="G309" s="38">
        <v>1499.3666666666663</v>
      </c>
      <c r="H309" s="38">
        <v>1575.2666666666664</v>
      </c>
      <c r="I309" s="38">
        <v>1597.8833333333332</v>
      </c>
      <c r="J309" s="38">
        <v>1613.2166666666665</v>
      </c>
      <c r="K309" s="31">
        <v>1582.55</v>
      </c>
      <c r="L309" s="31">
        <v>1544.6</v>
      </c>
      <c r="M309" s="31">
        <v>22.025700000000001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361.25</v>
      </c>
      <c r="D310" s="38">
        <v>359.73333333333335</v>
      </c>
      <c r="E310" s="38">
        <v>355.61666666666667</v>
      </c>
      <c r="F310" s="38">
        <v>349.98333333333335</v>
      </c>
      <c r="G310" s="38">
        <v>345.86666666666667</v>
      </c>
      <c r="H310" s="38">
        <v>365.36666666666667</v>
      </c>
      <c r="I310" s="38">
        <v>369.48333333333335</v>
      </c>
      <c r="J310" s="38">
        <v>375.11666666666667</v>
      </c>
      <c r="K310" s="31">
        <v>363.85</v>
      </c>
      <c r="L310" s="31">
        <v>354.1</v>
      </c>
      <c r="M310" s="31">
        <v>8.5575600000000005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512.70000000000005</v>
      </c>
      <c r="D311" s="38">
        <v>513.41666666666663</v>
      </c>
      <c r="E311" s="38">
        <v>507.7833333333333</v>
      </c>
      <c r="F311" s="38">
        <v>502.86666666666667</v>
      </c>
      <c r="G311" s="38">
        <v>497.23333333333335</v>
      </c>
      <c r="H311" s="38">
        <v>518.33333333333326</v>
      </c>
      <c r="I311" s="38">
        <v>523.9666666666667</v>
      </c>
      <c r="J311" s="38">
        <v>528.88333333333321</v>
      </c>
      <c r="K311" s="31">
        <v>519.04999999999995</v>
      </c>
      <c r="L311" s="31">
        <v>508.5</v>
      </c>
      <c r="M311" s="31">
        <v>1.0944499999999999</v>
      </c>
      <c r="N311" s="1"/>
      <c r="O311" s="1"/>
    </row>
    <row r="312" spans="1:15" ht="12.75" customHeight="1">
      <c r="A312" s="33">
        <v>302</v>
      </c>
      <c r="B312" s="58" t="s">
        <v>458</v>
      </c>
      <c r="C312" s="31">
        <v>374.8</v>
      </c>
      <c r="D312" s="38">
        <v>375.58333333333331</v>
      </c>
      <c r="E312" s="38">
        <v>371.71666666666664</v>
      </c>
      <c r="F312" s="38">
        <v>368.63333333333333</v>
      </c>
      <c r="G312" s="38">
        <v>364.76666666666665</v>
      </c>
      <c r="H312" s="38">
        <v>378.66666666666663</v>
      </c>
      <c r="I312" s="38">
        <v>382.5333333333333</v>
      </c>
      <c r="J312" s="38">
        <v>385.61666666666662</v>
      </c>
      <c r="K312" s="31">
        <v>379.45</v>
      </c>
      <c r="L312" s="31">
        <v>372.5</v>
      </c>
      <c r="M312" s="31">
        <v>0.68225000000000002</v>
      </c>
      <c r="N312" s="1"/>
      <c r="O312" s="1"/>
    </row>
    <row r="313" spans="1:15" ht="12.75" customHeight="1">
      <c r="A313" s="33">
        <v>303</v>
      </c>
      <c r="B313" s="58" t="s">
        <v>173</v>
      </c>
      <c r="C313" s="31">
        <v>148.05000000000001</v>
      </c>
      <c r="D313" s="38">
        <v>147.23333333333335</v>
      </c>
      <c r="E313" s="38">
        <v>144.4666666666667</v>
      </c>
      <c r="F313" s="38">
        <v>140.88333333333335</v>
      </c>
      <c r="G313" s="38">
        <v>138.1166666666667</v>
      </c>
      <c r="H313" s="38">
        <v>150.81666666666669</v>
      </c>
      <c r="I313" s="38">
        <v>153.58333333333334</v>
      </c>
      <c r="J313" s="38">
        <v>157.16666666666669</v>
      </c>
      <c r="K313" s="31">
        <v>150</v>
      </c>
      <c r="L313" s="31">
        <v>143.65</v>
      </c>
      <c r="M313" s="31">
        <v>483.04261000000002</v>
      </c>
      <c r="N313" s="1"/>
      <c r="O313" s="1"/>
    </row>
    <row r="314" spans="1:15" ht="12.75" customHeight="1">
      <c r="A314" s="33">
        <v>304</v>
      </c>
      <c r="B314" s="58" t="s">
        <v>459</v>
      </c>
      <c r="C314" s="31">
        <v>85.75</v>
      </c>
      <c r="D314" s="38">
        <v>85.666666666666671</v>
      </c>
      <c r="E314" s="38">
        <v>84.683333333333337</v>
      </c>
      <c r="F314" s="38">
        <v>83.61666666666666</v>
      </c>
      <c r="G314" s="38">
        <v>82.633333333333326</v>
      </c>
      <c r="H314" s="38">
        <v>86.733333333333348</v>
      </c>
      <c r="I314" s="38">
        <v>87.716666666666669</v>
      </c>
      <c r="J314" s="38">
        <v>88.78333333333336</v>
      </c>
      <c r="K314" s="31">
        <v>86.65</v>
      </c>
      <c r="L314" s="31">
        <v>84.6</v>
      </c>
      <c r="M314" s="31">
        <v>48.938510000000001</v>
      </c>
      <c r="N314" s="1"/>
      <c r="O314" s="1"/>
    </row>
    <row r="315" spans="1:15" ht="12.75" customHeight="1">
      <c r="A315" s="33">
        <v>305</v>
      </c>
      <c r="B315" s="58" t="s">
        <v>887</v>
      </c>
      <c r="C315" s="31">
        <v>1848.1</v>
      </c>
      <c r="D315" s="38">
        <v>1854.3999999999999</v>
      </c>
      <c r="E315" s="38">
        <v>1814.7999999999997</v>
      </c>
      <c r="F315" s="38">
        <v>1781.4999999999998</v>
      </c>
      <c r="G315" s="38">
        <v>1741.8999999999996</v>
      </c>
      <c r="H315" s="38">
        <v>1887.6999999999998</v>
      </c>
      <c r="I315" s="38">
        <v>1927.2999999999997</v>
      </c>
      <c r="J315" s="38">
        <v>1960.6</v>
      </c>
      <c r="K315" s="31">
        <v>1894</v>
      </c>
      <c r="L315" s="31">
        <v>1821.1</v>
      </c>
      <c r="M315" s="31">
        <v>5.9047599999999996</v>
      </c>
      <c r="N315" s="1"/>
      <c r="O315" s="1"/>
    </row>
    <row r="316" spans="1:15" ht="12.75" customHeight="1">
      <c r="A316" s="33">
        <v>306</v>
      </c>
      <c r="B316" s="58" t="s">
        <v>174</v>
      </c>
      <c r="C316" s="31">
        <v>550.75</v>
      </c>
      <c r="D316" s="38">
        <v>552.19999999999993</v>
      </c>
      <c r="E316" s="38">
        <v>546.19999999999982</v>
      </c>
      <c r="F316" s="38">
        <v>541.64999999999986</v>
      </c>
      <c r="G316" s="38">
        <v>535.64999999999975</v>
      </c>
      <c r="H316" s="38">
        <v>556.74999999999989</v>
      </c>
      <c r="I316" s="38">
        <v>562.75000000000011</v>
      </c>
      <c r="J316" s="38">
        <v>567.29999999999995</v>
      </c>
      <c r="K316" s="31">
        <v>558.20000000000005</v>
      </c>
      <c r="L316" s="31">
        <v>547.65</v>
      </c>
      <c r="M316" s="31">
        <v>11.46881</v>
      </c>
      <c r="N316" s="1"/>
      <c r="O316" s="1"/>
    </row>
    <row r="317" spans="1:15" ht="12.75" customHeight="1">
      <c r="A317" s="33">
        <v>307</v>
      </c>
      <c r="B317" s="58" t="s">
        <v>175</v>
      </c>
      <c r="C317" s="31">
        <v>9456.0499999999993</v>
      </c>
      <c r="D317" s="38">
        <v>9420.9</v>
      </c>
      <c r="E317" s="38">
        <v>9371.7999999999993</v>
      </c>
      <c r="F317" s="38">
        <v>9287.5499999999993</v>
      </c>
      <c r="G317" s="38">
        <v>9238.4499999999989</v>
      </c>
      <c r="H317" s="38">
        <v>9505.15</v>
      </c>
      <c r="I317" s="38">
        <v>9554.2500000000018</v>
      </c>
      <c r="J317" s="38">
        <v>9638.5</v>
      </c>
      <c r="K317" s="31">
        <v>9470</v>
      </c>
      <c r="L317" s="31">
        <v>9336.65</v>
      </c>
      <c r="M317" s="31">
        <v>4.0074500000000004</v>
      </c>
      <c r="N317" s="1"/>
      <c r="O317" s="1"/>
    </row>
    <row r="318" spans="1:15" ht="12.75" customHeight="1">
      <c r="A318" s="33">
        <v>308</v>
      </c>
      <c r="B318" s="58" t="s">
        <v>460</v>
      </c>
      <c r="C318" s="31">
        <v>2103.4</v>
      </c>
      <c r="D318" s="38">
        <v>2093.1333333333332</v>
      </c>
      <c r="E318" s="38">
        <v>2070.2666666666664</v>
      </c>
      <c r="F318" s="38">
        <v>2037.1333333333332</v>
      </c>
      <c r="G318" s="38">
        <v>2014.2666666666664</v>
      </c>
      <c r="H318" s="38">
        <v>2126.2666666666664</v>
      </c>
      <c r="I318" s="38">
        <v>2149.1333333333332</v>
      </c>
      <c r="J318" s="38">
        <v>2182.2666666666664</v>
      </c>
      <c r="K318" s="31">
        <v>2116</v>
      </c>
      <c r="L318" s="31">
        <v>2060</v>
      </c>
      <c r="M318" s="31">
        <v>0.79754999999999998</v>
      </c>
      <c r="N318" s="1"/>
      <c r="O318" s="1"/>
    </row>
    <row r="319" spans="1:15" ht="12.75" customHeight="1">
      <c r="A319" s="33">
        <v>309</v>
      </c>
      <c r="B319" s="58" t="s">
        <v>179</v>
      </c>
      <c r="C319" s="31">
        <v>871.5</v>
      </c>
      <c r="D319" s="38">
        <v>866.23333333333323</v>
      </c>
      <c r="E319" s="38">
        <v>855.96666666666647</v>
      </c>
      <c r="F319" s="38">
        <v>840.43333333333328</v>
      </c>
      <c r="G319" s="38">
        <v>830.16666666666652</v>
      </c>
      <c r="H319" s="38">
        <v>881.76666666666642</v>
      </c>
      <c r="I319" s="38">
        <v>892.03333333333308</v>
      </c>
      <c r="J319" s="38">
        <v>907.56666666666638</v>
      </c>
      <c r="K319" s="31">
        <v>876.5</v>
      </c>
      <c r="L319" s="31">
        <v>850.7</v>
      </c>
      <c r="M319" s="31">
        <v>17.433610000000002</v>
      </c>
      <c r="N319" s="1"/>
      <c r="O319" s="1"/>
    </row>
    <row r="320" spans="1:15" ht="12.75" customHeight="1">
      <c r="A320" s="33">
        <v>310</v>
      </c>
      <c r="B320" s="58" t="s">
        <v>287</v>
      </c>
      <c r="C320" s="31">
        <v>533.4</v>
      </c>
      <c r="D320" s="38">
        <v>537.11666666666667</v>
      </c>
      <c r="E320" s="38">
        <v>526.2833333333333</v>
      </c>
      <c r="F320" s="38">
        <v>519.16666666666663</v>
      </c>
      <c r="G320" s="38">
        <v>508.33333333333326</v>
      </c>
      <c r="H320" s="38">
        <v>544.23333333333335</v>
      </c>
      <c r="I320" s="38">
        <v>555.06666666666661</v>
      </c>
      <c r="J320" s="38">
        <v>562.18333333333339</v>
      </c>
      <c r="K320" s="31">
        <v>547.95000000000005</v>
      </c>
      <c r="L320" s="31">
        <v>530</v>
      </c>
      <c r="M320" s="31">
        <v>14.26478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1872</v>
      </c>
      <c r="D321" s="38">
        <v>1889.3833333333332</v>
      </c>
      <c r="E321" s="38">
        <v>1834.6166666666663</v>
      </c>
      <c r="F321" s="38">
        <v>1797.2333333333331</v>
      </c>
      <c r="G321" s="38">
        <v>1742.4666666666662</v>
      </c>
      <c r="H321" s="38">
        <v>1926.7666666666664</v>
      </c>
      <c r="I321" s="38">
        <v>1981.5333333333333</v>
      </c>
      <c r="J321" s="38">
        <v>2018.9166666666665</v>
      </c>
      <c r="K321" s="31">
        <v>1944.15</v>
      </c>
      <c r="L321" s="31">
        <v>1852</v>
      </c>
      <c r="M321" s="31">
        <v>13.62017</v>
      </c>
      <c r="N321" s="1"/>
      <c r="O321" s="1"/>
    </row>
    <row r="322" spans="1:15" ht="12.75" customHeight="1">
      <c r="A322" s="33">
        <v>312</v>
      </c>
      <c r="B322" s="58" t="s">
        <v>462</v>
      </c>
      <c r="C322" s="31">
        <v>883.5</v>
      </c>
      <c r="D322" s="38">
        <v>889.75</v>
      </c>
      <c r="E322" s="38">
        <v>871.2</v>
      </c>
      <c r="F322" s="38">
        <v>858.90000000000009</v>
      </c>
      <c r="G322" s="38">
        <v>840.35000000000014</v>
      </c>
      <c r="H322" s="38">
        <v>902.05</v>
      </c>
      <c r="I322" s="38">
        <v>920.59999999999991</v>
      </c>
      <c r="J322" s="38">
        <v>932.89999999999986</v>
      </c>
      <c r="K322" s="31">
        <v>908.3</v>
      </c>
      <c r="L322" s="31">
        <v>877.45</v>
      </c>
      <c r="M322" s="31">
        <v>0.41938999999999999</v>
      </c>
      <c r="N322" s="1"/>
      <c r="O322" s="1"/>
    </row>
    <row r="323" spans="1:15" ht="12.75" customHeight="1">
      <c r="A323" s="33">
        <v>313</v>
      </c>
      <c r="B323" s="58" t="s">
        <v>872</v>
      </c>
      <c r="C323" s="31">
        <v>886.85</v>
      </c>
      <c r="D323" s="38">
        <v>891.63333333333321</v>
      </c>
      <c r="E323" s="38">
        <v>876.26666666666642</v>
      </c>
      <c r="F323" s="38">
        <v>865.68333333333317</v>
      </c>
      <c r="G323" s="38">
        <v>850.31666666666638</v>
      </c>
      <c r="H323" s="38">
        <v>902.21666666666647</v>
      </c>
      <c r="I323" s="38">
        <v>917.58333333333326</v>
      </c>
      <c r="J323" s="38">
        <v>928.16666666666652</v>
      </c>
      <c r="K323" s="31">
        <v>907</v>
      </c>
      <c r="L323" s="31">
        <v>881.05</v>
      </c>
      <c r="M323" s="31">
        <v>0.36120000000000002</v>
      </c>
      <c r="N323" s="1"/>
      <c r="O323" s="1"/>
    </row>
    <row r="324" spans="1:15" ht="12.75" customHeight="1">
      <c r="A324" s="33">
        <v>314</v>
      </c>
      <c r="B324" s="58" t="s">
        <v>463</v>
      </c>
      <c r="C324" s="31">
        <v>1096.55</v>
      </c>
      <c r="D324" s="38">
        <v>1092.1833333333334</v>
      </c>
      <c r="E324" s="38">
        <v>1079.4166666666667</v>
      </c>
      <c r="F324" s="38">
        <v>1062.2833333333333</v>
      </c>
      <c r="G324" s="38">
        <v>1049.5166666666667</v>
      </c>
      <c r="H324" s="38">
        <v>1109.3166666666668</v>
      </c>
      <c r="I324" s="38">
        <v>1122.0833333333333</v>
      </c>
      <c r="J324" s="38">
        <v>1139.2166666666669</v>
      </c>
      <c r="K324" s="31">
        <v>1104.95</v>
      </c>
      <c r="L324" s="31">
        <v>1075.05</v>
      </c>
      <c r="M324" s="31">
        <v>0.82450000000000001</v>
      </c>
      <c r="N324" s="1"/>
      <c r="O324" s="1"/>
    </row>
    <row r="325" spans="1:15" ht="12.75" customHeight="1">
      <c r="A325" s="33">
        <v>315</v>
      </c>
      <c r="B325" s="58" t="s">
        <v>178</v>
      </c>
      <c r="C325" s="31">
        <v>1337.25</v>
      </c>
      <c r="D325" s="38">
        <v>1340.4333333333334</v>
      </c>
      <c r="E325" s="38">
        <v>1317.8666666666668</v>
      </c>
      <c r="F325" s="38">
        <v>1298.4833333333333</v>
      </c>
      <c r="G325" s="38">
        <v>1275.9166666666667</v>
      </c>
      <c r="H325" s="38">
        <v>1359.8166666666668</v>
      </c>
      <c r="I325" s="38">
        <v>1382.3833333333334</v>
      </c>
      <c r="J325" s="38">
        <v>1401.7666666666669</v>
      </c>
      <c r="K325" s="31">
        <v>1363</v>
      </c>
      <c r="L325" s="31">
        <v>1321.05</v>
      </c>
      <c r="M325" s="31">
        <v>2.4021599999999999</v>
      </c>
      <c r="N325" s="1"/>
      <c r="O325" s="1"/>
    </row>
    <row r="326" spans="1:15" ht="12.75" customHeight="1">
      <c r="A326" s="33">
        <v>316</v>
      </c>
      <c r="B326" s="58" t="s">
        <v>453</v>
      </c>
      <c r="C326" s="31">
        <v>37.85</v>
      </c>
      <c r="D326" s="38">
        <v>38.299999999999997</v>
      </c>
      <c r="E326" s="38">
        <v>37.099999999999994</v>
      </c>
      <c r="F326" s="38">
        <v>36.349999999999994</v>
      </c>
      <c r="G326" s="38">
        <v>35.149999999999991</v>
      </c>
      <c r="H326" s="38">
        <v>39.049999999999997</v>
      </c>
      <c r="I326" s="38">
        <v>40.25</v>
      </c>
      <c r="J326" s="38">
        <v>41</v>
      </c>
      <c r="K326" s="31">
        <v>39.5</v>
      </c>
      <c r="L326" s="31">
        <v>37.549999999999997</v>
      </c>
      <c r="M326" s="31">
        <v>24.871189999999999</v>
      </c>
      <c r="N326" s="1"/>
      <c r="O326" s="1"/>
    </row>
    <row r="327" spans="1:15" ht="12.75" customHeight="1">
      <c r="A327" s="33">
        <v>317</v>
      </c>
      <c r="B327" s="58" t="s">
        <v>288</v>
      </c>
      <c r="C327" s="31">
        <v>59.55</v>
      </c>
      <c r="D327" s="38">
        <v>59.483333333333327</v>
      </c>
      <c r="E327" s="38">
        <v>58.966666666666654</v>
      </c>
      <c r="F327" s="38">
        <v>58.383333333333326</v>
      </c>
      <c r="G327" s="38">
        <v>57.866666666666653</v>
      </c>
      <c r="H327" s="38">
        <v>60.066666666666656</v>
      </c>
      <c r="I327" s="38">
        <v>60.583333333333321</v>
      </c>
      <c r="J327" s="38">
        <v>61.166666666666657</v>
      </c>
      <c r="K327" s="31">
        <v>60</v>
      </c>
      <c r="L327" s="31">
        <v>58.9</v>
      </c>
      <c r="M327" s="31">
        <v>40.936419999999998</v>
      </c>
      <c r="N327" s="1"/>
      <c r="O327" s="1"/>
    </row>
    <row r="328" spans="1:15" ht="12.75" customHeight="1">
      <c r="A328" s="33">
        <v>318</v>
      </c>
      <c r="B328" s="58" t="s">
        <v>464</v>
      </c>
      <c r="C328" s="31">
        <v>896.8</v>
      </c>
      <c r="D328" s="38">
        <v>900.36666666666667</v>
      </c>
      <c r="E328" s="38">
        <v>881.23333333333335</v>
      </c>
      <c r="F328" s="38">
        <v>865.66666666666663</v>
      </c>
      <c r="G328" s="38">
        <v>846.5333333333333</v>
      </c>
      <c r="H328" s="38">
        <v>915.93333333333339</v>
      </c>
      <c r="I328" s="38">
        <v>935.06666666666683</v>
      </c>
      <c r="J328" s="38">
        <v>950.63333333333344</v>
      </c>
      <c r="K328" s="31">
        <v>919.5</v>
      </c>
      <c r="L328" s="31">
        <v>884.8</v>
      </c>
      <c r="M328" s="31">
        <v>1.6388100000000001</v>
      </c>
      <c r="N328" s="1"/>
      <c r="O328" s="1"/>
    </row>
    <row r="329" spans="1:15" ht="12.75" customHeight="1">
      <c r="A329" s="33">
        <v>319</v>
      </c>
      <c r="B329" s="58" t="s">
        <v>182</v>
      </c>
      <c r="C329" s="31">
        <v>2291.0500000000002</v>
      </c>
      <c r="D329" s="38">
        <v>2292.9500000000003</v>
      </c>
      <c r="E329" s="38">
        <v>2253.1000000000004</v>
      </c>
      <c r="F329" s="38">
        <v>2215.15</v>
      </c>
      <c r="G329" s="38">
        <v>2175.3000000000002</v>
      </c>
      <c r="H329" s="38">
        <v>2330.9000000000005</v>
      </c>
      <c r="I329" s="38">
        <v>2370.75</v>
      </c>
      <c r="J329" s="38">
        <v>2408.7000000000007</v>
      </c>
      <c r="K329" s="31">
        <v>2332.8000000000002</v>
      </c>
      <c r="L329" s="31">
        <v>2255</v>
      </c>
      <c r="M329" s="31">
        <v>6.4146000000000001</v>
      </c>
      <c r="N329" s="1"/>
      <c r="O329" s="1"/>
    </row>
    <row r="330" spans="1:15" ht="12.75" customHeight="1">
      <c r="A330" s="33">
        <v>320</v>
      </c>
      <c r="B330" s="58" t="s">
        <v>183</v>
      </c>
      <c r="C330" s="31">
        <v>107760.35</v>
      </c>
      <c r="D330" s="38">
        <v>107396.8</v>
      </c>
      <c r="E330" s="38">
        <v>106793.60000000001</v>
      </c>
      <c r="F330" s="38">
        <v>105826.85</v>
      </c>
      <c r="G330" s="38">
        <v>105223.65000000001</v>
      </c>
      <c r="H330" s="38">
        <v>108363.55</v>
      </c>
      <c r="I330" s="38">
        <v>108966.74999999999</v>
      </c>
      <c r="J330" s="38">
        <v>109933.5</v>
      </c>
      <c r="K330" s="31">
        <v>108000</v>
      </c>
      <c r="L330" s="31">
        <v>106430.05</v>
      </c>
      <c r="M330" s="31">
        <v>7.0889999999999995E-2</v>
      </c>
      <c r="N330" s="1"/>
      <c r="O330" s="1"/>
    </row>
    <row r="331" spans="1:15" ht="12.75" customHeight="1">
      <c r="A331" s="33">
        <v>321</v>
      </c>
      <c r="B331" s="58" t="s">
        <v>454</v>
      </c>
      <c r="C331" s="31">
        <v>2237</v>
      </c>
      <c r="D331" s="38">
        <v>2257</v>
      </c>
      <c r="E331" s="38">
        <v>2208</v>
      </c>
      <c r="F331" s="38">
        <v>2179</v>
      </c>
      <c r="G331" s="38">
        <v>2130</v>
      </c>
      <c r="H331" s="38">
        <v>2286</v>
      </c>
      <c r="I331" s="38">
        <v>2335</v>
      </c>
      <c r="J331" s="38">
        <v>2364</v>
      </c>
      <c r="K331" s="31">
        <v>2306</v>
      </c>
      <c r="L331" s="31">
        <v>2228</v>
      </c>
      <c r="M331" s="31">
        <v>1.9766699999999999</v>
      </c>
      <c r="N331" s="1"/>
      <c r="O331" s="1"/>
    </row>
    <row r="332" spans="1:15" ht="12.75" customHeight="1">
      <c r="A332" s="33">
        <v>322</v>
      </c>
      <c r="B332" s="58" t="s">
        <v>177</v>
      </c>
      <c r="C332" s="31">
        <v>1549.9</v>
      </c>
      <c r="D332" s="38">
        <v>1557.2666666666667</v>
      </c>
      <c r="E332" s="38">
        <v>1537.6333333333332</v>
      </c>
      <c r="F332" s="38">
        <v>1525.3666666666666</v>
      </c>
      <c r="G332" s="38">
        <v>1505.7333333333331</v>
      </c>
      <c r="H332" s="38">
        <v>1569.5333333333333</v>
      </c>
      <c r="I332" s="38">
        <v>1589.166666666667</v>
      </c>
      <c r="J332" s="38">
        <v>1601.4333333333334</v>
      </c>
      <c r="K332" s="31">
        <v>1576.9</v>
      </c>
      <c r="L332" s="31">
        <v>1545</v>
      </c>
      <c r="M332" s="31">
        <v>1.5820399999999999</v>
      </c>
      <c r="N332" s="1"/>
      <c r="O332" s="1"/>
    </row>
    <row r="333" spans="1:15" ht="12.75" customHeight="1">
      <c r="A333" s="33">
        <v>323</v>
      </c>
      <c r="B333" s="58" t="s">
        <v>184</v>
      </c>
      <c r="C333" s="31">
        <v>1241.5999999999999</v>
      </c>
      <c r="D333" s="38">
        <v>1244.2</v>
      </c>
      <c r="E333" s="38">
        <v>1231.45</v>
      </c>
      <c r="F333" s="38">
        <v>1221.3</v>
      </c>
      <c r="G333" s="38">
        <v>1208.55</v>
      </c>
      <c r="H333" s="38">
        <v>1254.3500000000001</v>
      </c>
      <c r="I333" s="38">
        <v>1267.1000000000001</v>
      </c>
      <c r="J333" s="38">
        <v>1277.2500000000002</v>
      </c>
      <c r="K333" s="31">
        <v>1256.95</v>
      </c>
      <c r="L333" s="31">
        <v>1234.05</v>
      </c>
      <c r="M333" s="31">
        <v>5.1793800000000001</v>
      </c>
      <c r="N333" s="1"/>
      <c r="O333" s="1"/>
    </row>
    <row r="334" spans="1:15" ht="12.75" customHeight="1">
      <c r="A334" s="33">
        <v>324</v>
      </c>
      <c r="B334" s="58" t="s">
        <v>471</v>
      </c>
      <c r="C334" s="31">
        <v>989.95</v>
      </c>
      <c r="D334" s="38">
        <v>992.91666666666663</v>
      </c>
      <c r="E334" s="38">
        <v>983.88333333333321</v>
      </c>
      <c r="F334" s="38">
        <v>977.81666666666661</v>
      </c>
      <c r="G334" s="38">
        <v>968.78333333333319</v>
      </c>
      <c r="H334" s="38">
        <v>998.98333333333323</v>
      </c>
      <c r="I334" s="38">
        <v>1008.0166666666668</v>
      </c>
      <c r="J334" s="38">
        <v>1014.0833333333333</v>
      </c>
      <c r="K334" s="31">
        <v>1001.95</v>
      </c>
      <c r="L334" s="31">
        <v>986.85</v>
      </c>
      <c r="M334" s="31">
        <v>1.85639</v>
      </c>
      <c r="N334" s="1"/>
      <c r="O334" s="1"/>
    </row>
    <row r="335" spans="1:15" ht="12.75" customHeight="1">
      <c r="A335" s="33">
        <v>325</v>
      </c>
      <c r="B335" s="58" t="s">
        <v>465</v>
      </c>
      <c r="C335" s="31">
        <v>864.95</v>
      </c>
      <c r="D335" s="38">
        <v>863.63333333333321</v>
      </c>
      <c r="E335" s="38">
        <v>854.36666666666645</v>
      </c>
      <c r="F335" s="38">
        <v>843.78333333333319</v>
      </c>
      <c r="G335" s="38">
        <v>834.51666666666642</v>
      </c>
      <c r="H335" s="38">
        <v>874.21666666666647</v>
      </c>
      <c r="I335" s="38">
        <v>883.48333333333335</v>
      </c>
      <c r="J335" s="38">
        <v>894.06666666666649</v>
      </c>
      <c r="K335" s="31">
        <v>872.9</v>
      </c>
      <c r="L335" s="31">
        <v>853.05</v>
      </c>
      <c r="M335" s="31">
        <v>10.10173</v>
      </c>
      <c r="N335" s="1"/>
      <c r="O335" s="1"/>
    </row>
    <row r="336" spans="1:15" ht="12.75" customHeight="1">
      <c r="A336" s="33">
        <v>326</v>
      </c>
      <c r="B336" s="58" t="s">
        <v>185</v>
      </c>
      <c r="C336" s="31">
        <v>86.8</v>
      </c>
      <c r="D336" s="38">
        <v>87.166666666666671</v>
      </c>
      <c r="E336" s="38">
        <v>85.833333333333343</v>
      </c>
      <c r="F336" s="38">
        <v>84.866666666666674</v>
      </c>
      <c r="G336" s="38">
        <v>83.533333333333346</v>
      </c>
      <c r="H336" s="38">
        <v>88.13333333333334</v>
      </c>
      <c r="I336" s="38">
        <v>89.466666666666683</v>
      </c>
      <c r="J336" s="38">
        <v>90.433333333333337</v>
      </c>
      <c r="K336" s="31">
        <v>88.5</v>
      </c>
      <c r="L336" s="31">
        <v>86.2</v>
      </c>
      <c r="M336" s="31">
        <v>54.723520000000001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4414.8</v>
      </c>
      <c r="D337" s="38">
        <v>4417.2666666666673</v>
      </c>
      <c r="E337" s="38">
        <v>4366.4333333333343</v>
      </c>
      <c r="F337" s="38">
        <v>4318.0666666666666</v>
      </c>
      <c r="G337" s="38">
        <v>4267.2333333333336</v>
      </c>
      <c r="H337" s="38">
        <v>4465.633333333335</v>
      </c>
      <c r="I337" s="38">
        <v>4516.466666666669</v>
      </c>
      <c r="J337" s="38">
        <v>4564.8333333333358</v>
      </c>
      <c r="K337" s="31">
        <v>4468.1000000000004</v>
      </c>
      <c r="L337" s="31">
        <v>4368.8999999999996</v>
      </c>
      <c r="M337" s="31">
        <v>0.98941000000000001</v>
      </c>
      <c r="N337" s="1"/>
      <c r="O337" s="1"/>
    </row>
    <row r="338" spans="1:15" ht="12.75" customHeight="1">
      <c r="A338" s="33">
        <v>328</v>
      </c>
      <c r="B338" s="58" t="s">
        <v>472</v>
      </c>
      <c r="C338" s="31">
        <v>695.4</v>
      </c>
      <c r="D338" s="38">
        <v>692.85</v>
      </c>
      <c r="E338" s="38">
        <v>685.75</v>
      </c>
      <c r="F338" s="38">
        <v>676.1</v>
      </c>
      <c r="G338" s="38">
        <v>669</v>
      </c>
      <c r="H338" s="38">
        <v>702.5</v>
      </c>
      <c r="I338" s="38">
        <v>709.60000000000014</v>
      </c>
      <c r="J338" s="38">
        <v>719.25</v>
      </c>
      <c r="K338" s="31">
        <v>699.95</v>
      </c>
      <c r="L338" s="31">
        <v>683.2</v>
      </c>
      <c r="M338" s="31">
        <v>2.03851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47.35</v>
      </c>
      <c r="D339" s="38">
        <v>47.6</v>
      </c>
      <c r="E339" s="38">
        <v>46.800000000000004</v>
      </c>
      <c r="F339" s="38">
        <v>46.25</v>
      </c>
      <c r="G339" s="38">
        <v>45.45</v>
      </c>
      <c r="H339" s="38">
        <v>48.150000000000006</v>
      </c>
      <c r="I339" s="38">
        <v>48.95</v>
      </c>
      <c r="J339" s="38">
        <v>49.500000000000007</v>
      </c>
      <c r="K339" s="31">
        <v>48.4</v>
      </c>
      <c r="L339" s="31">
        <v>47.05</v>
      </c>
      <c r="M339" s="31">
        <v>78.405540000000002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152.1</v>
      </c>
      <c r="D340" s="38">
        <v>153.16666666666666</v>
      </c>
      <c r="E340" s="38">
        <v>150.33333333333331</v>
      </c>
      <c r="F340" s="38">
        <v>148.56666666666666</v>
      </c>
      <c r="G340" s="38">
        <v>145.73333333333332</v>
      </c>
      <c r="H340" s="38">
        <v>154.93333333333331</v>
      </c>
      <c r="I340" s="38">
        <v>157.76666666666662</v>
      </c>
      <c r="J340" s="38">
        <v>159.5333333333333</v>
      </c>
      <c r="K340" s="31">
        <v>156</v>
      </c>
      <c r="L340" s="31">
        <v>151.4</v>
      </c>
      <c r="M340" s="31">
        <v>17.760529999999999</v>
      </c>
      <c r="N340" s="1"/>
      <c r="O340" s="1"/>
    </row>
    <row r="341" spans="1:15" ht="12.75" customHeight="1">
      <c r="A341" s="33">
        <v>331</v>
      </c>
      <c r="B341" s="58" t="s">
        <v>188</v>
      </c>
      <c r="C341" s="31">
        <v>21830</v>
      </c>
      <c r="D341" s="38">
        <v>21720</v>
      </c>
      <c r="E341" s="38">
        <v>21560</v>
      </c>
      <c r="F341" s="38">
        <v>21290</v>
      </c>
      <c r="G341" s="38">
        <v>21130</v>
      </c>
      <c r="H341" s="38">
        <v>21990</v>
      </c>
      <c r="I341" s="38">
        <v>22150</v>
      </c>
      <c r="J341" s="38">
        <v>22420</v>
      </c>
      <c r="K341" s="31">
        <v>21880</v>
      </c>
      <c r="L341" s="31">
        <v>21450</v>
      </c>
      <c r="M341" s="31">
        <v>0.65666999999999998</v>
      </c>
      <c r="N341" s="1"/>
      <c r="O341" s="1"/>
    </row>
    <row r="342" spans="1:15" ht="12.75" customHeight="1">
      <c r="A342" s="33">
        <v>332</v>
      </c>
      <c r="B342" s="58" t="s">
        <v>473</v>
      </c>
      <c r="C342" s="31">
        <v>63.5</v>
      </c>
      <c r="D342" s="38">
        <v>62.933333333333337</v>
      </c>
      <c r="E342" s="38">
        <v>61.566666666666677</v>
      </c>
      <c r="F342" s="38">
        <v>59.63333333333334</v>
      </c>
      <c r="G342" s="38">
        <v>58.26666666666668</v>
      </c>
      <c r="H342" s="38">
        <v>64.866666666666674</v>
      </c>
      <c r="I342" s="38">
        <v>66.233333333333334</v>
      </c>
      <c r="J342" s="38">
        <v>68.166666666666671</v>
      </c>
      <c r="K342" s="31">
        <v>64.3</v>
      </c>
      <c r="L342" s="31">
        <v>61</v>
      </c>
      <c r="M342" s="31">
        <v>39.807729999999999</v>
      </c>
      <c r="N342" s="1"/>
      <c r="O342" s="1"/>
    </row>
    <row r="343" spans="1:15" ht="12.75" customHeight="1">
      <c r="A343" s="33">
        <v>333</v>
      </c>
      <c r="B343" s="58" t="s">
        <v>468</v>
      </c>
      <c r="C343" s="31">
        <v>49.85</v>
      </c>
      <c r="D343" s="38">
        <v>49.716666666666669</v>
      </c>
      <c r="E343" s="38">
        <v>49.483333333333334</v>
      </c>
      <c r="F343" s="38">
        <v>49.116666666666667</v>
      </c>
      <c r="G343" s="38">
        <v>48.883333333333333</v>
      </c>
      <c r="H343" s="38">
        <v>50.083333333333336</v>
      </c>
      <c r="I343" s="38">
        <v>50.31666666666667</v>
      </c>
      <c r="J343" s="38">
        <v>50.683333333333337</v>
      </c>
      <c r="K343" s="31">
        <v>49.95</v>
      </c>
      <c r="L343" s="31">
        <v>49.35</v>
      </c>
      <c r="M343" s="31">
        <v>66.686490000000006</v>
      </c>
      <c r="N343" s="1"/>
      <c r="O343" s="1"/>
    </row>
    <row r="344" spans="1:15" ht="12.75" customHeight="1">
      <c r="A344" s="33">
        <v>334</v>
      </c>
      <c r="B344" s="58" t="s">
        <v>289</v>
      </c>
      <c r="C344" s="31">
        <v>312.35000000000002</v>
      </c>
      <c r="D344" s="38">
        <v>313.7</v>
      </c>
      <c r="E344" s="38">
        <v>308.64999999999998</v>
      </c>
      <c r="F344" s="38">
        <v>304.95</v>
      </c>
      <c r="G344" s="38">
        <v>299.89999999999998</v>
      </c>
      <c r="H344" s="38">
        <v>317.39999999999998</v>
      </c>
      <c r="I344" s="38">
        <v>322.45000000000005</v>
      </c>
      <c r="J344" s="38">
        <v>326.14999999999998</v>
      </c>
      <c r="K344" s="31">
        <v>318.75</v>
      </c>
      <c r="L344" s="31">
        <v>310</v>
      </c>
      <c r="M344" s="31">
        <v>2.5857899999999998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123.3</v>
      </c>
      <c r="D345" s="38">
        <v>123.78333333333335</v>
      </c>
      <c r="E345" s="38">
        <v>118.16666666666669</v>
      </c>
      <c r="F345" s="38">
        <v>113.03333333333335</v>
      </c>
      <c r="G345" s="38">
        <v>107.41666666666669</v>
      </c>
      <c r="H345" s="38">
        <v>128.91666666666669</v>
      </c>
      <c r="I345" s="38">
        <v>134.53333333333333</v>
      </c>
      <c r="J345" s="38">
        <v>139.66666666666669</v>
      </c>
      <c r="K345" s="31">
        <v>129.4</v>
      </c>
      <c r="L345" s="31">
        <v>118.65</v>
      </c>
      <c r="M345" s="31">
        <v>28.525120000000001</v>
      </c>
      <c r="N345" s="1"/>
      <c r="O345" s="1"/>
    </row>
    <row r="346" spans="1:15" ht="12.75" customHeight="1">
      <c r="A346" s="33">
        <v>336</v>
      </c>
      <c r="B346" s="58" t="s">
        <v>189</v>
      </c>
      <c r="C346" s="31">
        <v>115.25</v>
      </c>
      <c r="D346" s="38">
        <v>115.71666666666665</v>
      </c>
      <c r="E346" s="38">
        <v>113.93333333333331</v>
      </c>
      <c r="F346" s="38">
        <v>112.61666666666666</v>
      </c>
      <c r="G346" s="38">
        <v>110.83333333333331</v>
      </c>
      <c r="H346" s="38">
        <v>117.0333333333333</v>
      </c>
      <c r="I346" s="38">
        <v>118.81666666666663</v>
      </c>
      <c r="J346" s="38">
        <v>120.1333333333333</v>
      </c>
      <c r="K346" s="31">
        <v>117.5</v>
      </c>
      <c r="L346" s="31">
        <v>114.4</v>
      </c>
      <c r="M346" s="31">
        <v>92.07687</v>
      </c>
      <c r="N346" s="1"/>
      <c r="O346" s="1"/>
    </row>
    <row r="347" spans="1:15" ht="12.75" customHeight="1">
      <c r="A347" s="33">
        <v>337</v>
      </c>
      <c r="B347" s="58" t="s">
        <v>873</v>
      </c>
      <c r="C347" s="31">
        <v>46.45</v>
      </c>
      <c r="D347" s="38">
        <v>46.45000000000001</v>
      </c>
      <c r="E347" s="38">
        <v>46.050000000000018</v>
      </c>
      <c r="F347" s="38">
        <v>45.650000000000006</v>
      </c>
      <c r="G347" s="38">
        <v>45.250000000000014</v>
      </c>
      <c r="H347" s="38">
        <v>46.850000000000023</v>
      </c>
      <c r="I347" s="38">
        <v>47.250000000000014</v>
      </c>
      <c r="J347" s="38">
        <v>47.650000000000027</v>
      </c>
      <c r="K347" s="31">
        <v>46.85</v>
      </c>
      <c r="L347" s="31">
        <v>46.05</v>
      </c>
      <c r="M347" s="31">
        <v>50.491709999999998</v>
      </c>
      <c r="N347" s="1"/>
      <c r="O347" s="1"/>
    </row>
    <row r="348" spans="1:15" ht="12.75" customHeight="1">
      <c r="A348" s="33">
        <v>338</v>
      </c>
      <c r="B348" s="58" t="s">
        <v>470</v>
      </c>
      <c r="C348" s="31">
        <v>225.05</v>
      </c>
      <c r="D348" s="38">
        <v>225.88333333333333</v>
      </c>
      <c r="E348" s="38">
        <v>222.16666666666666</v>
      </c>
      <c r="F348" s="38">
        <v>219.28333333333333</v>
      </c>
      <c r="G348" s="38">
        <v>215.56666666666666</v>
      </c>
      <c r="H348" s="38">
        <v>228.76666666666665</v>
      </c>
      <c r="I348" s="38">
        <v>232.48333333333335</v>
      </c>
      <c r="J348" s="38">
        <v>235.36666666666665</v>
      </c>
      <c r="K348" s="31">
        <v>229.6</v>
      </c>
      <c r="L348" s="31">
        <v>223</v>
      </c>
      <c r="M348" s="31">
        <v>3.8914900000000001</v>
      </c>
      <c r="N348" s="1"/>
      <c r="O348" s="1"/>
    </row>
    <row r="349" spans="1:15" ht="12.75" customHeight="1">
      <c r="A349" s="33">
        <v>339</v>
      </c>
      <c r="B349" s="58" t="s">
        <v>191</v>
      </c>
      <c r="C349" s="31">
        <v>215.15</v>
      </c>
      <c r="D349" s="38">
        <v>215.03333333333333</v>
      </c>
      <c r="E349" s="38">
        <v>213.41666666666666</v>
      </c>
      <c r="F349" s="38">
        <v>211.68333333333334</v>
      </c>
      <c r="G349" s="38">
        <v>210.06666666666666</v>
      </c>
      <c r="H349" s="38">
        <v>216.76666666666665</v>
      </c>
      <c r="I349" s="38">
        <v>218.38333333333333</v>
      </c>
      <c r="J349" s="38">
        <v>220.11666666666665</v>
      </c>
      <c r="K349" s="31">
        <v>216.65</v>
      </c>
      <c r="L349" s="31">
        <v>213.3</v>
      </c>
      <c r="M349" s="31">
        <v>141.01163</v>
      </c>
      <c r="N349" s="1"/>
      <c r="O349" s="1"/>
    </row>
    <row r="350" spans="1:15" ht="12.75" customHeight="1">
      <c r="A350" s="33">
        <v>340</v>
      </c>
      <c r="B350" s="58" t="s">
        <v>474</v>
      </c>
      <c r="C350" s="31">
        <v>330.3</v>
      </c>
      <c r="D350" s="38">
        <v>333.01666666666671</v>
      </c>
      <c r="E350" s="38">
        <v>326.93333333333339</v>
      </c>
      <c r="F350" s="38">
        <v>323.56666666666666</v>
      </c>
      <c r="G350" s="38">
        <v>317.48333333333335</v>
      </c>
      <c r="H350" s="38">
        <v>336.38333333333344</v>
      </c>
      <c r="I350" s="38">
        <v>342.46666666666681</v>
      </c>
      <c r="J350" s="38">
        <v>345.83333333333348</v>
      </c>
      <c r="K350" s="31">
        <v>339.1</v>
      </c>
      <c r="L350" s="31">
        <v>329.65</v>
      </c>
      <c r="M350" s="31">
        <v>2.31609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1073.6500000000001</v>
      </c>
      <c r="D351" s="38">
        <v>1070.3666666666666</v>
      </c>
      <c r="E351" s="38">
        <v>1059.6333333333332</v>
      </c>
      <c r="F351" s="38">
        <v>1045.6166666666666</v>
      </c>
      <c r="G351" s="38">
        <v>1034.8833333333332</v>
      </c>
      <c r="H351" s="38">
        <v>1084.3833333333332</v>
      </c>
      <c r="I351" s="38">
        <v>1095.1166666666663</v>
      </c>
      <c r="J351" s="38">
        <v>1109.1333333333332</v>
      </c>
      <c r="K351" s="31">
        <v>1081.0999999999999</v>
      </c>
      <c r="L351" s="31">
        <v>1056.3499999999999</v>
      </c>
      <c r="M351" s="31">
        <v>6.1181900000000002</v>
      </c>
      <c r="N351" s="1"/>
      <c r="O351" s="1"/>
    </row>
    <row r="352" spans="1:15" ht="12.75" customHeight="1">
      <c r="A352" s="33">
        <v>342</v>
      </c>
      <c r="B352" s="58" t="s">
        <v>194</v>
      </c>
      <c r="C352" s="31">
        <v>175.3</v>
      </c>
      <c r="D352" s="38">
        <v>175.70000000000002</v>
      </c>
      <c r="E352" s="38">
        <v>173.75000000000003</v>
      </c>
      <c r="F352" s="38">
        <v>172.20000000000002</v>
      </c>
      <c r="G352" s="38">
        <v>170.25000000000003</v>
      </c>
      <c r="H352" s="38">
        <v>177.25000000000003</v>
      </c>
      <c r="I352" s="38">
        <v>179.20000000000002</v>
      </c>
      <c r="J352" s="38">
        <v>180.75000000000003</v>
      </c>
      <c r="K352" s="31">
        <v>177.65</v>
      </c>
      <c r="L352" s="31">
        <v>174.15</v>
      </c>
      <c r="M352" s="31">
        <v>67.346500000000006</v>
      </c>
      <c r="N352" s="1"/>
      <c r="O352" s="1"/>
    </row>
    <row r="353" spans="1:15" ht="12.75" customHeight="1">
      <c r="A353" s="33">
        <v>343</v>
      </c>
      <c r="B353" s="58" t="s">
        <v>290</v>
      </c>
      <c r="C353" s="31">
        <v>288.35000000000002</v>
      </c>
      <c r="D353" s="38">
        <v>287.73333333333335</v>
      </c>
      <c r="E353" s="38">
        <v>284.86666666666667</v>
      </c>
      <c r="F353" s="38">
        <v>281.38333333333333</v>
      </c>
      <c r="G353" s="38">
        <v>278.51666666666665</v>
      </c>
      <c r="H353" s="38">
        <v>291.2166666666667</v>
      </c>
      <c r="I353" s="38">
        <v>294.08333333333337</v>
      </c>
      <c r="J353" s="38">
        <v>297.56666666666672</v>
      </c>
      <c r="K353" s="31">
        <v>290.60000000000002</v>
      </c>
      <c r="L353" s="31">
        <v>284.25</v>
      </c>
      <c r="M353" s="31">
        <v>4.9495500000000003</v>
      </c>
      <c r="N353" s="1"/>
      <c r="O353" s="1"/>
    </row>
    <row r="354" spans="1:15" ht="12.75" customHeight="1">
      <c r="A354" s="33">
        <v>344</v>
      </c>
      <c r="B354" s="58" t="s">
        <v>475</v>
      </c>
      <c r="C354" s="31">
        <v>1192.8</v>
      </c>
      <c r="D354" s="38">
        <v>1205.5833333333333</v>
      </c>
      <c r="E354" s="38">
        <v>1167.2166666666665</v>
      </c>
      <c r="F354" s="38">
        <v>1141.6333333333332</v>
      </c>
      <c r="G354" s="38">
        <v>1103.2666666666664</v>
      </c>
      <c r="H354" s="38">
        <v>1231.1666666666665</v>
      </c>
      <c r="I354" s="38">
        <v>1269.5333333333333</v>
      </c>
      <c r="J354" s="38">
        <v>1295.1166666666666</v>
      </c>
      <c r="K354" s="31">
        <v>1243.95</v>
      </c>
      <c r="L354" s="31">
        <v>1180</v>
      </c>
      <c r="M354" s="31">
        <v>10.06391</v>
      </c>
      <c r="N354" s="1"/>
      <c r="O354" s="1"/>
    </row>
    <row r="355" spans="1:15" ht="12.75" customHeight="1">
      <c r="A355" s="33">
        <v>345</v>
      </c>
      <c r="B355" s="58" t="s">
        <v>291</v>
      </c>
      <c r="C355" s="31">
        <v>859.85</v>
      </c>
      <c r="D355" s="38">
        <v>862.55000000000007</v>
      </c>
      <c r="E355" s="38">
        <v>850.50000000000011</v>
      </c>
      <c r="F355" s="38">
        <v>841.15000000000009</v>
      </c>
      <c r="G355" s="38">
        <v>829.10000000000014</v>
      </c>
      <c r="H355" s="38">
        <v>871.90000000000009</v>
      </c>
      <c r="I355" s="38">
        <v>883.95</v>
      </c>
      <c r="J355" s="38">
        <v>893.30000000000007</v>
      </c>
      <c r="K355" s="31">
        <v>874.6</v>
      </c>
      <c r="L355" s="31">
        <v>853.2</v>
      </c>
      <c r="M355" s="31">
        <v>22.404240000000001</v>
      </c>
      <c r="N355" s="1"/>
      <c r="O355" s="1"/>
    </row>
    <row r="356" spans="1:15" ht="12.75" customHeight="1">
      <c r="A356" s="33">
        <v>346</v>
      </c>
      <c r="B356" s="58" t="s">
        <v>193</v>
      </c>
      <c r="C356" s="31">
        <v>3997.05</v>
      </c>
      <c r="D356" s="38">
        <v>4014.3333333333335</v>
      </c>
      <c r="E356" s="38">
        <v>3949.9666666666672</v>
      </c>
      <c r="F356" s="38">
        <v>3902.8833333333337</v>
      </c>
      <c r="G356" s="38">
        <v>3838.5166666666673</v>
      </c>
      <c r="H356" s="38">
        <v>4061.416666666667</v>
      </c>
      <c r="I356" s="38">
        <v>4125.7833333333328</v>
      </c>
      <c r="J356" s="38">
        <v>4172.8666666666668</v>
      </c>
      <c r="K356" s="31">
        <v>4078.7</v>
      </c>
      <c r="L356" s="31">
        <v>3967.25</v>
      </c>
      <c r="M356" s="31">
        <v>0.56735000000000002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238.1</v>
      </c>
      <c r="D357" s="38">
        <v>240.70000000000002</v>
      </c>
      <c r="E357" s="38">
        <v>234.40000000000003</v>
      </c>
      <c r="F357" s="38">
        <v>230.70000000000002</v>
      </c>
      <c r="G357" s="38">
        <v>224.40000000000003</v>
      </c>
      <c r="H357" s="38">
        <v>244.40000000000003</v>
      </c>
      <c r="I357" s="38">
        <v>250.70000000000005</v>
      </c>
      <c r="J357" s="38">
        <v>254.40000000000003</v>
      </c>
      <c r="K357" s="31">
        <v>247</v>
      </c>
      <c r="L357" s="31">
        <v>237</v>
      </c>
      <c r="M357" s="31">
        <v>4.9107399999999997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40300.050000000003</v>
      </c>
      <c r="D358" s="38">
        <v>40353.333333333336</v>
      </c>
      <c r="E358" s="38">
        <v>39686.616666666669</v>
      </c>
      <c r="F358" s="38">
        <v>39073.183333333334</v>
      </c>
      <c r="G358" s="38">
        <v>38406.466666666667</v>
      </c>
      <c r="H358" s="38">
        <v>40966.76666666667</v>
      </c>
      <c r="I358" s="38">
        <v>41633.48333333333</v>
      </c>
      <c r="J358" s="38">
        <v>42246.916666666672</v>
      </c>
      <c r="K358" s="31">
        <v>41020.050000000003</v>
      </c>
      <c r="L358" s="31">
        <v>39739.9</v>
      </c>
      <c r="M358" s="31">
        <v>0.54920000000000002</v>
      </c>
      <c r="N358" s="1"/>
      <c r="O358" s="1"/>
    </row>
    <row r="359" spans="1:15" ht="12.75" customHeight="1">
      <c r="A359" s="33">
        <v>349</v>
      </c>
      <c r="B359" s="58" t="s">
        <v>293</v>
      </c>
      <c r="C359" s="31">
        <v>1292.95</v>
      </c>
      <c r="D359" s="38">
        <v>1280.9833333333333</v>
      </c>
      <c r="E359" s="38">
        <v>1256.9666666666667</v>
      </c>
      <c r="F359" s="38">
        <v>1220.9833333333333</v>
      </c>
      <c r="G359" s="38">
        <v>1196.9666666666667</v>
      </c>
      <c r="H359" s="38">
        <v>1316.9666666666667</v>
      </c>
      <c r="I359" s="38">
        <v>1340.9833333333336</v>
      </c>
      <c r="J359" s="38">
        <v>1376.9666666666667</v>
      </c>
      <c r="K359" s="31">
        <v>1305</v>
      </c>
      <c r="L359" s="31">
        <v>1245</v>
      </c>
      <c r="M359" s="31">
        <v>2.41208</v>
      </c>
      <c r="N359" s="1"/>
      <c r="O359" s="1"/>
    </row>
    <row r="360" spans="1:15" ht="12.75" customHeight="1">
      <c r="A360" s="33">
        <v>350</v>
      </c>
      <c r="B360" s="58" t="s">
        <v>292</v>
      </c>
      <c r="C360" s="31">
        <v>726.8</v>
      </c>
      <c r="D360" s="38">
        <v>723.26666666666677</v>
      </c>
      <c r="E360" s="38">
        <v>711.53333333333353</v>
      </c>
      <c r="F360" s="38">
        <v>696.26666666666677</v>
      </c>
      <c r="G360" s="38">
        <v>684.53333333333353</v>
      </c>
      <c r="H360" s="38">
        <v>738.53333333333353</v>
      </c>
      <c r="I360" s="38">
        <v>750.26666666666688</v>
      </c>
      <c r="J360" s="38">
        <v>765.53333333333353</v>
      </c>
      <c r="K360" s="31">
        <v>735</v>
      </c>
      <c r="L360" s="31">
        <v>708</v>
      </c>
      <c r="M360" s="31">
        <v>7.5613299999999999</v>
      </c>
      <c r="N360" s="1"/>
      <c r="O360" s="1"/>
    </row>
    <row r="361" spans="1:15" ht="12.75" customHeight="1">
      <c r="A361" s="33">
        <v>351</v>
      </c>
      <c r="B361" s="58" t="s">
        <v>477</v>
      </c>
      <c r="C361" s="31">
        <v>153.9</v>
      </c>
      <c r="D361" s="38">
        <v>154.71666666666667</v>
      </c>
      <c r="E361" s="38">
        <v>152.18333333333334</v>
      </c>
      <c r="F361" s="38">
        <v>150.46666666666667</v>
      </c>
      <c r="G361" s="38">
        <v>147.93333333333334</v>
      </c>
      <c r="H361" s="38">
        <v>156.43333333333334</v>
      </c>
      <c r="I361" s="38">
        <v>158.9666666666667</v>
      </c>
      <c r="J361" s="38">
        <v>160.68333333333334</v>
      </c>
      <c r="K361" s="31">
        <v>157.25</v>
      </c>
      <c r="L361" s="31">
        <v>153</v>
      </c>
      <c r="M361" s="31">
        <v>9.3442399999999992</v>
      </c>
      <c r="N361" s="1"/>
      <c r="O361" s="1"/>
    </row>
    <row r="362" spans="1:15" ht="12.75" customHeight="1">
      <c r="A362" s="33">
        <v>352</v>
      </c>
      <c r="B362" s="58" t="s">
        <v>197</v>
      </c>
      <c r="C362" s="31">
        <v>4851.7</v>
      </c>
      <c r="D362" s="38">
        <v>4844.8833333333332</v>
      </c>
      <c r="E362" s="38">
        <v>4764.8166666666666</v>
      </c>
      <c r="F362" s="38">
        <v>4677.9333333333334</v>
      </c>
      <c r="G362" s="38">
        <v>4597.8666666666668</v>
      </c>
      <c r="H362" s="38">
        <v>4931.7666666666664</v>
      </c>
      <c r="I362" s="38">
        <v>5011.8333333333321</v>
      </c>
      <c r="J362" s="38">
        <v>5098.7166666666662</v>
      </c>
      <c r="K362" s="31">
        <v>4924.95</v>
      </c>
      <c r="L362" s="31">
        <v>4758</v>
      </c>
      <c r="M362" s="31">
        <v>2.4342299999999999</v>
      </c>
      <c r="N362" s="1"/>
      <c r="O362" s="1"/>
    </row>
    <row r="363" spans="1:15" ht="12.75" customHeight="1">
      <c r="A363" s="33">
        <v>353</v>
      </c>
      <c r="B363" s="58" t="s">
        <v>198</v>
      </c>
      <c r="C363" s="31">
        <v>219.25</v>
      </c>
      <c r="D363" s="38">
        <v>220.20000000000002</v>
      </c>
      <c r="E363" s="38">
        <v>217.60000000000002</v>
      </c>
      <c r="F363" s="38">
        <v>215.95000000000002</v>
      </c>
      <c r="G363" s="38">
        <v>213.35000000000002</v>
      </c>
      <c r="H363" s="38">
        <v>221.85000000000002</v>
      </c>
      <c r="I363" s="38">
        <v>224.45</v>
      </c>
      <c r="J363" s="38">
        <v>226.10000000000002</v>
      </c>
      <c r="K363" s="31">
        <v>222.8</v>
      </c>
      <c r="L363" s="31">
        <v>218.55</v>
      </c>
      <c r="M363" s="31">
        <v>18.56127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3912.85</v>
      </c>
      <c r="D364" s="38">
        <v>3904.9333333333329</v>
      </c>
      <c r="E364" s="38">
        <v>3849.9166666666661</v>
      </c>
      <c r="F364" s="38">
        <v>3786.9833333333331</v>
      </c>
      <c r="G364" s="38">
        <v>3731.9666666666662</v>
      </c>
      <c r="H364" s="38">
        <v>3967.8666666666659</v>
      </c>
      <c r="I364" s="38">
        <v>4022.8833333333332</v>
      </c>
      <c r="J364" s="38">
        <v>4085.8166666666657</v>
      </c>
      <c r="K364" s="31">
        <v>3959.95</v>
      </c>
      <c r="L364" s="31">
        <v>3842</v>
      </c>
      <c r="M364" s="31">
        <v>0.26375999999999999</v>
      </c>
      <c r="N364" s="1"/>
      <c r="O364" s="1"/>
    </row>
    <row r="365" spans="1:15" ht="12.75" customHeight="1">
      <c r="A365" s="33">
        <v>355</v>
      </c>
      <c r="B365" s="58" t="s">
        <v>481</v>
      </c>
      <c r="C365" s="31">
        <v>1754.9</v>
      </c>
      <c r="D365" s="38">
        <v>1748.95</v>
      </c>
      <c r="E365" s="38">
        <v>1732.9</v>
      </c>
      <c r="F365" s="38">
        <v>1710.9</v>
      </c>
      <c r="G365" s="38">
        <v>1694.8500000000001</v>
      </c>
      <c r="H365" s="38">
        <v>1770.95</v>
      </c>
      <c r="I365" s="38">
        <v>1786.9999999999998</v>
      </c>
      <c r="J365" s="38">
        <v>1809</v>
      </c>
      <c r="K365" s="31">
        <v>1765</v>
      </c>
      <c r="L365" s="31">
        <v>1726.95</v>
      </c>
      <c r="M365" s="31">
        <v>1.31606</v>
      </c>
      <c r="N365" s="1"/>
      <c r="O365" s="1"/>
    </row>
    <row r="366" spans="1:15" ht="12.75" customHeight="1">
      <c r="A366" s="33">
        <v>356</v>
      </c>
      <c r="B366" s="58" t="s">
        <v>201</v>
      </c>
      <c r="C366" s="31">
        <v>3760.2</v>
      </c>
      <c r="D366" s="38">
        <v>3783.7666666666664</v>
      </c>
      <c r="E366" s="38">
        <v>3712.5333333333328</v>
      </c>
      <c r="F366" s="38">
        <v>3664.8666666666663</v>
      </c>
      <c r="G366" s="38">
        <v>3593.6333333333328</v>
      </c>
      <c r="H366" s="38">
        <v>3831.4333333333329</v>
      </c>
      <c r="I366" s="38">
        <v>3902.6666666666665</v>
      </c>
      <c r="J366" s="38">
        <v>3950.333333333333</v>
      </c>
      <c r="K366" s="31">
        <v>3855</v>
      </c>
      <c r="L366" s="31">
        <v>3736.1</v>
      </c>
      <c r="M366" s="31">
        <v>2.4421300000000001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2477.6</v>
      </c>
      <c r="D367" s="38">
        <v>2486.8666666666668</v>
      </c>
      <c r="E367" s="38">
        <v>2460.7333333333336</v>
      </c>
      <c r="F367" s="38">
        <v>2443.8666666666668</v>
      </c>
      <c r="G367" s="38">
        <v>2417.7333333333336</v>
      </c>
      <c r="H367" s="38">
        <v>2503.7333333333336</v>
      </c>
      <c r="I367" s="38">
        <v>2529.8666666666668</v>
      </c>
      <c r="J367" s="38">
        <v>2546.7333333333336</v>
      </c>
      <c r="K367" s="31">
        <v>2513</v>
      </c>
      <c r="L367" s="31">
        <v>2470</v>
      </c>
      <c r="M367" s="31">
        <v>3.4537599999999999</v>
      </c>
      <c r="N367" s="1"/>
      <c r="O367" s="1"/>
    </row>
    <row r="368" spans="1:15" ht="12.75" customHeight="1">
      <c r="A368" s="33">
        <v>358</v>
      </c>
      <c r="B368" s="58" t="s">
        <v>196</v>
      </c>
      <c r="C368" s="31">
        <v>1063</v>
      </c>
      <c r="D368" s="38">
        <v>1063.3999999999999</v>
      </c>
      <c r="E368" s="38">
        <v>1054.7999999999997</v>
      </c>
      <c r="F368" s="38">
        <v>1046.5999999999999</v>
      </c>
      <c r="G368" s="38">
        <v>1037.9999999999998</v>
      </c>
      <c r="H368" s="38">
        <v>1071.5999999999997</v>
      </c>
      <c r="I368" s="38">
        <v>1080.1999999999996</v>
      </c>
      <c r="J368" s="38">
        <v>1088.3999999999996</v>
      </c>
      <c r="K368" s="31">
        <v>1072</v>
      </c>
      <c r="L368" s="31">
        <v>1055.2</v>
      </c>
      <c r="M368" s="31">
        <v>13.885910000000001</v>
      </c>
      <c r="N368" s="1"/>
      <c r="O368" s="1"/>
    </row>
    <row r="369" spans="1:15" ht="12.75" customHeight="1">
      <c r="A369" s="33">
        <v>359</v>
      </c>
      <c r="B369" s="58" t="s">
        <v>482</v>
      </c>
      <c r="C369" s="31">
        <v>98.8</v>
      </c>
      <c r="D369" s="38">
        <v>99.25</v>
      </c>
      <c r="E369" s="38">
        <v>97.6</v>
      </c>
      <c r="F369" s="38">
        <v>96.399999999999991</v>
      </c>
      <c r="G369" s="38">
        <v>94.749999999999986</v>
      </c>
      <c r="H369" s="38">
        <v>100.45</v>
      </c>
      <c r="I369" s="38">
        <v>102.10000000000001</v>
      </c>
      <c r="J369" s="38">
        <v>103.30000000000001</v>
      </c>
      <c r="K369" s="31">
        <v>100.9</v>
      </c>
      <c r="L369" s="31">
        <v>98.05</v>
      </c>
      <c r="M369" s="31">
        <v>24.978649999999998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635.35</v>
      </c>
      <c r="D370" s="38">
        <v>640.21666666666658</v>
      </c>
      <c r="E370" s="38">
        <v>621.18333333333317</v>
      </c>
      <c r="F370" s="38">
        <v>607.01666666666654</v>
      </c>
      <c r="G370" s="38">
        <v>587.98333333333312</v>
      </c>
      <c r="H370" s="38">
        <v>654.38333333333321</v>
      </c>
      <c r="I370" s="38">
        <v>673.41666666666674</v>
      </c>
      <c r="J370" s="38">
        <v>687.58333333333326</v>
      </c>
      <c r="K370" s="31">
        <v>659.25</v>
      </c>
      <c r="L370" s="31">
        <v>626.04999999999995</v>
      </c>
      <c r="M370" s="31">
        <v>3.7290700000000001</v>
      </c>
      <c r="N370" s="1"/>
      <c r="O370" s="1"/>
    </row>
    <row r="371" spans="1:15" ht="12.75" customHeight="1">
      <c r="A371" s="33">
        <v>361</v>
      </c>
      <c r="B371" s="58" t="s">
        <v>479</v>
      </c>
      <c r="C371" s="31">
        <v>322.35000000000002</v>
      </c>
      <c r="D371" s="38">
        <v>324.76666666666665</v>
      </c>
      <c r="E371" s="38">
        <v>317.58333333333331</v>
      </c>
      <c r="F371" s="38">
        <v>312.81666666666666</v>
      </c>
      <c r="G371" s="38">
        <v>305.63333333333333</v>
      </c>
      <c r="H371" s="38">
        <v>329.5333333333333</v>
      </c>
      <c r="I371" s="38">
        <v>336.7166666666667</v>
      </c>
      <c r="J371" s="38">
        <v>341.48333333333329</v>
      </c>
      <c r="K371" s="31">
        <v>331.95</v>
      </c>
      <c r="L371" s="31">
        <v>320</v>
      </c>
      <c r="M371" s="31">
        <v>2.883</v>
      </c>
      <c r="N371" s="1"/>
      <c r="O371" s="1"/>
    </row>
    <row r="372" spans="1:15" ht="12.75" customHeight="1">
      <c r="A372" s="33">
        <v>362</v>
      </c>
      <c r="B372" s="58" t="s">
        <v>483</v>
      </c>
      <c r="C372" s="31">
        <v>1340.95</v>
      </c>
      <c r="D372" s="38">
        <v>1355.2166666666667</v>
      </c>
      <c r="E372" s="38">
        <v>1315.7333333333333</v>
      </c>
      <c r="F372" s="38">
        <v>1290.5166666666667</v>
      </c>
      <c r="G372" s="38">
        <v>1251.0333333333333</v>
      </c>
      <c r="H372" s="38">
        <v>1380.4333333333334</v>
      </c>
      <c r="I372" s="38">
        <v>1419.916666666667</v>
      </c>
      <c r="J372" s="38">
        <v>1445.1333333333334</v>
      </c>
      <c r="K372" s="31">
        <v>1394.7</v>
      </c>
      <c r="L372" s="31">
        <v>1330</v>
      </c>
      <c r="M372" s="31">
        <v>0.58081000000000005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4777.6499999999996</v>
      </c>
      <c r="D373" s="38">
        <v>4798.3499999999995</v>
      </c>
      <c r="E373" s="38">
        <v>4732.2999999999993</v>
      </c>
      <c r="F373" s="38">
        <v>4686.95</v>
      </c>
      <c r="G373" s="38">
        <v>4620.8999999999996</v>
      </c>
      <c r="H373" s="38">
        <v>4843.6999999999989</v>
      </c>
      <c r="I373" s="38">
        <v>4909.75</v>
      </c>
      <c r="J373" s="38">
        <v>4955.0999999999985</v>
      </c>
      <c r="K373" s="31">
        <v>4864.3999999999996</v>
      </c>
      <c r="L373" s="31">
        <v>4753</v>
      </c>
      <c r="M373" s="31">
        <v>3.3016100000000002</v>
      </c>
      <c r="N373" s="1"/>
      <c r="O373" s="1"/>
    </row>
    <row r="374" spans="1:15" ht="12.75" customHeight="1">
      <c r="A374" s="33">
        <v>364</v>
      </c>
      <c r="B374" s="58" t="s">
        <v>484</v>
      </c>
      <c r="C374" s="31">
        <v>1115</v>
      </c>
      <c r="D374" s="38">
        <v>1119.0333333333333</v>
      </c>
      <c r="E374" s="38">
        <v>1106.1166666666666</v>
      </c>
      <c r="F374" s="38">
        <v>1097.2333333333333</v>
      </c>
      <c r="G374" s="38">
        <v>1084.3166666666666</v>
      </c>
      <c r="H374" s="38">
        <v>1127.9166666666665</v>
      </c>
      <c r="I374" s="38">
        <v>1140.8333333333335</v>
      </c>
      <c r="J374" s="38">
        <v>1149.7166666666665</v>
      </c>
      <c r="K374" s="31">
        <v>1131.95</v>
      </c>
      <c r="L374" s="31">
        <v>1110.1500000000001</v>
      </c>
      <c r="M374" s="31">
        <v>1.1604300000000001</v>
      </c>
      <c r="N374" s="1"/>
      <c r="O374" s="1"/>
    </row>
    <row r="375" spans="1:15" ht="12.75" customHeight="1">
      <c r="A375" s="33">
        <v>365</v>
      </c>
      <c r="B375" s="58" t="s">
        <v>294</v>
      </c>
      <c r="C375" s="31">
        <v>420.7</v>
      </c>
      <c r="D375" s="38">
        <v>424.2</v>
      </c>
      <c r="E375" s="38">
        <v>415.9</v>
      </c>
      <c r="F375" s="38">
        <v>411.09999999999997</v>
      </c>
      <c r="G375" s="38">
        <v>402.79999999999995</v>
      </c>
      <c r="H375" s="38">
        <v>429</v>
      </c>
      <c r="I375" s="38">
        <v>437.30000000000007</v>
      </c>
      <c r="J375" s="38">
        <v>442.1</v>
      </c>
      <c r="K375" s="31">
        <v>432.5</v>
      </c>
      <c r="L375" s="31">
        <v>419.4</v>
      </c>
      <c r="M375" s="31">
        <v>13.493209999999999</v>
      </c>
      <c r="N375" s="1"/>
      <c r="O375" s="1"/>
    </row>
    <row r="376" spans="1:15" ht="12.75" customHeight="1">
      <c r="A376" s="33">
        <v>366</v>
      </c>
      <c r="B376" s="58" t="s">
        <v>199</v>
      </c>
      <c r="C376" s="31">
        <v>268.5</v>
      </c>
      <c r="D376" s="38">
        <v>269.36666666666662</v>
      </c>
      <c r="E376" s="38">
        <v>264.33333333333326</v>
      </c>
      <c r="F376" s="38">
        <v>260.16666666666663</v>
      </c>
      <c r="G376" s="38">
        <v>255.13333333333327</v>
      </c>
      <c r="H376" s="38">
        <v>273.53333333333325</v>
      </c>
      <c r="I376" s="38">
        <v>278.56666666666666</v>
      </c>
      <c r="J376" s="38">
        <v>282.73333333333323</v>
      </c>
      <c r="K376" s="31">
        <v>274.39999999999998</v>
      </c>
      <c r="L376" s="31">
        <v>265.2</v>
      </c>
      <c r="M376" s="31">
        <v>127.82606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241</v>
      </c>
      <c r="D377" s="38">
        <v>241.58333333333334</v>
      </c>
      <c r="E377" s="38">
        <v>239.51666666666668</v>
      </c>
      <c r="F377" s="38">
        <v>238.03333333333333</v>
      </c>
      <c r="G377" s="38">
        <v>235.96666666666667</v>
      </c>
      <c r="H377" s="38">
        <v>243.06666666666669</v>
      </c>
      <c r="I377" s="38">
        <v>245.13333333333335</v>
      </c>
      <c r="J377" s="38">
        <v>246.6166666666667</v>
      </c>
      <c r="K377" s="31">
        <v>243.65</v>
      </c>
      <c r="L377" s="31">
        <v>240.1</v>
      </c>
      <c r="M377" s="31">
        <v>92.191810000000004</v>
      </c>
      <c r="N377" s="1"/>
      <c r="O377" s="1"/>
    </row>
    <row r="378" spans="1:15" ht="12.75" customHeight="1">
      <c r="A378" s="33">
        <v>368</v>
      </c>
      <c r="B378" s="58" t="s">
        <v>485</v>
      </c>
      <c r="C378" s="31">
        <v>478.05</v>
      </c>
      <c r="D378" s="38">
        <v>481.36666666666662</v>
      </c>
      <c r="E378" s="38">
        <v>470.68333333333322</v>
      </c>
      <c r="F378" s="38">
        <v>463.31666666666661</v>
      </c>
      <c r="G378" s="38">
        <v>452.63333333333321</v>
      </c>
      <c r="H378" s="38">
        <v>488.73333333333323</v>
      </c>
      <c r="I378" s="38">
        <v>499.41666666666663</v>
      </c>
      <c r="J378" s="38">
        <v>506.78333333333325</v>
      </c>
      <c r="K378" s="31">
        <v>492.05</v>
      </c>
      <c r="L378" s="31">
        <v>474</v>
      </c>
      <c r="M378" s="31">
        <v>14.38879</v>
      </c>
      <c r="N378" s="1"/>
      <c r="O378" s="1"/>
    </row>
    <row r="379" spans="1:15" ht="12.75" customHeight="1">
      <c r="A379" s="33">
        <v>369</v>
      </c>
      <c r="B379" s="58" t="s">
        <v>295</v>
      </c>
      <c r="C379" s="31">
        <v>558.9</v>
      </c>
      <c r="D379" s="38">
        <v>557.11666666666667</v>
      </c>
      <c r="E379" s="38">
        <v>548.33333333333337</v>
      </c>
      <c r="F379" s="38">
        <v>537.76666666666665</v>
      </c>
      <c r="G379" s="38">
        <v>528.98333333333335</v>
      </c>
      <c r="H379" s="38">
        <v>567.68333333333339</v>
      </c>
      <c r="I379" s="38">
        <v>576.4666666666667</v>
      </c>
      <c r="J379" s="38">
        <v>587.03333333333342</v>
      </c>
      <c r="K379" s="31">
        <v>565.9</v>
      </c>
      <c r="L379" s="31">
        <v>546.54999999999995</v>
      </c>
      <c r="M379" s="31">
        <v>3.7890600000000001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682.6</v>
      </c>
      <c r="D380" s="38">
        <v>677.88333333333333</v>
      </c>
      <c r="E380" s="38">
        <v>668.86666666666667</v>
      </c>
      <c r="F380" s="38">
        <v>655.13333333333333</v>
      </c>
      <c r="G380" s="38">
        <v>646.11666666666667</v>
      </c>
      <c r="H380" s="38">
        <v>691.61666666666667</v>
      </c>
      <c r="I380" s="38">
        <v>700.63333333333333</v>
      </c>
      <c r="J380" s="38">
        <v>714.36666666666667</v>
      </c>
      <c r="K380" s="31">
        <v>686.9</v>
      </c>
      <c r="L380" s="31">
        <v>664.15</v>
      </c>
      <c r="M380" s="31">
        <v>1.33605</v>
      </c>
      <c r="N380" s="1"/>
      <c r="O380" s="1"/>
    </row>
    <row r="381" spans="1:15" ht="12.75" customHeight="1">
      <c r="A381" s="33">
        <v>371</v>
      </c>
      <c r="B381" s="58" t="s">
        <v>487</v>
      </c>
      <c r="C381" s="31">
        <v>128.19999999999999</v>
      </c>
      <c r="D381" s="38">
        <v>128.85</v>
      </c>
      <c r="E381" s="38">
        <v>126.25</v>
      </c>
      <c r="F381" s="38">
        <v>124.30000000000001</v>
      </c>
      <c r="G381" s="38">
        <v>121.70000000000002</v>
      </c>
      <c r="H381" s="38">
        <v>130.79999999999998</v>
      </c>
      <c r="I381" s="38">
        <v>133.39999999999995</v>
      </c>
      <c r="J381" s="38">
        <v>135.34999999999997</v>
      </c>
      <c r="K381" s="31">
        <v>131.44999999999999</v>
      </c>
      <c r="L381" s="31">
        <v>126.9</v>
      </c>
      <c r="M381" s="31">
        <v>2.1578499999999998</v>
      </c>
      <c r="N381" s="1"/>
      <c r="O381" s="1"/>
    </row>
    <row r="382" spans="1:15" ht="12.75" customHeight="1">
      <c r="A382" s="33">
        <v>372</v>
      </c>
      <c r="B382" s="58" t="s">
        <v>296</v>
      </c>
      <c r="C382" s="31">
        <v>15348.3</v>
      </c>
      <c r="D382" s="38">
        <v>15431.483333333332</v>
      </c>
      <c r="E382" s="38">
        <v>15202.966666666664</v>
      </c>
      <c r="F382" s="38">
        <v>15057.633333333331</v>
      </c>
      <c r="G382" s="38">
        <v>14829.116666666663</v>
      </c>
      <c r="H382" s="38">
        <v>15576.816666666664</v>
      </c>
      <c r="I382" s="38">
        <v>15805.33333333333</v>
      </c>
      <c r="J382" s="38">
        <v>15950.666666666664</v>
      </c>
      <c r="K382" s="31">
        <v>15660</v>
      </c>
      <c r="L382" s="31">
        <v>15286.15</v>
      </c>
      <c r="M382" s="31">
        <v>2.9610000000000001E-2</v>
      </c>
      <c r="N382" s="1"/>
      <c r="O382" s="1"/>
    </row>
    <row r="383" spans="1:15" ht="12.75" customHeight="1">
      <c r="A383" s="33">
        <v>373</v>
      </c>
      <c r="B383" s="58" t="s">
        <v>202</v>
      </c>
      <c r="C383" s="31">
        <v>62.8</v>
      </c>
      <c r="D383" s="38">
        <v>63.066666666666663</v>
      </c>
      <c r="E383" s="38">
        <v>62.133333333333326</v>
      </c>
      <c r="F383" s="38">
        <v>61.466666666666661</v>
      </c>
      <c r="G383" s="38">
        <v>60.533333333333324</v>
      </c>
      <c r="H383" s="38">
        <v>63.733333333333327</v>
      </c>
      <c r="I383" s="38">
        <v>64.666666666666657</v>
      </c>
      <c r="J383" s="38">
        <v>65.333333333333329</v>
      </c>
      <c r="K383" s="31">
        <v>64</v>
      </c>
      <c r="L383" s="31">
        <v>62.4</v>
      </c>
      <c r="M383" s="31">
        <v>522.49780999999996</v>
      </c>
      <c r="N383" s="1"/>
      <c r="O383" s="1"/>
    </row>
    <row r="384" spans="1:15" ht="12.75" customHeight="1">
      <c r="A384" s="33">
        <v>374</v>
      </c>
      <c r="B384" s="58" t="s">
        <v>206</v>
      </c>
      <c r="C384" s="31">
        <v>1720.85</v>
      </c>
      <c r="D384" s="38">
        <v>1726.6000000000001</v>
      </c>
      <c r="E384" s="38">
        <v>1709.2500000000002</v>
      </c>
      <c r="F384" s="38">
        <v>1697.65</v>
      </c>
      <c r="G384" s="38">
        <v>1680.3000000000002</v>
      </c>
      <c r="H384" s="38">
        <v>1738.2000000000003</v>
      </c>
      <c r="I384" s="38">
        <v>1755.5500000000002</v>
      </c>
      <c r="J384" s="38">
        <v>1767.1500000000003</v>
      </c>
      <c r="K384" s="31">
        <v>1743.95</v>
      </c>
      <c r="L384" s="31">
        <v>1715</v>
      </c>
      <c r="M384" s="31">
        <v>7.4774799999999999</v>
      </c>
      <c r="N384" s="1"/>
      <c r="O384" s="1"/>
    </row>
    <row r="385" spans="1:15" ht="12.75" customHeight="1">
      <c r="A385" s="33">
        <v>375</v>
      </c>
      <c r="B385" s="58" t="s">
        <v>488</v>
      </c>
      <c r="C385" s="31">
        <v>402.7</v>
      </c>
      <c r="D385" s="38">
        <v>404</v>
      </c>
      <c r="E385" s="38">
        <v>398.7</v>
      </c>
      <c r="F385" s="38">
        <v>394.7</v>
      </c>
      <c r="G385" s="38">
        <v>389.4</v>
      </c>
      <c r="H385" s="38">
        <v>408</v>
      </c>
      <c r="I385" s="38">
        <v>413.29999999999995</v>
      </c>
      <c r="J385" s="38">
        <v>417.3</v>
      </c>
      <c r="K385" s="31">
        <v>409.3</v>
      </c>
      <c r="L385" s="31">
        <v>400</v>
      </c>
      <c r="M385" s="31">
        <v>1.89625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1280.5</v>
      </c>
      <c r="D386" s="38">
        <v>1280.3166666666666</v>
      </c>
      <c r="E386" s="38">
        <v>1256.2333333333331</v>
      </c>
      <c r="F386" s="38">
        <v>1231.9666666666665</v>
      </c>
      <c r="G386" s="38">
        <v>1207.883333333333</v>
      </c>
      <c r="H386" s="38">
        <v>1304.5833333333333</v>
      </c>
      <c r="I386" s="38">
        <v>1328.6666666666667</v>
      </c>
      <c r="J386" s="38">
        <v>1352.9333333333334</v>
      </c>
      <c r="K386" s="31">
        <v>1304.4000000000001</v>
      </c>
      <c r="L386" s="31">
        <v>1256.05</v>
      </c>
      <c r="M386" s="31">
        <v>1.75491</v>
      </c>
      <c r="N386" s="1"/>
      <c r="O386" s="1"/>
    </row>
    <row r="387" spans="1:15" ht="12.75" customHeight="1">
      <c r="A387" s="33">
        <v>377</v>
      </c>
      <c r="B387" s="58" t="s">
        <v>492</v>
      </c>
      <c r="C387" s="31">
        <v>122.85</v>
      </c>
      <c r="D387" s="38">
        <v>123.5</v>
      </c>
      <c r="E387" s="38">
        <v>121.75</v>
      </c>
      <c r="F387" s="38">
        <v>120.65</v>
      </c>
      <c r="G387" s="38">
        <v>118.9</v>
      </c>
      <c r="H387" s="38">
        <v>124.6</v>
      </c>
      <c r="I387" s="38">
        <v>126.35</v>
      </c>
      <c r="J387" s="38">
        <v>127.44999999999999</v>
      </c>
      <c r="K387" s="31">
        <v>125.25</v>
      </c>
      <c r="L387" s="31">
        <v>122.4</v>
      </c>
      <c r="M387" s="31">
        <v>98.168199999999999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154.35</v>
      </c>
      <c r="D388" s="38">
        <v>154.79999999999998</v>
      </c>
      <c r="E388" s="38">
        <v>153.29999999999995</v>
      </c>
      <c r="F388" s="38">
        <v>152.24999999999997</v>
      </c>
      <c r="G388" s="38">
        <v>150.74999999999994</v>
      </c>
      <c r="H388" s="38">
        <v>155.84999999999997</v>
      </c>
      <c r="I388" s="38">
        <v>157.35000000000002</v>
      </c>
      <c r="J388" s="38">
        <v>158.39999999999998</v>
      </c>
      <c r="K388" s="31">
        <v>156.30000000000001</v>
      </c>
      <c r="L388" s="31">
        <v>153.75</v>
      </c>
      <c r="M388" s="31">
        <v>6.0592899999999998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1066.45</v>
      </c>
      <c r="D389" s="38">
        <v>1075.8166666666666</v>
      </c>
      <c r="E389" s="38">
        <v>1042.9333333333332</v>
      </c>
      <c r="F389" s="38">
        <v>1019.4166666666665</v>
      </c>
      <c r="G389" s="38">
        <v>986.53333333333308</v>
      </c>
      <c r="H389" s="38">
        <v>1099.3333333333333</v>
      </c>
      <c r="I389" s="38">
        <v>1132.2166666666665</v>
      </c>
      <c r="J389" s="38">
        <v>1155.7333333333333</v>
      </c>
      <c r="K389" s="31">
        <v>1108.7</v>
      </c>
      <c r="L389" s="31">
        <v>1052.3</v>
      </c>
      <c r="M389" s="31">
        <v>1.61328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547.79999999999995</v>
      </c>
      <c r="D390" s="38">
        <v>549.9666666666667</v>
      </c>
      <c r="E390" s="38">
        <v>542.93333333333339</v>
      </c>
      <c r="F390" s="38">
        <v>538.06666666666672</v>
      </c>
      <c r="G390" s="38">
        <v>531.03333333333342</v>
      </c>
      <c r="H390" s="38">
        <v>554.83333333333337</v>
      </c>
      <c r="I390" s="38">
        <v>561.86666666666667</v>
      </c>
      <c r="J390" s="38">
        <v>566.73333333333335</v>
      </c>
      <c r="K390" s="31">
        <v>557</v>
      </c>
      <c r="L390" s="31">
        <v>545.1</v>
      </c>
      <c r="M390" s="31">
        <v>11.97794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218.15</v>
      </c>
      <c r="D391" s="38">
        <v>218.9</v>
      </c>
      <c r="E391" s="38">
        <v>216.35000000000002</v>
      </c>
      <c r="F391" s="38">
        <v>214.55</v>
      </c>
      <c r="G391" s="38">
        <v>212.00000000000003</v>
      </c>
      <c r="H391" s="38">
        <v>220.70000000000002</v>
      </c>
      <c r="I391" s="38">
        <v>223.25000000000003</v>
      </c>
      <c r="J391" s="38">
        <v>225.05</v>
      </c>
      <c r="K391" s="31">
        <v>221.45</v>
      </c>
      <c r="L391" s="31">
        <v>217.1</v>
      </c>
      <c r="M391" s="31">
        <v>3.1411899999999999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108.9</v>
      </c>
      <c r="D392" s="38">
        <v>109.98333333333333</v>
      </c>
      <c r="E392" s="38">
        <v>107.41666666666667</v>
      </c>
      <c r="F392" s="38">
        <v>105.93333333333334</v>
      </c>
      <c r="G392" s="38">
        <v>103.36666666666667</v>
      </c>
      <c r="H392" s="38">
        <v>111.46666666666667</v>
      </c>
      <c r="I392" s="38">
        <v>114.03333333333333</v>
      </c>
      <c r="J392" s="38">
        <v>115.51666666666667</v>
      </c>
      <c r="K392" s="31">
        <v>112.55</v>
      </c>
      <c r="L392" s="31">
        <v>108.5</v>
      </c>
      <c r="M392" s="31">
        <v>28.93826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2608.75</v>
      </c>
      <c r="D393" s="38">
        <v>2599.25</v>
      </c>
      <c r="E393" s="38">
        <v>2570.5</v>
      </c>
      <c r="F393" s="38">
        <v>2532.25</v>
      </c>
      <c r="G393" s="38">
        <v>2503.5</v>
      </c>
      <c r="H393" s="38">
        <v>2637.5</v>
      </c>
      <c r="I393" s="38">
        <v>2666.25</v>
      </c>
      <c r="J393" s="38">
        <v>2704.5</v>
      </c>
      <c r="K393" s="31">
        <v>2628</v>
      </c>
      <c r="L393" s="31">
        <v>2561</v>
      </c>
      <c r="M393" s="31">
        <v>0.15908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50.1</v>
      </c>
      <c r="D394" s="38">
        <v>50.616666666666667</v>
      </c>
      <c r="E394" s="38">
        <v>48.633333333333333</v>
      </c>
      <c r="F394" s="38">
        <v>47.166666666666664</v>
      </c>
      <c r="G394" s="38">
        <v>45.18333333333333</v>
      </c>
      <c r="H394" s="38">
        <v>52.083333333333336</v>
      </c>
      <c r="I394" s="38">
        <v>54.06666666666667</v>
      </c>
      <c r="J394" s="38">
        <v>55.533333333333339</v>
      </c>
      <c r="K394" s="31">
        <v>52.6</v>
      </c>
      <c r="L394" s="31">
        <v>49.15</v>
      </c>
      <c r="M394" s="31">
        <v>31.948969999999999</v>
      </c>
      <c r="N394" s="1"/>
      <c r="O394" s="1"/>
    </row>
    <row r="395" spans="1:15" ht="12.75" customHeight="1">
      <c r="A395" s="33">
        <v>385</v>
      </c>
      <c r="B395" s="58" t="s">
        <v>499</v>
      </c>
      <c r="C395" s="31">
        <v>1947.6</v>
      </c>
      <c r="D395" s="38">
        <v>1949.05</v>
      </c>
      <c r="E395" s="38">
        <v>1923.55</v>
      </c>
      <c r="F395" s="38">
        <v>1899.5</v>
      </c>
      <c r="G395" s="38">
        <v>1874</v>
      </c>
      <c r="H395" s="38">
        <v>1973.1</v>
      </c>
      <c r="I395" s="38">
        <v>1998.6</v>
      </c>
      <c r="J395" s="38">
        <v>2022.6499999999999</v>
      </c>
      <c r="K395" s="31">
        <v>1974.55</v>
      </c>
      <c r="L395" s="31">
        <v>1925</v>
      </c>
      <c r="M395" s="31">
        <v>1.45122</v>
      </c>
      <c r="N395" s="1"/>
      <c r="O395" s="1"/>
    </row>
    <row r="396" spans="1:15" ht="12.75" customHeight="1">
      <c r="A396" s="33">
        <v>386</v>
      </c>
      <c r="B396" s="58" t="s">
        <v>209</v>
      </c>
      <c r="C396" s="31">
        <v>215.8</v>
      </c>
      <c r="D396" s="38">
        <v>216.79999999999998</v>
      </c>
      <c r="E396" s="38">
        <v>212.84999999999997</v>
      </c>
      <c r="F396" s="38">
        <v>209.89999999999998</v>
      </c>
      <c r="G396" s="38">
        <v>205.94999999999996</v>
      </c>
      <c r="H396" s="38">
        <v>219.74999999999997</v>
      </c>
      <c r="I396" s="38">
        <v>223.69999999999996</v>
      </c>
      <c r="J396" s="38">
        <v>226.64999999999998</v>
      </c>
      <c r="K396" s="31">
        <v>220.75</v>
      </c>
      <c r="L396" s="31">
        <v>213.85</v>
      </c>
      <c r="M396" s="31">
        <v>78.798320000000004</v>
      </c>
      <c r="N396" s="1"/>
      <c r="O396" s="1"/>
    </row>
    <row r="397" spans="1:15" ht="12.75" customHeight="1">
      <c r="A397" s="33">
        <v>387</v>
      </c>
      <c r="B397" s="58" t="s">
        <v>210</v>
      </c>
      <c r="C397" s="31">
        <v>234.65</v>
      </c>
      <c r="D397" s="38">
        <v>235.23333333333335</v>
      </c>
      <c r="E397" s="38">
        <v>231.66666666666669</v>
      </c>
      <c r="F397" s="38">
        <v>228.68333333333334</v>
      </c>
      <c r="G397" s="38">
        <v>225.11666666666667</v>
      </c>
      <c r="H397" s="38">
        <v>238.2166666666667</v>
      </c>
      <c r="I397" s="38">
        <v>241.78333333333336</v>
      </c>
      <c r="J397" s="38">
        <v>244.76666666666671</v>
      </c>
      <c r="K397" s="31">
        <v>238.8</v>
      </c>
      <c r="L397" s="31">
        <v>232.25</v>
      </c>
      <c r="M397" s="31">
        <v>230.01607000000001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154.35</v>
      </c>
      <c r="D398" s="38">
        <v>154.71666666666667</v>
      </c>
      <c r="E398" s="38">
        <v>153.63333333333333</v>
      </c>
      <c r="F398" s="38">
        <v>152.91666666666666</v>
      </c>
      <c r="G398" s="38">
        <v>151.83333333333331</v>
      </c>
      <c r="H398" s="38">
        <v>155.43333333333334</v>
      </c>
      <c r="I398" s="38">
        <v>156.51666666666665</v>
      </c>
      <c r="J398" s="38">
        <v>157.23333333333335</v>
      </c>
      <c r="K398" s="31">
        <v>155.80000000000001</v>
      </c>
      <c r="L398" s="31">
        <v>154</v>
      </c>
      <c r="M398" s="31">
        <v>8.4424499999999991</v>
      </c>
      <c r="N398" s="1"/>
      <c r="O398" s="1"/>
    </row>
    <row r="399" spans="1:15" ht="12.75" customHeight="1">
      <c r="A399" s="33">
        <v>389</v>
      </c>
      <c r="B399" s="58" t="s">
        <v>501</v>
      </c>
      <c r="C399" s="31">
        <v>938.6</v>
      </c>
      <c r="D399" s="38">
        <v>936.54999999999984</v>
      </c>
      <c r="E399" s="38">
        <v>928.09999999999968</v>
      </c>
      <c r="F399" s="38">
        <v>917.5999999999998</v>
      </c>
      <c r="G399" s="38">
        <v>909.14999999999964</v>
      </c>
      <c r="H399" s="38">
        <v>947.04999999999973</v>
      </c>
      <c r="I399" s="38">
        <v>955.49999999999977</v>
      </c>
      <c r="J399" s="38">
        <v>965.99999999999977</v>
      </c>
      <c r="K399" s="31">
        <v>945</v>
      </c>
      <c r="L399" s="31">
        <v>926.05</v>
      </c>
      <c r="M399" s="31">
        <v>1.0626500000000001</v>
      </c>
      <c r="N399" s="1"/>
      <c r="O399" s="1"/>
    </row>
    <row r="400" spans="1:15" ht="12.75" customHeight="1">
      <c r="A400" s="33">
        <v>390</v>
      </c>
      <c r="B400" s="58" t="s">
        <v>211</v>
      </c>
      <c r="C400" s="31">
        <v>2556.8000000000002</v>
      </c>
      <c r="D400" s="38">
        <v>2547.65</v>
      </c>
      <c r="E400" s="38">
        <v>2517.7000000000003</v>
      </c>
      <c r="F400" s="38">
        <v>2478.6000000000004</v>
      </c>
      <c r="G400" s="38">
        <v>2448.6500000000005</v>
      </c>
      <c r="H400" s="38">
        <v>2586.75</v>
      </c>
      <c r="I400" s="38">
        <v>2616.6999999999998</v>
      </c>
      <c r="J400" s="38">
        <v>2655.7999999999997</v>
      </c>
      <c r="K400" s="31">
        <v>2577.6</v>
      </c>
      <c r="L400" s="31">
        <v>2508.5500000000002</v>
      </c>
      <c r="M400" s="31">
        <v>93.199889999999996</v>
      </c>
      <c r="N400" s="1"/>
      <c r="O400" s="1"/>
    </row>
    <row r="401" spans="1:15" ht="12.75" customHeight="1">
      <c r="A401" s="33">
        <v>391</v>
      </c>
      <c r="B401" s="58" t="s">
        <v>502</v>
      </c>
      <c r="C401" s="31">
        <v>114.8</v>
      </c>
      <c r="D401" s="38">
        <v>115.91666666666667</v>
      </c>
      <c r="E401" s="38">
        <v>113.03333333333335</v>
      </c>
      <c r="F401" s="38">
        <v>111.26666666666668</v>
      </c>
      <c r="G401" s="38">
        <v>108.38333333333335</v>
      </c>
      <c r="H401" s="38">
        <v>117.68333333333334</v>
      </c>
      <c r="I401" s="38">
        <v>120.56666666666666</v>
      </c>
      <c r="J401" s="38">
        <v>122.33333333333333</v>
      </c>
      <c r="K401" s="31">
        <v>118.8</v>
      </c>
      <c r="L401" s="31">
        <v>114.15</v>
      </c>
      <c r="M401" s="31">
        <v>9.0771800000000002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711.3</v>
      </c>
      <c r="D402" s="38">
        <v>719.36666666666667</v>
      </c>
      <c r="E402" s="38">
        <v>699.98333333333335</v>
      </c>
      <c r="F402" s="38">
        <v>688.66666666666663</v>
      </c>
      <c r="G402" s="38">
        <v>669.2833333333333</v>
      </c>
      <c r="H402" s="38">
        <v>730.68333333333339</v>
      </c>
      <c r="I402" s="38">
        <v>750.06666666666683</v>
      </c>
      <c r="J402" s="38">
        <v>761.38333333333344</v>
      </c>
      <c r="K402" s="31">
        <v>738.75</v>
      </c>
      <c r="L402" s="31">
        <v>708.05</v>
      </c>
      <c r="M402" s="31">
        <v>5.3526400000000001</v>
      </c>
      <c r="N402" s="1"/>
      <c r="O402" s="1"/>
    </row>
    <row r="403" spans="1:15" ht="12.75" customHeight="1">
      <c r="A403" s="33">
        <v>393</v>
      </c>
      <c r="B403" s="58" t="s">
        <v>490</v>
      </c>
      <c r="C403" s="31">
        <v>452.7</v>
      </c>
      <c r="D403" s="38">
        <v>451.33333333333331</v>
      </c>
      <c r="E403" s="38">
        <v>444.36666666666662</v>
      </c>
      <c r="F403" s="38">
        <v>436.0333333333333</v>
      </c>
      <c r="G403" s="38">
        <v>429.06666666666661</v>
      </c>
      <c r="H403" s="38">
        <v>459.66666666666663</v>
      </c>
      <c r="I403" s="38">
        <v>466.63333333333333</v>
      </c>
      <c r="J403" s="38">
        <v>474.96666666666664</v>
      </c>
      <c r="K403" s="31">
        <v>458.3</v>
      </c>
      <c r="L403" s="31">
        <v>443</v>
      </c>
      <c r="M403" s="31">
        <v>7.6797000000000004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809.75</v>
      </c>
      <c r="D404" s="38">
        <v>816.61666666666667</v>
      </c>
      <c r="E404" s="38">
        <v>795.13333333333333</v>
      </c>
      <c r="F404" s="38">
        <v>780.51666666666665</v>
      </c>
      <c r="G404" s="38">
        <v>759.0333333333333</v>
      </c>
      <c r="H404" s="38">
        <v>831.23333333333335</v>
      </c>
      <c r="I404" s="38">
        <v>852.7166666666667</v>
      </c>
      <c r="J404" s="38">
        <v>867.33333333333337</v>
      </c>
      <c r="K404" s="31">
        <v>838.1</v>
      </c>
      <c r="L404" s="31">
        <v>802</v>
      </c>
      <c r="M404" s="31">
        <v>0.89053000000000004</v>
      </c>
      <c r="N404" s="1"/>
      <c r="O404" s="1"/>
    </row>
    <row r="405" spans="1:15" ht="12.75" customHeight="1">
      <c r="A405" s="33">
        <v>395</v>
      </c>
      <c r="B405" s="58" t="s">
        <v>504</v>
      </c>
      <c r="C405" s="31">
        <v>1535.6</v>
      </c>
      <c r="D405" s="38">
        <v>1538.4499999999998</v>
      </c>
      <c r="E405" s="38">
        <v>1519.0999999999997</v>
      </c>
      <c r="F405" s="38">
        <v>1502.6</v>
      </c>
      <c r="G405" s="38">
        <v>1483.2499999999998</v>
      </c>
      <c r="H405" s="38">
        <v>1554.9499999999996</v>
      </c>
      <c r="I405" s="38">
        <v>1574.3</v>
      </c>
      <c r="J405" s="38">
        <v>1590.7999999999995</v>
      </c>
      <c r="K405" s="31">
        <v>1557.8</v>
      </c>
      <c r="L405" s="31">
        <v>1521.95</v>
      </c>
      <c r="M405" s="31">
        <v>3.1569699999999998</v>
      </c>
      <c r="N405" s="1"/>
      <c r="O405" s="1"/>
    </row>
    <row r="406" spans="1:15" ht="12.75" customHeight="1">
      <c r="A406" s="33">
        <v>396</v>
      </c>
      <c r="B406" s="58" t="s">
        <v>181</v>
      </c>
      <c r="C406" s="31">
        <v>94.2</v>
      </c>
      <c r="D406" s="38">
        <v>94.100000000000009</v>
      </c>
      <c r="E406" s="38">
        <v>93.350000000000023</v>
      </c>
      <c r="F406" s="38">
        <v>92.500000000000014</v>
      </c>
      <c r="G406" s="38">
        <v>91.750000000000028</v>
      </c>
      <c r="H406" s="38">
        <v>94.950000000000017</v>
      </c>
      <c r="I406" s="38">
        <v>95.699999999999989</v>
      </c>
      <c r="J406" s="38">
        <v>96.550000000000011</v>
      </c>
      <c r="K406" s="31">
        <v>94.85</v>
      </c>
      <c r="L406" s="31">
        <v>93.25</v>
      </c>
      <c r="M406" s="31">
        <v>80.664950000000005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7145.3</v>
      </c>
      <c r="D407" s="38">
        <v>7163.2333333333327</v>
      </c>
      <c r="E407" s="38">
        <v>7101.4666666666653</v>
      </c>
      <c r="F407" s="38">
        <v>7057.6333333333323</v>
      </c>
      <c r="G407" s="38">
        <v>6995.866666666665</v>
      </c>
      <c r="H407" s="38">
        <v>7207.0666666666657</v>
      </c>
      <c r="I407" s="38">
        <v>7268.8333333333339</v>
      </c>
      <c r="J407" s="38">
        <v>7312.6666666666661</v>
      </c>
      <c r="K407" s="31">
        <v>7225</v>
      </c>
      <c r="L407" s="31">
        <v>7119.4</v>
      </c>
      <c r="M407" s="31">
        <v>0.26252999999999999</v>
      </c>
      <c r="N407" s="1"/>
      <c r="O407" s="1"/>
    </row>
    <row r="408" spans="1:15" ht="12.75" customHeight="1">
      <c r="A408" s="33">
        <v>398</v>
      </c>
      <c r="B408" s="58" t="s">
        <v>508</v>
      </c>
      <c r="C408" s="31">
        <v>1328.85</v>
      </c>
      <c r="D408" s="38">
        <v>1326.55</v>
      </c>
      <c r="E408" s="38">
        <v>1315.05</v>
      </c>
      <c r="F408" s="38">
        <v>1301.25</v>
      </c>
      <c r="G408" s="38">
        <v>1289.75</v>
      </c>
      <c r="H408" s="38">
        <v>1340.35</v>
      </c>
      <c r="I408" s="38">
        <v>1351.85</v>
      </c>
      <c r="J408" s="38">
        <v>1365.6499999999999</v>
      </c>
      <c r="K408" s="31">
        <v>1338.05</v>
      </c>
      <c r="L408" s="31">
        <v>1312.75</v>
      </c>
      <c r="M408" s="31">
        <v>0.59691000000000005</v>
      </c>
      <c r="N408" s="1"/>
      <c r="O408" s="1"/>
    </row>
    <row r="409" spans="1:15" ht="12.75" customHeight="1">
      <c r="A409" s="33">
        <v>399</v>
      </c>
      <c r="B409" s="58" t="s">
        <v>213</v>
      </c>
      <c r="C409" s="31">
        <v>842.45</v>
      </c>
      <c r="D409" s="38">
        <v>844.76666666666677</v>
      </c>
      <c r="E409" s="38">
        <v>837.68333333333351</v>
      </c>
      <c r="F409" s="38">
        <v>832.91666666666674</v>
      </c>
      <c r="G409" s="38">
        <v>825.83333333333348</v>
      </c>
      <c r="H409" s="38">
        <v>849.53333333333353</v>
      </c>
      <c r="I409" s="38">
        <v>856.61666666666679</v>
      </c>
      <c r="J409" s="38">
        <v>861.38333333333355</v>
      </c>
      <c r="K409" s="31">
        <v>851.85</v>
      </c>
      <c r="L409" s="31">
        <v>840</v>
      </c>
      <c r="M409" s="31">
        <v>6.7065999999999999</v>
      </c>
      <c r="N409" s="1"/>
      <c r="O409" s="1"/>
    </row>
    <row r="410" spans="1:15" ht="12.75" customHeight="1">
      <c r="A410" s="33">
        <v>400</v>
      </c>
      <c r="B410" s="58" t="s">
        <v>214</v>
      </c>
      <c r="C410" s="31">
        <v>1282.45</v>
      </c>
      <c r="D410" s="38">
        <v>1278.1000000000001</v>
      </c>
      <c r="E410" s="38">
        <v>1270.3500000000004</v>
      </c>
      <c r="F410" s="38">
        <v>1258.2500000000002</v>
      </c>
      <c r="G410" s="38">
        <v>1250.5000000000005</v>
      </c>
      <c r="H410" s="38">
        <v>1290.2000000000003</v>
      </c>
      <c r="I410" s="38">
        <v>1297.9499999999998</v>
      </c>
      <c r="J410" s="38">
        <v>1310.0500000000002</v>
      </c>
      <c r="K410" s="31">
        <v>1285.8499999999999</v>
      </c>
      <c r="L410" s="31">
        <v>1266</v>
      </c>
      <c r="M410" s="31">
        <v>8.8625399999999992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2988.95</v>
      </c>
      <c r="D411" s="38">
        <v>2989.6666666666665</v>
      </c>
      <c r="E411" s="38">
        <v>2949.333333333333</v>
      </c>
      <c r="F411" s="38">
        <v>2909.7166666666667</v>
      </c>
      <c r="G411" s="38">
        <v>2869.3833333333332</v>
      </c>
      <c r="H411" s="38">
        <v>3029.2833333333328</v>
      </c>
      <c r="I411" s="38">
        <v>3069.6166666666659</v>
      </c>
      <c r="J411" s="38">
        <v>3109.2333333333327</v>
      </c>
      <c r="K411" s="31">
        <v>3030</v>
      </c>
      <c r="L411" s="31">
        <v>2950.05</v>
      </c>
      <c r="M411" s="31">
        <v>0.56498999999999999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419.75</v>
      </c>
      <c r="D412" s="38">
        <v>420.25</v>
      </c>
      <c r="E412" s="38">
        <v>414.5</v>
      </c>
      <c r="F412" s="38">
        <v>409.25</v>
      </c>
      <c r="G412" s="38">
        <v>403.5</v>
      </c>
      <c r="H412" s="38">
        <v>425.5</v>
      </c>
      <c r="I412" s="38">
        <v>431.25</v>
      </c>
      <c r="J412" s="38">
        <v>436.5</v>
      </c>
      <c r="K412" s="31">
        <v>426</v>
      </c>
      <c r="L412" s="31">
        <v>415</v>
      </c>
      <c r="M412" s="31">
        <v>0.90122000000000002</v>
      </c>
      <c r="N412" s="1"/>
      <c r="O412" s="1"/>
    </row>
    <row r="413" spans="1:15" ht="12.75" customHeight="1">
      <c r="A413" s="33">
        <v>403</v>
      </c>
      <c r="B413" s="58" t="s">
        <v>511</v>
      </c>
      <c r="C413" s="31">
        <v>799.9</v>
      </c>
      <c r="D413" s="38">
        <v>797</v>
      </c>
      <c r="E413" s="38">
        <v>786</v>
      </c>
      <c r="F413" s="38">
        <v>772.1</v>
      </c>
      <c r="G413" s="38">
        <v>761.1</v>
      </c>
      <c r="H413" s="38">
        <v>810.9</v>
      </c>
      <c r="I413" s="38">
        <v>821.9</v>
      </c>
      <c r="J413" s="38">
        <v>835.8</v>
      </c>
      <c r="K413" s="31">
        <v>808</v>
      </c>
      <c r="L413" s="31">
        <v>783.1</v>
      </c>
      <c r="M413" s="31">
        <v>1.1988700000000001</v>
      </c>
      <c r="N413" s="1"/>
      <c r="O413" s="1"/>
    </row>
    <row r="414" spans="1:15" ht="12.75" customHeight="1">
      <c r="A414" s="33">
        <v>404</v>
      </c>
      <c r="B414" t="s">
        <v>216</v>
      </c>
      <c r="C414" s="31">
        <v>23537.25</v>
      </c>
      <c r="D414" s="38">
        <v>23611.066666666666</v>
      </c>
      <c r="E414" s="38">
        <v>23377.183333333331</v>
      </c>
      <c r="F414" s="38">
        <v>23217.116666666665</v>
      </c>
      <c r="G414" s="38">
        <v>22983.23333333333</v>
      </c>
      <c r="H414" s="38">
        <v>23771.133333333331</v>
      </c>
      <c r="I414" s="38">
        <v>24005.016666666663</v>
      </c>
      <c r="J414" s="38">
        <v>24165.083333333332</v>
      </c>
      <c r="K414" s="31">
        <v>23844.95</v>
      </c>
      <c r="L414" s="31">
        <v>23451</v>
      </c>
      <c r="M414" s="31">
        <v>0.19864999999999999</v>
      </c>
      <c r="N414" s="1"/>
      <c r="O414" s="1"/>
    </row>
    <row r="415" spans="1:15" ht="12.75" customHeight="1">
      <c r="A415" s="33">
        <v>405</v>
      </c>
      <c r="B415" s="58" t="s">
        <v>512</v>
      </c>
      <c r="C415" s="31">
        <v>44.65</v>
      </c>
      <c r="D415" s="38">
        <v>44.966666666666669</v>
      </c>
      <c r="E415" s="38">
        <v>44.183333333333337</v>
      </c>
      <c r="F415" s="38">
        <v>43.716666666666669</v>
      </c>
      <c r="G415" s="38">
        <v>42.933333333333337</v>
      </c>
      <c r="H415" s="38">
        <v>45.433333333333337</v>
      </c>
      <c r="I415" s="38">
        <v>46.216666666666669</v>
      </c>
      <c r="J415" s="38">
        <v>46.683333333333337</v>
      </c>
      <c r="K415" s="31">
        <v>45.75</v>
      </c>
      <c r="L415" s="31">
        <v>44.5</v>
      </c>
      <c r="M415" s="31">
        <v>64.966120000000004</v>
      </c>
      <c r="N415" s="1"/>
      <c r="O415" s="1"/>
    </row>
    <row r="416" spans="1:15" ht="12.75" customHeight="1">
      <c r="A416" s="33">
        <v>406</v>
      </c>
      <c r="B416" s="58" t="s">
        <v>219</v>
      </c>
      <c r="C416" s="31">
        <v>1820.45</v>
      </c>
      <c r="D416" s="38">
        <v>1826.8333333333333</v>
      </c>
      <c r="E416" s="38">
        <v>1801.6666666666665</v>
      </c>
      <c r="F416" s="38">
        <v>1782.8833333333332</v>
      </c>
      <c r="G416" s="38">
        <v>1757.7166666666665</v>
      </c>
      <c r="H416" s="38">
        <v>1845.6166666666666</v>
      </c>
      <c r="I416" s="38">
        <v>1870.7833333333331</v>
      </c>
      <c r="J416" s="38">
        <v>1889.5666666666666</v>
      </c>
      <c r="K416" s="31">
        <v>1852</v>
      </c>
      <c r="L416" s="31">
        <v>1808.05</v>
      </c>
      <c r="M416" s="31">
        <v>8.5732999999999997</v>
      </c>
      <c r="N416" s="1"/>
      <c r="O416" s="1"/>
    </row>
    <row r="417" spans="1:15" ht="12.75" customHeight="1">
      <c r="A417" s="33">
        <v>407</v>
      </c>
      <c r="B417" s="58" t="s">
        <v>513</v>
      </c>
      <c r="C417" s="31">
        <v>463.25</v>
      </c>
      <c r="D417" s="38">
        <v>467.25</v>
      </c>
      <c r="E417" s="38">
        <v>457</v>
      </c>
      <c r="F417" s="38">
        <v>450.75</v>
      </c>
      <c r="G417" s="38">
        <v>440.5</v>
      </c>
      <c r="H417" s="38">
        <v>473.5</v>
      </c>
      <c r="I417" s="38">
        <v>483.75</v>
      </c>
      <c r="J417" s="38">
        <v>490</v>
      </c>
      <c r="K417" s="31">
        <v>477.5</v>
      </c>
      <c r="L417" s="31">
        <v>461</v>
      </c>
      <c r="M417" s="31">
        <v>5.2365700000000004</v>
      </c>
      <c r="N417" s="1"/>
      <c r="O417" s="1"/>
    </row>
    <row r="418" spans="1:15" ht="12.75" customHeight="1">
      <c r="A418" s="33">
        <v>408</v>
      </c>
      <c r="B418" s="58" t="s">
        <v>217</v>
      </c>
      <c r="C418" s="31">
        <v>3606.1</v>
      </c>
      <c r="D418" s="38">
        <v>3605.3666666666668</v>
      </c>
      <c r="E418" s="38">
        <v>3578.7333333333336</v>
      </c>
      <c r="F418" s="38">
        <v>3551.3666666666668</v>
      </c>
      <c r="G418" s="38">
        <v>3524.7333333333336</v>
      </c>
      <c r="H418" s="38">
        <v>3632.7333333333336</v>
      </c>
      <c r="I418" s="38">
        <v>3659.3666666666668</v>
      </c>
      <c r="J418" s="38">
        <v>3686.7333333333336</v>
      </c>
      <c r="K418" s="31">
        <v>3632</v>
      </c>
      <c r="L418" s="31">
        <v>3578</v>
      </c>
      <c r="M418" s="31">
        <v>3.9470200000000002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56.2</v>
      </c>
      <c r="D419" s="38">
        <v>56.433333333333337</v>
      </c>
      <c r="E419" s="38">
        <v>55.516666666666673</v>
      </c>
      <c r="F419" s="38">
        <v>54.833333333333336</v>
      </c>
      <c r="G419" s="38">
        <v>53.916666666666671</v>
      </c>
      <c r="H419" s="38">
        <v>57.116666666666674</v>
      </c>
      <c r="I419" s="38">
        <v>58.033333333333331</v>
      </c>
      <c r="J419" s="38">
        <v>58.716666666666676</v>
      </c>
      <c r="K419" s="31">
        <v>57.35</v>
      </c>
      <c r="L419" s="31">
        <v>55.75</v>
      </c>
      <c r="M419" s="31">
        <v>73.164109999999994</v>
      </c>
      <c r="N419" s="1"/>
      <c r="O419" s="1"/>
    </row>
    <row r="420" spans="1:15" ht="12.75" customHeight="1">
      <c r="A420" s="33">
        <v>410</v>
      </c>
      <c r="B420" s="58" t="s">
        <v>506</v>
      </c>
      <c r="C420" s="31">
        <v>5101.3500000000004</v>
      </c>
      <c r="D420" s="38">
        <v>5041.45</v>
      </c>
      <c r="E420" s="38">
        <v>4954.8999999999996</v>
      </c>
      <c r="F420" s="38">
        <v>4808.45</v>
      </c>
      <c r="G420" s="38">
        <v>4721.8999999999996</v>
      </c>
      <c r="H420" s="38">
        <v>5187.8999999999996</v>
      </c>
      <c r="I420" s="38">
        <v>5274.4500000000007</v>
      </c>
      <c r="J420" s="38">
        <v>5420.9</v>
      </c>
      <c r="K420" s="31">
        <v>5128</v>
      </c>
      <c r="L420" s="31">
        <v>4895</v>
      </c>
      <c r="M420" s="31">
        <v>0.20391999999999999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579.9</v>
      </c>
      <c r="D421" s="38">
        <v>580.05000000000007</v>
      </c>
      <c r="E421" s="38">
        <v>570.10000000000014</v>
      </c>
      <c r="F421" s="38">
        <v>560.30000000000007</v>
      </c>
      <c r="G421" s="38">
        <v>550.35000000000014</v>
      </c>
      <c r="H421" s="38">
        <v>589.85000000000014</v>
      </c>
      <c r="I421" s="38">
        <v>599.80000000000018</v>
      </c>
      <c r="J421" s="38">
        <v>609.60000000000014</v>
      </c>
      <c r="K421" s="31">
        <v>590</v>
      </c>
      <c r="L421" s="31">
        <v>570.25</v>
      </c>
      <c r="M421" s="31">
        <v>5.3010099999999998</v>
      </c>
      <c r="N421" s="1"/>
      <c r="O421" s="1"/>
    </row>
    <row r="422" spans="1:15" ht="12.75" customHeight="1">
      <c r="A422" s="33">
        <v>412</v>
      </c>
      <c r="B422" s="58" t="s">
        <v>515</v>
      </c>
      <c r="C422" s="31">
        <v>4348.6499999999996</v>
      </c>
      <c r="D422" s="38">
        <v>4347.0666666666666</v>
      </c>
      <c r="E422" s="38">
        <v>4284.1333333333332</v>
      </c>
      <c r="F422" s="38">
        <v>4219.6166666666668</v>
      </c>
      <c r="G422" s="38">
        <v>4156.6833333333334</v>
      </c>
      <c r="H422" s="38">
        <v>4411.583333333333</v>
      </c>
      <c r="I422" s="38">
        <v>4474.5166666666655</v>
      </c>
      <c r="J422" s="38">
        <v>4539.0333333333328</v>
      </c>
      <c r="K422" s="31">
        <v>4410</v>
      </c>
      <c r="L422" s="31">
        <v>4282.55</v>
      </c>
      <c r="M422" s="31">
        <v>0.49407000000000001</v>
      </c>
      <c r="N422" s="1"/>
      <c r="O422" s="1"/>
    </row>
    <row r="423" spans="1:15" ht="12.75" customHeight="1">
      <c r="A423" s="33">
        <v>413</v>
      </c>
      <c r="B423" s="58" t="s">
        <v>297</v>
      </c>
      <c r="C423" s="31">
        <v>566.85</v>
      </c>
      <c r="D423" s="38">
        <v>569.44999999999993</v>
      </c>
      <c r="E423" s="38">
        <v>562.39999999999986</v>
      </c>
      <c r="F423" s="38">
        <v>557.94999999999993</v>
      </c>
      <c r="G423" s="38">
        <v>550.89999999999986</v>
      </c>
      <c r="H423" s="38">
        <v>573.89999999999986</v>
      </c>
      <c r="I423" s="38">
        <v>580.94999999999982</v>
      </c>
      <c r="J423" s="38">
        <v>585.39999999999986</v>
      </c>
      <c r="K423" s="31">
        <v>576.5</v>
      </c>
      <c r="L423" s="31">
        <v>565</v>
      </c>
      <c r="M423" s="31">
        <v>14.44993</v>
      </c>
      <c r="N423" s="1"/>
      <c r="O423" s="1"/>
    </row>
    <row r="424" spans="1:15" ht="12.75" customHeight="1">
      <c r="A424" s="33">
        <v>414</v>
      </c>
      <c r="B424" s="58" t="s">
        <v>516</v>
      </c>
      <c r="C424" s="31">
        <v>1003.9</v>
      </c>
      <c r="D424" s="38">
        <v>1005.9666666666667</v>
      </c>
      <c r="E424" s="38">
        <v>983.93333333333339</v>
      </c>
      <c r="F424" s="38">
        <v>963.9666666666667</v>
      </c>
      <c r="G424" s="38">
        <v>941.93333333333339</v>
      </c>
      <c r="H424" s="38">
        <v>1025.9333333333334</v>
      </c>
      <c r="I424" s="38">
        <v>1047.9666666666667</v>
      </c>
      <c r="J424" s="38">
        <v>1067.9333333333334</v>
      </c>
      <c r="K424" s="31">
        <v>1028</v>
      </c>
      <c r="L424" s="31">
        <v>986</v>
      </c>
      <c r="M424" s="31">
        <v>2.7844199999999999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2277.8000000000002</v>
      </c>
      <c r="D425" s="38">
        <v>2281.4333333333334</v>
      </c>
      <c r="E425" s="38">
        <v>2265.3666666666668</v>
      </c>
      <c r="F425" s="38">
        <v>2252.9333333333334</v>
      </c>
      <c r="G425" s="38">
        <v>2236.8666666666668</v>
      </c>
      <c r="H425" s="38">
        <v>2293.8666666666668</v>
      </c>
      <c r="I425" s="38">
        <v>2309.9333333333334</v>
      </c>
      <c r="J425" s="38">
        <v>2322.3666666666668</v>
      </c>
      <c r="K425" s="31">
        <v>2297.5</v>
      </c>
      <c r="L425" s="31">
        <v>2269</v>
      </c>
      <c r="M425" s="31">
        <v>3.0647899999999999</v>
      </c>
      <c r="N425" s="1"/>
      <c r="O425" s="1"/>
    </row>
    <row r="426" spans="1:15" ht="12.75" customHeight="1">
      <c r="A426" s="33">
        <v>416</v>
      </c>
      <c r="B426" s="58" t="s">
        <v>517</v>
      </c>
      <c r="C426" s="31">
        <v>621.15</v>
      </c>
      <c r="D426" s="38">
        <v>619.91666666666663</v>
      </c>
      <c r="E426" s="38">
        <v>613.33333333333326</v>
      </c>
      <c r="F426" s="38">
        <v>605.51666666666665</v>
      </c>
      <c r="G426" s="38">
        <v>598.93333333333328</v>
      </c>
      <c r="H426" s="38">
        <v>627.73333333333323</v>
      </c>
      <c r="I426" s="38">
        <v>634.31666666666649</v>
      </c>
      <c r="J426" s="38">
        <v>642.13333333333321</v>
      </c>
      <c r="K426" s="31">
        <v>626.5</v>
      </c>
      <c r="L426" s="31">
        <v>612.1</v>
      </c>
      <c r="M426" s="31">
        <v>3.9927899999999998</v>
      </c>
      <c r="N426" s="1"/>
      <c r="O426" s="1"/>
    </row>
    <row r="427" spans="1:15" ht="12.75" customHeight="1">
      <c r="A427" s="33">
        <v>417</v>
      </c>
      <c r="B427" s="58" t="s">
        <v>215</v>
      </c>
      <c r="C427" s="31">
        <v>572.95000000000005</v>
      </c>
      <c r="D427" s="38">
        <v>571.86666666666667</v>
      </c>
      <c r="E427" s="38">
        <v>568.48333333333335</v>
      </c>
      <c r="F427" s="38">
        <v>564.01666666666665</v>
      </c>
      <c r="G427" s="38">
        <v>560.63333333333333</v>
      </c>
      <c r="H427" s="38">
        <v>576.33333333333337</v>
      </c>
      <c r="I427" s="38">
        <v>579.71666666666681</v>
      </c>
      <c r="J427" s="38">
        <v>584.18333333333339</v>
      </c>
      <c r="K427" s="31">
        <v>575.25</v>
      </c>
      <c r="L427" s="31">
        <v>567.4</v>
      </c>
      <c r="M427" s="31">
        <v>182.53227000000001</v>
      </c>
      <c r="N427" s="1"/>
      <c r="O427" s="1"/>
    </row>
    <row r="428" spans="1:15" ht="12.75" customHeight="1">
      <c r="A428" s="33">
        <v>418</v>
      </c>
      <c r="B428" s="58" t="s">
        <v>212</v>
      </c>
      <c r="C428" s="31">
        <v>84.35</v>
      </c>
      <c r="D428" s="38">
        <v>84.583333333333329</v>
      </c>
      <c r="E428" s="38">
        <v>83.666666666666657</v>
      </c>
      <c r="F428" s="38">
        <v>82.983333333333334</v>
      </c>
      <c r="G428" s="38">
        <v>82.066666666666663</v>
      </c>
      <c r="H428" s="38">
        <v>85.266666666666652</v>
      </c>
      <c r="I428" s="38">
        <v>86.183333333333309</v>
      </c>
      <c r="J428" s="38">
        <v>86.866666666666646</v>
      </c>
      <c r="K428" s="31">
        <v>85.5</v>
      </c>
      <c r="L428" s="31">
        <v>83.9</v>
      </c>
      <c r="M428" s="31">
        <v>93.15437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372.2</v>
      </c>
      <c r="D429" s="38">
        <v>364.06666666666666</v>
      </c>
      <c r="E429" s="38">
        <v>353.13333333333333</v>
      </c>
      <c r="F429" s="38">
        <v>334.06666666666666</v>
      </c>
      <c r="G429" s="38">
        <v>323.13333333333333</v>
      </c>
      <c r="H429" s="38">
        <v>383.13333333333333</v>
      </c>
      <c r="I429" s="38">
        <v>394.06666666666661</v>
      </c>
      <c r="J429" s="38">
        <v>413.13333333333333</v>
      </c>
      <c r="K429" s="31">
        <v>375</v>
      </c>
      <c r="L429" s="31">
        <v>345</v>
      </c>
      <c r="M429" s="31">
        <v>13.91855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151.30000000000001</v>
      </c>
      <c r="D430" s="38">
        <v>152.04999999999998</v>
      </c>
      <c r="E430" s="38">
        <v>149.99999999999997</v>
      </c>
      <c r="F430" s="38">
        <v>148.69999999999999</v>
      </c>
      <c r="G430" s="38">
        <v>146.64999999999998</v>
      </c>
      <c r="H430" s="38">
        <v>153.34999999999997</v>
      </c>
      <c r="I430" s="38">
        <v>155.39999999999998</v>
      </c>
      <c r="J430" s="38">
        <v>156.69999999999996</v>
      </c>
      <c r="K430" s="31">
        <v>154.1</v>
      </c>
      <c r="L430" s="31">
        <v>150.75</v>
      </c>
      <c r="M430" s="31">
        <v>9.0342000000000002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409.7</v>
      </c>
      <c r="D431" s="38">
        <v>410.43333333333339</v>
      </c>
      <c r="E431" s="38">
        <v>404.86666666666679</v>
      </c>
      <c r="F431" s="38">
        <v>400.03333333333342</v>
      </c>
      <c r="G431" s="38">
        <v>394.46666666666681</v>
      </c>
      <c r="H431" s="38">
        <v>415.26666666666677</v>
      </c>
      <c r="I431" s="38">
        <v>420.83333333333337</v>
      </c>
      <c r="J431" s="38">
        <v>425.66666666666674</v>
      </c>
      <c r="K431" s="31">
        <v>416</v>
      </c>
      <c r="L431" s="31">
        <v>405.6</v>
      </c>
      <c r="M431" s="31">
        <v>1.57195</v>
      </c>
      <c r="N431" s="1"/>
      <c r="O431" s="1"/>
    </row>
    <row r="432" spans="1:15" ht="12.75" customHeight="1">
      <c r="A432" s="33">
        <v>422</v>
      </c>
      <c r="B432" s="58" t="s">
        <v>521</v>
      </c>
      <c r="C432" s="31">
        <v>224.1</v>
      </c>
      <c r="D432" s="38">
        <v>224.6</v>
      </c>
      <c r="E432" s="38">
        <v>221.85</v>
      </c>
      <c r="F432" s="38">
        <v>219.6</v>
      </c>
      <c r="G432" s="38">
        <v>216.85</v>
      </c>
      <c r="H432" s="38">
        <v>226.85</v>
      </c>
      <c r="I432" s="38">
        <v>229.6</v>
      </c>
      <c r="J432" s="38">
        <v>231.85</v>
      </c>
      <c r="K432" s="31">
        <v>227.35</v>
      </c>
      <c r="L432" s="31">
        <v>222.35</v>
      </c>
      <c r="M432" s="31">
        <v>2.3891499999999999</v>
      </c>
      <c r="N432" s="1"/>
      <c r="O432" s="1"/>
    </row>
    <row r="433" spans="1:15" ht="12.75" customHeight="1">
      <c r="A433" s="33">
        <v>423</v>
      </c>
      <c r="B433" s="58" t="s">
        <v>220</v>
      </c>
      <c r="C433" s="31">
        <v>1134.9000000000001</v>
      </c>
      <c r="D433" s="38">
        <v>1137.7333333333333</v>
      </c>
      <c r="E433" s="38">
        <v>1126.1666666666667</v>
      </c>
      <c r="F433" s="38">
        <v>1117.4333333333334</v>
      </c>
      <c r="G433" s="38">
        <v>1105.8666666666668</v>
      </c>
      <c r="H433" s="38">
        <v>1146.4666666666667</v>
      </c>
      <c r="I433" s="38">
        <v>1158.0333333333333</v>
      </c>
      <c r="J433" s="38">
        <v>1166.7666666666667</v>
      </c>
      <c r="K433" s="31">
        <v>1149.3</v>
      </c>
      <c r="L433" s="31">
        <v>1129</v>
      </c>
      <c r="M433" s="31">
        <v>14.737740000000001</v>
      </c>
      <c r="N433" s="1"/>
      <c r="O433" s="1"/>
    </row>
    <row r="434" spans="1:15" ht="12.75" customHeight="1">
      <c r="A434" s="33">
        <v>424</v>
      </c>
      <c r="B434" s="58" t="s">
        <v>221</v>
      </c>
      <c r="C434" s="31">
        <v>549.29999999999995</v>
      </c>
      <c r="D434" s="38">
        <v>550.26666666666665</v>
      </c>
      <c r="E434" s="38">
        <v>545.5333333333333</v>
      </c>
      <c r="F434" s="38">
        <v>541.76666666666665</v>
      </c>
      <c r="G434" s="38">
        <v>537.0333333333333</v>
      </c>
      <c r="H434" s="38">
        <v>554.0333333333333</v>
      </c>
      <c r="I434" s="38">
        <v>558.76666666666665</v>
      </c>
      <c r="J434" s="38">
        <v>562.5333333333333</v>
      </c>
      <c r="K434" s="31">
        <v>555</v>
      </c>
      <c r="L434" s="31">
        <v>546.5</v>
      </c>
      <c r="M434" s="31">
        <v>4.2307600000000001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2584.9499999999998</v>
      </c>
      <c r="D435" s="38">
        <v>2566.9333333333329</v>
      </c>
      <c r="E435" s="38">
        <v>2539.8666666666659</v>
      </c>
      <c r="F435" s="38">
        <v>2494.7833333333328</v>
      </c>
      <c r="G435" s="38">
        <v>2467.7166666666658</v>
      </c>
      <c r="H435" s="38">
        <v>2612.016666666666</v>
      </c>
      <c r="I435" s="38">
        <v>2639.0833333333326</v>
      </c>
      <c r="J435" s="38">
        <v>2684.1666666666661</v>
      </c>
      <c r="K435" s="31">
        <v>2594</v>
      </c>
      <c r="L435" s="31">
        <v>2521.85</v>
      </c>
      <c r="M435" s="31">
        <v>1.2738499999999999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1240.25</v>
      </c>
      <c r="D436" s="38">
        <v>1234.7666666666667</v>
      </c>
      <c r="E436" s="38">
        <v>1224.5333333333333</v>
      </c>
      <c r="F436" s="38">
        <v>1208.8166666666666</v>
      </c>
      <c r="G436" s="38">
        <v>1198.5833333333333</v>
      </c>
      <c r="H436" s="38">
        <v>1250.4833333333333</v>
      </c>
      <c r="I436" s="38">
        <v>1260.7166666666665</v>
      </c>
      <c r="J436" s="38">
        <v>1276.4333333333334</v>
      </c>
      <c r="K436" s="31">
        <v>1245</v>
      </c>
      <c r="L436" s="31">
        <v>1219.05</v>
      </c>
      <c r="M436" s="31">
        <v>0.82045000000000001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369.45</v>
      </c>
      <c r="D437" s="38">
        <v>371.14999999999992</v>
      </c>
      <c r="E437" s="38">
        <v>365.19999999999982</v>
      </c>
      <c r="F437" s="38">
        <v>360.94999999999987</v>
      </c>
      <c r="G437" s="38">
        <v>354.99999999999977</v>
      </c>
      <c r="H437" s="38">
        <v>375.39999999999986</v>
      </c>
      <c r="I437" s="38">
        <v>381.35</v>
      </c>
      <c r="J437" s="38">
        <v>385.59999999999991</v>
      </c>
      <c r="K437" s="31">
        <v>377.1</v>
      </c>
      <c r="L437" s="31">
        <v>366.9</v>
      </c>
      <c r="M437" s="31">
        <v>2.07335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409.8</v>
      </c>
      <c r="D438" s="38">
        <v>407.2166666666667</v>
      </c>
      <c r="E438" s="38">
        <v>402.03333333333342</v>
      </c>
      <c r="F438" s="38">
        <v>394.26666666666671</v>
      </c>
      <c r="G438" s="38">
        <v>389.08333333333343</v>
      </c>
      <c r="H438" s="38">
        <v>414.98333333333341</v>
      </c>
      <c r="I438" s="38">
        <v>420.16666666666669</v>
      </c>
      <c r="J438" s="38">
        <v>427.93333333333339</v>
      </c>
      <c r="K438" s="31">
        <v>412.4</v>
      </c>
      <c r="L438" s="31">
        <v>399.45</v>
      </c>
      <c r="M438" s="31">
        <v>2.3902899999999998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4352.55</v>
      </c>
      <c r="D439" s="38">
        <v>4363.3333333333339</v>
      </c>
      <c r="E439" s="38">
        <v>4305.8166666666675</v>
      </c>
      <c r="F439" s="38">
        <v>4259.0833333333339</v>
      </c>
      <c r="G439" s="38">
        <v>4201.5666666666675</v>
      </c>
      <c r="H439" s="38">
        <v>4410.0666666666675</v>
      </c>
      <c r="I439" s="38">
        <v>4467.5833333333339</v>
      </c>
      <c r="J439" s="38">
        <v>4514.3166666666675</v>
      </c>
      <c r="K439" s="31">
        <v>4420.8500000000004</v>
      </c>
      <c r="L439" s="31">
        <v>4316.6000000000004</v>
      </c>
      <c r="M439" s="31">
        <v>4.1186600000000002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520.5</v>
      </c>
      <c r="D440" s="38">
        <v>519.18333333333328</v>
      </c>
      <c r="E440" s="38">
        <v>510.36666666666656</v>
      </c>
      <c r="F440" s="38">
        <v>500.23333333333329</v>
      </c>
      <c r="G440" s="38">
        <v>491.41666666666657</v>
      </c>
      <c r="H440" s="38">
        <v>529.31666666666661</v>
      </c>
      <c r="I440" s="38">
        <v>538.13333333333344</v>
      </c>
      <c r="J440" s="38">
        <v>548.26666666666654</v>
      </c>
      <c r="K440" s="31">
        <v>528</v>
      </c>
      <c r="L440" s="31">
        <v>509.05</v>
      </c>
      <c r="M440" s="31">
        <v>11.03983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19.8</v>
      </c>
      <c r="D441" s="38">
        <v>19.783333333333335</v>
      </c>
      <c r="E441" s="38">
        <v>19.516666666666669</v>
      </c>
      <c r="F441" s="38">
        <v>19.233333333333334</v>
      </c>
      <c r="G441" s="38">
        <v>18.966666666666669</v>
      </c>
      <c r="H441" s="38">
        <v>20.06666666666667</v>
      </c>
      <c r="I441" s="38">
        <v>20.333333333333336</v>
      </c>
      <c r="J441" s="38">
        <v>20.616666666666671</v>
      </c>
      <c r="K441" s="31">
        <v>20.05</v>
      </c>
      <c r="L441" s="31">
        <v>19.5</v>
      </c>
      <c r="M441" s="31">
        <v>700.16385000000002</v>
      </c>
      <c r="N441" s="1"/>
      <c r="O441" s="1"/>
    </row>
    <row r="442" spans="1:15" ht="12.75" customHeight="1">
      <c r="A442" s="33">
        <v>432</v>
      </c>
      <c r="B442" s="58" t="s">
        <v>529</v>
      </c>
      <c r="C442" s="31">
        <v>267.14999999999998</v>
      </c>
      <c r="D442" s="38">
        <v>272.61666666666662</v>
      </c>
      <c r="E442" s="38">
        <v>260.53333333333325</v>
      </c>
      <c r="F442" s="38">
        <v>253.91666666666663</v>
      </c>
      <c r="G442" s="38">
        <v>241.83333333333326</v>
      </c>
      <c r="H442" s="38">
        <v>279.23333333333323</v>
      </c>
      <c r="I442" s="38">
        <v>291.31666666666661</v>
      </c>
      <c r="J442" s="38">
        <v>297.93333333333322</v>
      </c>
      <c r="K442" s="31">
        <v>284.7</v>
      </c>
      <c r="L442" s="31">
        <v>266</v>
      </c>
      <c r="M442" s="31">
        <v>11.455819999999999</v>
      </c>
      <c r="N442" s="1"/>
      <c r="O442" s="1"/>
    </row>
    <row r="443" spans="1:15" ht="12.75" customHeight="1">
      <c r="A443" s="33">
        <v>433</v>
      </c>
      <c r="B443" s="58" t="s">
        <v>222</v>
      </c>
      <c r="C443" s="31">
        <v>803.3</v>
      </c>
      <c r="D443" s="38">
        <v>801.5333333333333</v>
      </c>
      <c r="E443" s="38">
        <v>795.86666666666656</v>
      </c>
      <c r="F443" s="38">
        <v>788.43333333333328</v>
      </c>
      <c r="G443" s="38">
        <v>782.76666666666654</v>
      </c>
      <c r="H443" s="38">
        <v>808.96666666666658</v>
      </c>
      <c r="I443" s="38">
        <v>814.63333333333333</v>
      </c>
      <c r="J443" s="38">
        <v>822.06666666666661</v>
      </c>
      <c r="K443" s="31">
        <v>807.2</v>
      </c>
      <c r="L443" s="31">
        <v>794.1</v>
      </c>
      <c r="M443" s="31">
        <v>2.4464199999999998</v>
      </c>
      <c r="N443" s="1"/>
      <c r="O443" s="1"/>
    </row>
    <row r="444" spans="1:15" ht="12.75" customHeight="1">
      <c r="A444" s="33">
        <v>434</v>
      </c>
      <c r="B444" s="58" t="s">
        <v>875</v>
      </c>
      <c r="C444" s="31">
        <v>484.2</v>
      </c>
      <c r="D444" s="38">
        <v>483.48333333333329</v>
      </c>
      <c r="E444" s="38">
        <v>475.11666666666656</v>
      </c>
      <c r="F444" s="38">
        <v>466.03333333333325</v>
      </c>
      <c r="G444" s="38">
        <v>457.66666666666652</v>
      </c>
      <c r="H444" s="38">
        <v>492.56666666666661</v>
      </c>
      <c r="I444" s="38">
        <v>500.93333333333328</v>
      </c>
      <c r="J444" s="38">
        <v>510.01666666666665</v>
      </c>
      <c r="K444" s="31">
        <v>491.85</v>
      </c>
      <c r="L444" s="31">
        <v>474.4</v>
      </c>
      <c r="M444" s="31">
        <v>3.56054</v>
      </c>
      <c r="N444" s="1"/>
      <c r="O444" s="1"/>
    </row>
    <row r="445" spans="1:15" ht="12.75" customHeight="1">
      <c r="A445" s="33">
        <v>435</v>
      </c>
      <c r="B445" s="58" t="s">
        <v>534</v>
      </c>
      <c r="C445" s="31">
        <v>1098.25</v>
      </c>
      <c r="D445" s="38">
        <v>1105.0166666666667</v>
      </c>
      <c r="E445" s="38">
        <v>1084.0333333333333</v>
      </c>
      <c r="F445" s="38">
        <v>1069.8166666666666</v>
      </c>
      <c r="G445" s="38">
        <v>1048.8333333333333</v>
      </c>
      <c r="H445" s="38">
        <v>1119.2333333333333</v>
      </c>
      <c r="I445" s="38">
        <v>1140.2166666666665</v>
      </c>
      <c r="J445" s="38">
        <v>1154.4333333333334</v>
      </c>
      <c r="K445" s="31">
        <v>1126</v>
      </c>
      <c r="L445" s="31">
        <v>1090.8</v>
      </c>
      <c r="M445" s="31">
        <v>4.4633599999999998</v>
      </c>
      <c r="N445" s="1"/>
      <c r="O445" s="1"/>
    </row>
    <row r="446" spans="1:15" ht="12.75" customHeight="1">
      <c r="A446" s="33">
        <v>436</v>
      </c>
      <c r="B446" s="58" t="s">
        <v>223</v>
      </c>
      <c r="C446" s="31">
        <v>998.5</v>
      </c>
      <c r="D446" s="38">
        <v>994.16666666666663</v>
      </c>
      <c r="E446" s="38">
        <v>986.33333333333326</v>
      </c>
      <c r="F446" s="38">
        <v>974.16666666666663</v>
      </c>
      <c r="G446" s="38">
        <v>966.33333333333326</v>
      </c>
      <c r="H446" s="38">
        <v>1006.3333333333333</v>
      </c>
      <c r="I446" s="38">
        <v>1014.1666666666665</v>
      </c>
      <c r="J446" s="38">
        <v>1026.3333333333333</v>
      </c>
      <c r="K446" s="31">
        <v>1002</v>
      </c>
      <c r="L446" s="31">
        <v>982</v>
      </c>
      <c r="M446" s="31">
        <v>6.9493900000000002</v>
      </c>
      <c r="N446" s="1"/>
      <c r="O446" s="1"/>
    </row>
    <row r="447" spans="1:15" ht="12.75" customHeight="1">
      <c r="A447" s="33">
        <v>437</v>
      </c>
      <c r="B447" s="58" t="s">
        <v>224</v>
      </c>
      <c r="C447" s="31">
        <v>1694.05</v>
      </c>
      <c r="D447" s="38">
        <v>1691.6833333333334</v>
      </c>
      <c r="E447" s="38">
        <v>1679.3666666666668</v>
      </c>
      <c r="F447" s="38">
        <v>1664.6833333333334</v>
      </c>
      <c r="G447" s="38">
        <v>1652.3666666666668</v>
      </c>
      <c r="H447" s="38">
        <v>1706.3666666666668</v>
      </c>
      <c r="I447" s="38">
        <v>1718.6833333333334</v>
      </c>
      <c r="J447" s="38">
        <v>1733.3666666666668</v>
      </c>
      <c r="K447" s="31">
        <v>1704</v>
      </c>
      <c r="L447" s="31">
        <v>1677</v>
      </c>
      <c r="M447" s="31">
        <v>5.6639400000000002</v>
      </c>
      <c r="N447" s="1"/>
      <c r="O447" s="1"/>
    </row>
    <row r="448" spans="1:15" ht="12.75" customHeight="1">
      <c r="A448" s="33">
        <v>438</v>
      </c>
      <c r="B448" s="58" t="s">
        <v>229</v>
      </c>
      <c r="C448" s="31">
        <v>3367.1</v>
      </c>
      <c r="D448" s="38">
        <v>3377.8666666666668</v>
      </c>
      <c r="E448" s="38">
        <v>3345.7333333333336</v>
      </c>
      <c r="F448" s="38">
        <v>3324.3666666666668</v>
      </c>
      <c r="G448" s="38">
        <v>3292.2333333333336</v>
      </c>
      <c r="H448" s="38">
        <v>3399.2333333333336</v>
      </c>
      <c r="I448" s="38">
        <v>3431.3666666666668</v>
      </c>
      <c r="J448" s="38">
        <v>3452.7333333333336</v>
      </c>
      <c r="K448" s="31">
        <v>3410</v>
      </c>
      <c r="L448" s="31">
        <v>3356.5</v>
      </c>
      <c r="M448" s="31">
        <v>25.267489999999999</v>
      </c>
      <c r="N448" s="1"/>
      <c r="O448" s="1"/>
    </row>
    <row r="449" spans="1:15" ht="12.75" customHeight="1">
      <c r="A449" s="33">
        <v>439</v>
      </c>
      <c r="B449" s="58" t="s">
        <v>225</v>
      </c>
      <c r="C449" s="31">
        <v>842.55</v>
      </c>
      <c r="D449" s="38">
        <v>842.33333333333337</v>
      </c>
      <c r="E449" s="38">
        <v>835.7166666666667</v>
      </c>
      <c r="F449" s="38">
        <v>828.88333333333333</v>
      </c>
      <c r="G449" s="38">
        <v>822.26666666666665</v>
      </c>
      <c r="H449" s="38">
        <v>849.16666666666674</v>
      </c>
      <c r="I449" s="38">
        <v>855.7833333333333</v>
      </c>
      <c r="J449" s="38">
        <v>862.61666666666679</v>
      </c>
      <c r="K449" s="31">
        <v>848.95</v>
      </c>
      <c r="L449" s="31">
        <v>835.5</v>
      </c>
      <c r="M449" s="31">
        <v>11.457979999999999</v>
      </c>
      <c r="N449" s="1"/>
      <c r="O449" s="1"/>
    </row>
    <row r="450" spans="1:15" ht="12.75" customHeight="1">
      <c r="A450" s="33">
        <v>440</v>
      </c>
      <c r="B450" s="58" t="s">
        <v>298</v>
      </c>
      <c r="C450" s="31">
        <v>7008.15</v>
      </c>
      <c r="D450" s="38">
        <v>7036.5666666666666</v>
      </c>
      <c r="E450" s="38">
        <v>6963.6333333333332</v>
      </c>
      <c r="F450" s="38">
        <v>6919.1166666666668</v>
      </c>
      <c r="G450" s="38">
        <v>6846.1833333333334</v>
      </c>
      <c r="H450" s="38">
        <v>7081.083333333333</v>
      </c>
      <c r="I450" s="38">
        <v>7154.0166666666655</v>
      </c>
      <c r="J450" s="38">
        <v>7198.5333333333328</v>
      </c>
      <c r="K450" s="31">
        <v>7109.5</v>
      </c>
      <c r="L450" s="31">
        <v>6992.05</v>
      </c>
      <c r="M450" s="31">
        <v>0.87087000000000003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2510.5500000000002</v>
      </c>
      <c r="D451" s="38">
        <v>2519.4500000000003</v>
      </c>
      <c r="E451" s="38">
        <v>2451.1000000000004</v>
      </c>
      <c r="F451" s="38">
        <v>2391.65</v>
      </c>
      <c r="G451" s="38">
        <v>2323.3000000000002</v>
      </c>
      <c r="H451" s="38">
        <v>2578.9000000000005</v>
      </c>
      <c r="I451" s="38">
        <v>2647.25</v>
      </c>
      <c r="J451" s="38">
        <v>2706.7000000000007</v>
      </c>
      <c r="K451" s="31">
        <v>2587.8000000000002</v>
      </c>
      <c r="L451" s="31">
        <v>2460</v>
      </c>
      <c r="M451" s="31">
        <v>0.73663000000000001</v>
      </c>
      <c r="N451" s="1"/>
      <c r="O451" s="1"/>
    </row>
    <row r="452" spans="1:15" ht="12.75" customHeight="1">
      <c r="A452" s="33">
        <v>442</v>
      </c>
      <c r="B452" s="58" t="s">
        <v>536</v>
      </c>
      <c r="C452" s="31">
        <v>400.1</v>
      </c>
      <c r="D452" s="38">
        <v>400.86666666666662</v>
      </c>
      <c r="E452" s="38">
        <v>397.78333333333325</v>
      </c>
      <c r="F452" s="38">
        <v>395.46666666666664</v>
      </c>
      <c r="G452" s="38">
        <v>392.38333333333327</v>
      </c>
      <c r="H452" s="38">
        <v>403.18333333333322</v>
      </c>
      <c r="I452" s="38">
        <v>406.26666666666659</v>
      </c>
      <c r="J452" s="38">
        <v>408.5833333333332</v>
      </c>
      <c r="K452" s="31">
        <v>403.95</v>
      </c>
      <c r="L452" s="31">
        <v>398.55</v>
      </c>
      <c r="M452" s="31">
        <v>22.583369999999999</v>
      </c>
      <c r="N452" s="1"/>
      <c r="O452" s="1"/>
    </row>
    <row r="453" spans="1:15" ht="12.75" customHeight="1">
      <c r="A453" s="33">
        <v>443</v>
      </c>
      <c r="B453" s="58" t="s">
        <v>226</v>
      </c>
      <c r="C453" s="31">
        <v>615.79999999999995</v>
      </c>
      <c r="D453" s="38">
        <v>615.6</v>
      </c>
      <c r="E453" s="38">
        <v>611.1</v>
      </c>
      <c r="F453" s="38">
        <v>606.4</v>
      </c>
      <c r="G453" s="38">
        <v>601.9</v>
      </c>
      <c r="H453" s="38">
        <v>620.30000000000007</v>
      </c>
      <c r="I453" s="38">
        <v>624.80000000000007</v>
      </c>
      <c r="J453" s="38">
        <v>629.50000000000011</v>
      </c>
      <c r="K453" s="31">
        <v>620.1</v>
      </c>
      <c r="L453" s="31">
        <v>610.9</v>
      </c>
      <c r="M453" s="31">
        <v>111.9076</v>
      </c>
      <c r="N453" s="1"/>
      <c r="O453" s="1"/>
    </row>
    <row r="454" spans="1:15" ht="12.75" customHeight="1">
      <c r="A454" s="33">
        <v>444</v>
      </c>
      <c r="B454" s="58" t="s">
        <v>227</v>
      </c>
      <c r="C454" s="31">
        <v>230.1</v>
      </c>
      <c r="D454" s="38">
        <v>231.06666666666669</v>
      </c>
      <c r="E454" s="38">
        <v>228.63333333333338</v>
      </c>
      <c r="F454" s="38">
        <v>227.16666666666669</v>
      </c>
      <c r="G454" s="38">
        <v>224.73333333333338</v>
      </c>
      <c r="H454" s="38">
        <v>232.53333333333339</v>
      </c>
      <c r="I454" s="38">
        <v>234.96666666666673</v>
      </c>
      <c r="J454" s="38">
        <v>236.43333333333339</v>
      </c>
      <c r="K454" s="31">
        <v>233.5</v>
      </c>
      <c r="L454" s="31">
        <v>229.6</v>
      </c>
      <c r="M454" s="31">
        <v>68.147589999999994</v>
      </c>
      <c r="N454" s="1"/>
      <c r="O454" s="1"/>
    </row>
    <row r="455" spans="1:15" ht="12.75" customHeight="1">
      <c r="A455" s="33">
        <v>445</v>
      </c>
      <c r="B455" s="58" t="s">
        <v>228</v>
      </c>
      <c r="C455" s="31">
        <v>115.8</v>
      </c>
      <c r="D455" s="38">
        <v>115.64999999999999</v>
      </c>
      <c r="E455" s="38">
        <v>114.89999999999998</v>
      </c>
      <c r="F455" s="38">
        <v>113.99999999999999</v>
      </c>
      <c r="G455" s="38">
        <v>113.24999999999997</v>
      </c>
      <c r="H455" s="38">
        <v>116.54999999999998</v>
      </c>
      <c r="I455" s="38">
        <v>117.30000000000001</v>
      </c>
      <c r="J455" s="38">
        <v>118.19999999999999</v>
      </c>
      <c r="K455" s="31">
        <v>116.4</v>
      </c>
      <c r="L455" s="31">
        <v>114.75</v>
      </c>
      <c r="M455" s="31">
        <v>303.81608999999997</v>
      </c>
      <c r="N455" s="1"/>
      <c r="O455" s="1"/>
    </row>
    <row r="456" spans="1:15" ht="12.75" customHeight="1">
      <c r="A456" s="33">
        <v>446</v>
      </c>
      <c r="B456" s="58" t="s">
        <v>299</v>
      </c>
      <c r="C456" s="31">
        <v>76.5</v>
      </c>
      <c r="D456" s="38">
        <v>76.933333333333337</v>
      </c>
      <c r="E456" s="38">
        <v>75.76666666666668</v>
      </c>
      <c r="F456" s="38">
        <v>75.033333333333346</v>
      </c>
      <c r="G456" s="38">
        <v>73.866666666666688</v>
      </c>
      <c r="H456" s="38">
        <v>77.666666666666671</v>
      </c>
      <c r="I456" s="38">
        <v>78.833333333333329</v>
      </c>
      <c r="J456" s="38">
        <v>79.566666666666663</v>
      </c>
      <c r="K456" s="31">
        <v>78.099999999999994</v>
      </c>
      <c r="L456" s="31">
        <v>76.2</v>
      </c>
      <c r="M456" s="31">
        <v>17.81888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1413.85</v>
      </c>
      <c r="D457" s="38">
        <v>1419.8500000000001</v>
      </c>
      <c r="E457" s="38">
        <v>1405.7000000000003</v>
      </c>
      <c r="F457" s="38">
        <v>1397.5500000000002</v>
      </c>
      <c r="G457" s="38">
        <v>1383.4000000000003</v>
      </c>
      <c r="H457" s="38">
        <v>1428.0000000000002</v>
      </c>
      <c r="I457" s="38">
        <v>1442.1500000000003</v>
      </c>
      <c r="J457" s="38">
        <v>1450.3000000000002</v>
      </c>
      <c r="K457" s="31">
        <v>1434</v>
      </c>
      <c r="L457" s="31">
        <v>1411.7</v>
      </c>
      <c r="M457" s="31">
        <v>0.37695000000000001</v>
      </c>
      <c r="N457" s="1"/>
      <c r="O457" s="1"/>
    </row>
    <row r="458" spans="1:15" ht="12.75" customHeight="1">
      <c r="A458" s="33">
        <v>448</v>
      </c>
      <c r="B458" s="58" t="s">
        <v>531</v>
      </c>
      <c r="C458" s="31">
        <v>443.75</v>
      </c>
      <c r="D458" s="38">
        <v>444.63333333333338</v>
      </c>
      <c r="E458" s="38">
        <v>434.26666666666677</v>
      </c>
      <c r="F458" s="38">
        <v>424.78333333333336</v>
      </c>
      <c r="G458" s="38">
        <v>414.41666666666674</v>
      </c>
      <c r="H458" s="38">
        <v>454.11666666666679</v>
      </c>
      <c r="I458" s="38">
        <v>464.48333333333346</v>
      </c>
      <c r="J458" s="38">
        <v>473.96666666666681</v>
      </c>
      <c r="K458" s="31">
        <v>455</v>
      </c>
      <c r="L458" s="31">
        <v>435.15</v>
      </c>
      <c r="M458" s="31">
        <v>4.5258399999999996</v>
      </c>
      <c r="N458" s="1"/>
      <c r="O458" s="1"/>
    </row>
    <row r="459" spans="1:15" ht="12.75" customHeight="1">
      <c r="A459" s="33">
        <v>449</v>
      </c>
      <c r="B459" s="58" t="s">
        <v>537</v>
      </c>
      <c r="C459" s="31">
        <v>2192.6999999999998</v>
      </c>
      <c r="D459" s="38">
        <v>2207.2000000000003</v>
      </c>
      <c r="E459" s="38">
        <v>2165.6000000000004</v>
      </c>
      <c r="F459" s="38">
        <v>2138.5</v>
      </c>
      <c r="G459" s="38">
        <v>2096.9</v>
      </c>
      <c r="H459" s="38">
        <v>2234.3000000000006</v>
      </c>
      <c r="I459" s="38">
        <v>2275.9</v>
      </c>
      <c r="J459" s="38">
        <v>2303.0000000000009</v>
      </c>
      <c r="K459" s="31">
        <v>2248.8000000000002</v>
      </c>
      <c r="L459" s="31">
        <v>2180.1</v>
      </c>
      <c r="M459" s="31">
        <v>0.20662</v>
      </c>
      <c r="N459" s="1"/>
      <c r="O459" s="1"/>
    </row>
    <row r="460" spans="1:15" ht="12.75" customHeight="1">
      <c r="A460" s="33">
        <v>450</v>
      </c>
      <c r="B460" s="58" t="s">
        <v>230</v>
      </c>
      <c r="C460" s="31">
        <v>1210.8</v>
      </c>
      <c r="D460" s="38">
        <v>1213.9666666666667</v>
      </c>
      <c r="E460" s="38">
        <v>1201.9833333333333</v>
      </c>
      <c r="F460" s="38">
        <v>1193.1666666666667</v>
      </c>
      <c r="G460" s="38">
        <v>1181.1833333333334</v>
      </c>
      <c r="H460" s="38">
        <v>1222.7833333333333</v>
      </c>
      <c r="I460" s="38">
        <v>1234.7666666666669</v>
      </c>
      <c r="J460" s="38">
        <v>1243.5833333333333</v>
      </c>
      <c r="K460" s="31">
        <v>1225.95</v>
      </c>
      <c r="L460" s="31">
        <v>1205.1500000000001</v>
      </c>
      <c r="M460" s="31">
        <v>17.944299999999998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843.9</v>
      </c>
      <c r="D461" s="38">
        <v>845.78333333333342</v>
      </c>
      <c r="E461" s="38">
        <v>836.06666666666683</v>
      </c>
      <c r="F461" s="38">
        <v>828.23333333333346</v>
      </c>
      <c r="G461" s="38">
        <v>818.51666666666688</v>
      </c>
      <c r="H461" s="38">
        <v>853.61666666666679</v>
      </c>
      <c r="I461" s="38">
        <v>863.33333333333326</v>
      </c>
      <c r="J461" s="38">
        <v>871.16666666666674</v>
      </c>
      <c r="K461" s="31">
        <v>855.5</v>
      </c>
      <c r="L461" s="31">
        <v>837.95</v>
      </c>
      <c r="M461" s="31">
        <v>5.3940400000000004</v>
      </c>
      <c r="N461" s="1"/>
      <c r="O461" s="1"/>
    </row>
    <row r="462" spans="1:15" ht="12.75" customHeight="1">
      <c r="A462" s="33">
        <v>452</v>
      </c>
      <c r="B462" s="58" t="s">
        <v>539</v>
      </c>
      <c r="C462" s="31">
        <v>124.7</v>
      </c>
      <c r="D462" s="38">
        <v>124.88333333333333</v>
      </c>
      <c r="E462" s="38">
        <v>123.56666666666665</v>
      </c>
      <c r="F462" s="38">
        <v>122.43333333333332</v>
      </c>
      <c r="G462" s="38">
        <v>121.11666666666665</v>
      </c>
      <c r="H462" s="38">
        <v>126.01666666666665</v>
      </c>
      <c r="I462" s="38">
        <v>127.33333333333331</v>
      </c>
      <c r="J462" s="38">
        <v>128.46666666666664</v>
      </c>
      <c r="K462" s="31">
        <v>126.2</v>
      </c>
      <c r="L462" s="31">
        <v>123.75</v>
      </c>
      <c r="M462" s="31">
        <v>4.3694699999999997</v>
      </c>
      <c r="N462" s="1"/>
      <c r="O462" s="1"/>
    </row>
    <row r="463" spans="1:15" ht="12.75" customHeight="1">
      <c r="A463" s="33">
        <v>453</v>
      </c>
      <c r="B463" s="58" t="s">
        <v>208</v>
      </c>
      <c r="C463" s="31">
        <v>852.1</v>
      </c>
      <c r="D463" s="38">
        <v>847.2833333333333</v>
      </c>
      <c r="E463" s="38">
        <v>836.56666666666661</v>
      </c>
      <c r="F463" s="38">
        <v>821.0333333333333</v>
      </c>
      <c r="G463" s="38">
        <v>810.31666666666661</v>
      </c>
      <c r="H463" s="38">
        <v>862.81666666666661</v>
      </c>
      <c r="I463" s="38">
        <v>873.5333333333333</v>
      </c>
      <c r="J463" s="38">
        <v>889.06666666666661</v>
      </c>
      <c r="K463" s="31">
        <v>858</v>
      </c>
      <c r="L463" s="31">
        <v>831.75</v>
      </c>
      <c r="M463" s="31">
        <v>5.0741399999999999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2599.5</v>
      </c>
      <c r="D464" s="38">
        <v>2591.2666666666669</v>
      </c>
      <c r="E464" s="38">
        <v>2567.5333333333338</v>
      </c>
      <c r="F464" s="38">
        <v>2535.5666666666671</v>
      </c>
      <c r="G464" s="38">
        <v>2511.8333333333339</v>
      </c>
      <c r="H464" s="38">
        <v>2623.2333333333336</v>
      </c>
      <c r="I464" s="38">
        <v>2646.9666666666662</v>
      </c>
      <c r="J464" s="38">
        <v>2678.9333333333334</v>
      </c>
      <c r="K464" s="31">
        <v>2615</v>
      </c>
      <c r="L464" s="31">
        <v>2559.3000000000002</v>
      </c>
      <c r="M464" s="31">
        <v>1.0786800000000001</v>
      </c>
      <c r="N464" s="1"/>
      <c r="O464" s="1"/>
    </row>
    <row r="465" spans="1:15" ht="12.75" customHeight="1">
      <c r="A465" s="33">
        <v>455</v>
      </c>
      <c r="B465" s="58" t="s">
        <v>541</v>
      </c>
      <c r="C465" s="31">
        <v>3204.95</v>
      </c>
      <c r="D465" s="38">
        <v>3193.3166666666671</v>
      </c>
      <c r="E465" s="38">
        <v>3166.6333333333341</v>
      </c>
      <c r="F465" s="38">
        <v>3128.3166666666671</v>
      </c>
      <c r="G465" s="38">
        <v>3101.6333333333341</v>
      </c>
      <c r="H465" s="38">
        <v>3231.6333333333341</v>
      </c>
      <c r="I465" s="38">
        <v>3258.3166666666675</v>
      </c>
      <c r="J465" s="38">
        <v>3296.6333333333341</v>
      </c>
      <c r="K465" s="31">
        <v>3220</v>
      </c>
      <c r="L465" s="31">
        <v>3155</v>
      </c>
      <c r="M465" s="31">
        <v>0.29221000000000003</v>
      </c>
      <c r="N465" s="1"/>
      <c r="O465" s="1"/>
    </row>
    <row r="466" spans="1:15" ht="12.75" customHeight="1">
      <c r="A466" s="33">
        <v>456</v>
      </c>
      <c r="B466" s="58" t="s">
        <v>231</v>
      </c>
      <c r="C466" s="31">
        <v>3050.45</v>
      </c>
      <c r="D466" s="38">
        <v>3054.9833333333336</v>
      </c>
      <c r="E466" s="38">
        <v>3030.4666666666672</v>
      </c>
      <c r="F466" s="38">
        <v>3010.4833333333336</v>
      </c>
      <c r="G466" s="38">
        <v>2985.9666666666672</v>
      </c>
      <c r="H466" s="38">
        <v>3074.9666666666672</v>
      </c>
      <c r="I466" s="38">
        <v>3099.4833333333336</v>
      </c>
      <c r="J466" s="38">
        <v>3119.4666666666672</v>
      </c>
      <c r="K466" s="31">
        <v>3079.5</v>
      </c>
      <c r="L466" s="31">
        <v>3035</v>
      </c>
      <c r="M466" s="31">
        <v>8.6078200000000002</v>
      </c>
      <c r="N466" s="1"/>
      <c r="O466" s="1"/>
    </row>
    <row r="467" spans="1:15" ht="12.75" customHeight="1">
      <c r="A467" s="33">
        <v>457</v>
      </c>
      <c r="B467" s="58" t="s">
        <v>232</v>
      </c>
      <c r="C467" s="31">
        <v>1980.6</v>
      </c>
      <c r="D467" s="38">
        <v>1974.9499999999998</v>
      </c>
      <c r="E467" s="38">
        <v>1958.8499999999997</v>
      </c>
      <c r="F467" s="38">
        <v>1937.1</v>
      </c>
      <c r="G467" s="38">
        <v>1920.9999999999998</v>
      </c>
      <c r="H467" s="38">
        <v>1996.6999999999996</v>
      </c>
      <c r="I467" s="38">
        <v>2012.8</v>
      </c>
      <c r="J467" s="38">
        <v>2034.5499999999995</v>
      </c>
      <c r="K467" s="31">
        <v>1991.05</v>
      </c>
      <c r="L467" s="31">
        <v>1953.2</v>
      </c>
      <c r="M467" s="31">
        <v>2.6008</v>
      </c>
      <c r="N467" s="1"/>
      <c r="O467" s="1"/>
    </row>
    <row r="468" spans="1:15" ht="12.75" customHeight="1">
      <c r="A468" s="33">
        <v>458</v>
      </c>
      <c r="B468" s="58" t="s">
        <v>300</v>
      </c>
      <c r="C468" s="31">
        <v>629.95000000000005</v>
      </c>
      <c r="D468" s="38">
        <v>628.4666666666667</v>
      </c>
      <c r="E468" s="38">
        <v>622.98333333333335</v>
      </c>
      <c r="F468" s="38">
        <v>616.01666666666665</v>
      </c>
      <c r="G468" s="38">
        <v>610.5333333333333</v>
      </c>
      <c r="H468" s="38">
        <v>635.43333333333339</v>
      </c>
      <c r="I468" s="38">
        <v>640.91666666666674</v>
      </c>
      <c r="J468" s="38">
        <v>647.88333333333344</v>
      </c>
      <c r="K468" s="31">
        <v>633.95000000000005</v>
      </c>
      <c r="L468" s="31">
        <v>621.5</v>
      </c>
      <c r="M468" s="31">
        <v>3.2221600000000001</v>
      </c>
      <c r="N468" s="1"/>
      <c r="O468" s="1"/>
    </row>
    <row r="469" spans="1:15" ht="12.75" customHeight="1">
      <c r="A469" s="33">
        <v>459</v>
      </c>
      <c r="B469" s="58" t="s">
        <v>542</v>
      </c>
      <c r="C469" s="31">
        <v>786.85</v>
      </c>
      <c r="D469" s="38">
        <v>785.11666666666679</v>
      </c>
      <c r="E469" s="38">
        <v>773.93333333333362</v>
      </c>
      <c r="F469" s="38">
        <v>761.01666666666688</v>
      </c>
      <c r="G469" s="38">
        <v>749.83333333333371</v>
      </c>
      <c r="H469" s="38">
        <v>798.03333333333353</v>
      </c>
      <c r="I469" s="38">
        <v>809.2166666666667</v>
      </c>
      <c r="J469" s="38">
        <v>822.13333333333344</v>
      </c>
      <c r="K469" s="31">
        <v>796.3</v>
      </c>
      <c r="L469" s="31">
        <v>772.2</v>
      </c>
      <c r="M469" s="31">
        <v>0.31201000000000001</v>
      </c>
      <c r="N469" s="1"/>
      <c r="O469" s="1"/>
    </row>
    <row r="470" spans="1:15" ht="12.75" customHeight="1">
      <c r="A470" s="33">
        <v>460</v>
      </c>
      <c r="B470" s="58" t="s">
        <v>233</v>
      </c>
      <c r="C470" s="31">
        <v>1974</v>
      </c>
      <c r="D470" s="38">
        <v>1985.8999999999999</v>
      </c>
      <c r="E470" s="38">
        <v>1944.0999999999997</v>
      </c>
      <c r="F470" s="38">
        <v>1914.1999999999998</v>
      </c>
      <c r="G470" s="38">
        <v>1872.3999999999996</v>
      </c>
      <c r="H470" s="38">
        <v>2015.7999999999997</v>
      </c>
      <c r="I470" s="38">
        <v>2057.6</v>
      </c>
      <c r="J470" s="38">
        <v>2087.5</v>
      </c>
      <c r="K470" s="31">
        <v>2027.7</v>
      </c>
      <c r="L470" s="31">
        <v>1956</v>
      </c>
      <c r="M470" s="31">
        <v>15.712009999999999</v>
      </c>
      <c r="N470" s="1"/>
      <c r="O470" s="1"/>
    </row>
    <row r="471" spans="1:15" ht="12.75" customHeight="1">
      <c r="A471" s="33">
        <v>461</v>
      </c>
      <c r="B471" s="58" t="s">
        <v>301</v>
      </c>
      <c r="C471" s="31">
        <v>32.4</v>
      </c>
      <c r="D471" s="38">
        <v>32.56666666666667</v>
      </c>
      <c r="E471" s="38">
        <v>32.13333333333334</v>
      </c>
      <c r="F471" s="38">
        <v>31.866666666666667</v>
      </c>
      <c r="G471" s="38">
        <v>31.433333333333337</v>
      </c>
      <c r="H471" s="38">
        <v>32.833333333333343</v>
      </c>
      <c r="I471" s="38">
        <v>33.266666666666666</v>
      </c>
      <c r="J471" s="38">
        <v>33.533333333333346</v>
      </c>
      <c r="K471" s="31">
        <v>33</v>
      </c>
      <c r="L471" s="31">
        <v>32.299999999999997</v>
      </c>
      <c r="M471" s="31">
        <v>63.054259999999999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292.3</v>
      </c>
      <c r="D472" s="38">
        <v>292.96666666666664</v>
      </c>
      <c r="E472" s="38">
        <v>287.23333333333329</v>
      </c>
      <c r="F472" s="38">
        <v>282.16666666666663</v>
      </c>
      <c r="G472" s="38">
        <v>276.43333333333328</v>
      </c>
      <c r="H472" s="38">
        <v>298.0333333333333</v>
      </c>
      <c r="I472" s="38">
        <v>303.76666666666665</v>
      </c>
      <c r="J472" s="38">
        <v>308.83333333333331</v>
      </c>
      <c r="K472" s="31">
        <v>298.7</v>
      </c>
      <c r="L472" s="31">
        <v>287.89999999999998</v>
      </c>
      <c r="M472" s="31">
        <v>5.2231500000000004</v>
      </c>
      <c r="N472" s="1"/>
      <c r="O472" s="1"/>
    </row>
    <row r="473" spans="1:15" ht="12.75" customHeight="1">
      <c r="A473" s="33">
        <v>463</v>
      </c>
      <c r="B473" s="58" t="s">
        <v>544</v>
      </c>
      <c r="C473" s="31">
        <v>378.35</v>
      </c>
      <c r="D473" s="38">
        <v>379.34999999999997</v>
      </c>
      <c r="E473" s="38">
        <v>373.99999999999994</v>
      </c>
      <c r="F473" s="38">
        <v>369.65</v>
      </c>
      <c r="G473" s="38">
        <v>364.29999999999995</v>
      </c>
      <c r="H473" s="38">
        <v>383.69999999999993</v>
      </c>
      <c r="I473" s="38">
        <v>389.04999999999995</v>
      </c>
      <c r="J473" s="38">
        <v>393.39999999999992</v>
      </c>
      <c r="K473" s="31">
        <v>384.7</v>
      </c>
      <c r="L473" s="31">
        <v>375</v>
      </c>
      <c r="M473" s="31">
        <v>2.9980000000000002</v>
      </c>
      <c r="N473" s="1"/>
      <c r="O473" s="1"/>
    </row>
    <row r="474" spans="1:15" ht="12.75" customHeight="1">
      <c r="A474" s="33">
        <v>464</v>
      </c>
      <c r="B474" s="58" t="s">
        <v>532</v>
      </c>
      <c r="C474" s="31">
        <v>764.8</v>
      </c>
      <c r="D474" s="38">
        <v>765.6</v>
      </c>
      <c r="E474" s="38">
        <v>759.2</v>
      </c>
      <c r="F474" s="38">
        <v>753.6</v>
      </c>
      <c r="G474" s="38">
        <v>747.2</v>
      </c>
      <c r="H474" s="38">
        <v>771.2</v>
      </c>
      <c r="I474" s="38">
        <v>777.59999999999991</v>
      </c>
      <c r="J474" s="38">
        <v>783.2</v>
      </c>
      <c r="K474" s="31">
        <v>772</v>
      </c>
      <c r="L474" s="31">
        <v>760</v>
      </c>
      <c r="M474" s="31">
        <v>0.35744999999999999</v>
      </c>
      <c r="N474" s="1"/>
      <c r="O474" s="1"/>
    </row>
    <row r="475" spans="1:15" ht="12.75" customHeight="1">
      <c r="A475" s="33">
        <v>465</v>
      </c>
      <c r="B475" s="58" t="s">
        <v>302</v>
      </c>
      <c r="C475" s="31">
        <v>2785.8</v>
      </c>
      <c r="D475" s="38">
        <v>2786.3666666666668</v>
      </c>
      <c r="E475" s="38">
        <v>2757.9833333333336</v>
      </c>
      <c r="F475" s="38">
        <v>2730.166666666667</v>
      </c>
      <c r="G475" s="38">
        <v>2701.7833333333338</v>
      </c>
      <c r="H475" s="38">
        <v>2814.1833333333334</v>
      </c>
      <c r="I475" s="38">
        <v>2842.5666666666666</v>
      </c>
      <c r="J475" s="38">
        <v>2870.3833333333332</v>
      </c>
      <c r="K475" s="31">
        <v>2814.75</v>
      </c>
      <c r="L475" s="31">
        <v>2758.55</v>
      </c>
      <c r="M475" s="31">
        <v>1.62999</v>
      </c>
      <c r="N475" s="1"/>
      <c r="O475" s="1"/>
    </row>
    <row r="476" spans="1:15" ht="12.75" customHeight="1">
      <c r="A476" s="33">
        <v>466</v>
      </c>
      <c r="B476" s="58" t="s">
        <v>533</v>
      </c>
      <c r="C476" s="31">
        <v>45.55</v>
      </c>
      <c r="D476" s="38">
        <v>44.833333333333336</v>
      </c>
      <c r="E476" s="38">
        <v>43.56666666666667</v>
      </c>
      <c r="F476" s="38">
        <v>41.583333333333336</v>
      </c>
      <c r="G476" s="38">
        <v>40.31666666666667</v>
      </c>
      <c r="H476" s="38">
        <v>46.81666666666667</v>
      </c>
      <c r="I476" s="38">
        <v>48.083333333333336</v>
      </c>
      <c r="J476" s="38">
        <v>50.06666666666667</v>
      </c>
      <c r="K476" s="31">
        <v>46.1</v>
      </c>
      <c r="L476" s="31">
        <v>42.85</v>
      </c>
      <c r="M476" s="31">
        <v>411.95485000000002</v>
      </c>
      <c r="N476" s="1"/>
      <c r="O476" s="1"/>
    </row>
    <row r="477" spans="1:15" ht="12.75" customHeight="1">
      <c r="A477" s="33">
        <v>467</v>
      </c>
      <c r="B477" s="58" t="s">
        <v>234</v>
      </c>
      <c r="C477" s="31">
        <v>1341.4</v>
      </c>
      <c r="D477" s="38">
        <v>1338.5833333333333</v>
      </c>
      <c r="E477" s="38">
        <v>1332.1666666666665</v>
      </c>
      <c r="F477" s="38">
        <v>1322.9333333333332</v>
      </c>
      <c r="G477" s="38">
        <v>1316.5166666666664</v>
      </c>
      <c r="H477" s="38">
        <v>1347.8166666666666</v>
      </c>
      <c r="I477" s="38">
        <v>1354.2333333333331</v>
      </c>
      <c r="J477" s="38">
        <v>1363.4666666666667</v>
      </c>
      <c r="K477" s="31">
        <v>1345</v>
      </c>
      <c r="L477" s="31">
        <v>1329.35</v>
      </c>
      <c r="M477" s="31">
        <v>7.2787199999999999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31.2</v>
      </c>
      <c r="D478" s="38">
        <v>31.05</v>
      </c>
      <c r="E478" s="38">
        <v>30.35</v>
      </c>
      <c r="F478" s="38">
        <v>29.5</v>
      </c>
      <c r="G478" s="38">
        <v>28.8</v>
      </c>
      <c r="H478" s="38">
        <v>31.900000000000002</v>
      </c>
      <c r="I478" s="38">
        <v>32.599999999999994</v>
      </c>
      <c r="J478" s="38">
        <v>33.450000000000003</v>
      </c>
      <c r="K478" s="31">
        <v>31.75</v>
      </c>
      <c r="L478" s="31">
        <v>30.2</v>
      </c>
      <c r="M478" s="31">
        <v>317.80408</v>
      </c>
      <c r="N478" s="1"/>
      <c r="O478" s="1"/>
    </row>
    <row r="479" spans="1:15" ht="12.75" customHeight="1">
      <c r="A479" s="33">
        <v>469</v>
      </c>
      <c r="B479" s="58" t="s">
        <v>546</v>
      </c>
      <c r="C479" s="31">
        <v>374.85</v>
      </c>
      <c r="D479" s="38">
        <v>378.08333333333331</v>
      </c>
      <c r="E479" s="38">
        <v>370.01666666666665</v>
      </c>
      <c r="F479" s="38">
        <v>365.18333333333334</v>
      </c>
      <c r="G479" s="38">
        <v>357.11666666666667</v>
      </c>
      <c r="H479" s="38">
        <v>382.91666666666663</v>
      </c>
      <c r="I479" s="38">
        <v>390.98333333333335</v>
      </c>
      <c r="J479" s="38">
        <v>395.81666666666661</v>
      </c>
      <c r="K479" s="31">
        <v>386.15</v>
      </c>
      <c r="L479" s="31">
        <v>373.25</v>
      </c>
      <c r="M479" s="31">
        <v>1.57599</v>
      </c>
      <c r="N479" s="1"/>
      <c r="O479" s="1"/>
    </row>
    <row r="480" spans="1:15" ht="12.75" customHeight="1">
      <c r="A480" s="33">
        <v>470</v>
      </c>
      <c r="B480" s="58" t="s">
        <v>236</v>
      </c>
      <c r="C480" s="31">
        <v>8214.85</v>
      </c>
      <c r="D480" s="38">
        <v>8209.0166666666664</v>
      </c>
      <c r="E480" s="38">
        <v>8171.6333333333332</v>
      </c>
      <c r="F480" s="38">
        <v>8128.416666666667</v>
      </c>
      <c r="G480" s="38">
        <v>8091.0333333333338</v>
      </c>
      <c r="H480" s="38">
        <v>8252.2333333333336</v>
      </c>
      <c r="I480" s="38">
        <v>8289.616666666665</v>
      </c>
      <c r="J480" s="38">
        <v>8332.8333333333321</v>
      </c>
      <c r="K480" s="31">
        <v>8246.4</v>
      </c>
      <c r="L480" s="31">
        <v>8165.8</v>
      </c>
      <c r="M480" s="31">
        <v>2.6526000000000001</v>
      </c>
      <c r="N480" s="1"/>
      <c r="O480" s="1"/>
    </row>
    <row r="481" spans="1:15" ht="12.75" customHeight="1">
      <c r="A481" s="33">
        <v>471</v>
      </c>
      <c r="B481" s="58" t="s">
        <v>303</v>
      </c>
      <c r="C481" s="31">
        <v>94.5</v>
      </c>
      <c r="D481" s="38">
        <v>94.716666666666654</v>
      </c>
      <c r="E481" s="38">
        <v>92.633333333333312</v>
      </c>
      <c r="F481" s="38">
        <v>90.766666666666652</v>
      </c>
      <c r="G481" s="38">
        <v>88.683333333333309</v>
      </c>
      <c r="H481" s="38">
        <v>96.583333333333314</v>
      </c>
      <c r="I481" s="38">
        <v>98.666666666666657</v>
      </c>
      <c r="J481" s="38">
        <v>100.53333333333332</v>
      </c>
      <c r="K481" s="31">
        <v>96.8</v>
      </c>
      <c r="L481" s="31">
        <v>92.85</v>
      </c>
      <c r="M481" s="31">
        <v>185.62544</v>
      </c>
      <c r="N481" s="1"/>
      <c r="O481" s="1"/>
    </row>
    <row r="482" spans="1:15" ht="12.75" customHeight="1">
      <c r="A482" s="33">
        <v>472</v>
      </c>
      <c r="B482" s="58" t="s">
        <v>235</v>
      </c>
      <c r="C482" s="31">
        <v>1519.3</v>
      </c>
      <c r="D482" s="38">
        <v>1535.6333333333332</v>
      </c>
      <c r="E482" s="38">
        <v>1494.5166666666664</v>
      </c>
      <c r="F482" s="38">
        <v>1469.7333333333331</v>
      </c>
      <c r="G482" s="38">
        <v>1428.6166666666663</v>
      </c>
      <c r="H482" s="38">
        <v>1560.4166666666665</v>
      </c>
      <c r="I482" s="38">
        <v>1601.5333333333333</v>
      </c>
      <c r="J482" s="38">
        <v>1626.3166666666666</v>
      </c>
      <c r="K482" s="31">
        <v>1576.75</v>
      </c>
      <c r="L482" s="31">
        <v>1510.85</v>
      </c>
      <c r="M482" s="31">
        <v>4.7602799999999998</v>
      </c>
      <c r="N482" s="1"/>
      <c r="O482" s="1"/>
    </row>
    <row r="483" spans="1:15" ht="12.75" customHeight="1">
      <c r="A483" s="33">
        <v>473</v>
      </c>
      <c r="B483" s="31" t="s">
        <v>176</v>
      </c>
      <c r="C483" s="38">
        <v>995.45</v>
      </c>
      <c r="D483" s="38">
        <v>1000.7333333333332</v>
      </c>
      <c r="E483" s="38">
        <v>987.31666666666649</v>
      </c>
      <c r="F483" s="38">
        <v>979.18333333333328</v>
      </c>
      <c r="G483" s="38">
        <v>965.76666666666654</v>
      </c>
      <c r="H483" s="38">
        <v>1008.8666666666664</v>
      </c>
      <c r="I483" s="38">
        <v>1022.2833333333332</v>
      </c>
      <c r="J483" s="31">
        <v>1030.4166666666665</v>
      </c>
      <c r="K483" s="31">
        <v>1014.15</v>
      </c>
      <c r="L483" s="31">
        <v>992.6</v>
      </c>
      <c r="M483" s="58">
        <v>7.6897700000000002</v>
      </c>
      <c r="N483" s="1"/>
      <c r="O483" s="1"/>
    </row>
    <row r="484" spans="1:15" ht="12.75" customHeight="1">
      <c r="A484" s="33">
        <v>474</v>
      </c>
      <c r="B484" s="31" t="s">
        <v>547</v>
      </c>
      <c r="C484" s="38">
        <v>625.75</v>
      </c>
      <c r="D484" s="38">
        <v>630.66666666666663</v>
      </c>
      <c r="E484" s="38">
        <v>612.08333333333326</v>
      </c>
      <c r="F484" s="38">
        <v>598.41666666666663</v>
      </c>
      <c r="G484" s="38">
        <v>579.83333333333326</v>
      </c>
      <c r="H484" s="38">
        <v>644.33333333333326</v>
      </c>
      <c r="I484" s="38">
        <v>662.91666666666652</v>
      </c>
      <c r="J484" s="31">
        <v>676.58333333333326</v>
      </c>
      <c r="K484" s="31">
        <v>649.25</v>
      </c>
      <c r="L484" s="31">
        <v>617</v>
      </c>
      <c r="M484" s="58">
        <v>11.65185</v>
      </c>
      <c r="N484" s="1"/>
      <c r="O484" s="1"/>
    </row>
    <row r="485" spans="1:15" ht="12.75" customHeight="1">
      <c r="A485" s="33">
        <v>475</v>
      </c>
      <c r="B485" s="31" t="s">
        <v>237</v>
      </c>
      <c r="C485" s="31">
        <v>578.45000000000005</v>
      </c>
      <c r="D485" s="38">
        <v>581.01666666666665</v>
      </c>
      <c r="E485" s="38">
        <v>574.38333333333333</v>
      </c>
      <c r="F485" s="38">
        <v>570.31666666666672</v>
      </c>
      <c r="G485" s="38">
        <v>563.68333333333339</v>
      </c>
      <c r="H485" s="38">
        <v>585.08333333333326</v>
      </c>
      <c r="I485" s="38">
        <v>591.71666666666647</v>
      </c>
      <c r="J485" s="38">
        <v>595.78333333333319</v>
      </c>
      <c r="K485" s="31">
        <v>587.65</v>
      </c>
      <c r="L485" s="31">
        <v>576.95000000000005</v>
      </c>
      <c r="M485" s="31">
        <v>23.942080000000001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751.75</v>
      </c>
      <c r="D486" s="38">
        <v>750.48333333333323</v>
      </c>
      <c r="E486" s="38">
        <v>741.26666666666642</v>
      </c>
      <c r="F486" s="38">
        <v>730.78333333333319</v>
      </c>
      <c r="G486" s="38">
        <v>721.56666666666638</v>
      </c>
      <c r="H486" s="38">
        <v>760.96666666666647</v>
      </c>
      <c r="I486" s="38">
        <v>770.18333333333339</v>
      </c>
      <c r="J486" s="31">
        <v>780.66666666666652</v>
      </c>
      <c r="K486" s="31">
        <v>759.7</v>
      </c>
      <c r="L486" s="31">
        <v>740</v>
      </c>
      <c r="M486" s="58">
        <v>1.29819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678.9</v>
      </c>
      <c r="D487" s="38">
        <v>683.05000000000007</v>
      </c>
      <c r="E487" s="38">
        <v>670.85000000000014</v>
      </c>
      <c r="F487" s="38">
        <v>662.80000000000007</v>
      </c>
      <c r="G487" s="38">
        <v>650.60000000000014</v>
      </c>
      <c r="H487" s="38">
        <v>691.10000000000014</v>
      </c>
      <c r="I487" s="38">
        <v>703.30000000000018</v>
      </c>
      <c r="J487" s="38">
        <v>711.35000000000014</v>
      </c>
      <c r="K487" s="31">
        <v>695.25</v>
      </c>
      <c r="L487" s="31">
        <v>675</v>
      </c>
      <c r="M487" s="31">
        <v>6.99099</v>
      </c>
      <c r="N487" s="1"/>
      <c r="O487" s="1"/>
    </row>
    <row r="488" spans="1:15" ht="12.75" customHeight="1">
      <c r="A488" s="33">
        <v>478</v>
      </c>
      <c r="B488" s="31" t="s">
        <v>552</v>
      </c>
      <c r="C488" s="38">
        <v>371.5</v>
      </c>
      <c r="D488" s="38">
        <v>375.59999999999997</v>
      </c>
      <c r="E488" s="38">
        <v>365.39999999999992</v>
      </c>
      <c r="F488" s="38">
        <v>359.29999999999995</v>
      </c>
      <c r="G488" s="38">
        <v>349.09999999999991</v>
      </c>
      <c r="H488" s="38">
        <v>381.69999999999993</v>
      </c>
      <c r="I488" s="38">
        <v>391.9</v>
      </c>
      <c r="J488" s="38">
        <v>397.99999999999994</v>
      </c>
      <c r="K488" s="31">
        <v>385.8</v>
      </c>
      <c r="L488" s="31">
        <v>369.5</v>
      </c>
      <c r="M488" s="31">
        <v>2.0873499999999998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366.15</v>
      </c>
      <c r="D489" s="38">
        <v>359.06666666666666</v>
      </c>
      <c r="E489" s="38">
        <v>345.13333333333333</v>
      </c>
      <c r="F489" s="38">
        <v>324.11666666666667</v>
      </c>
      <c r="G489" s="38">
        <v>310.18333333333334</v>
      </c>
      <c r="H489" s="38">
        <v>380.08333333333331</v>
      </c>
      <c r="I489" s="38">
        <v>394.01666666666659</v>
      </c>
      <c r="J489" s="38">
        <v>415.0333333333333</v>
      </c>
      <c r="K489" s="31">
        <v>373</v>
      </c>
      <c r="L489" s="31">
        <v>338.05</v>
      </c>
      <c r="M489" s="31">
        <v>24.162510000000001</v>
      </c>
      <c r="N489" s="1"/>
      <c r="O489" s="1"/>
    </row>
    <row r="490" spans="1:15" ht="12.75" customHeight="1">
      <c r="A490" s="33">
        <v>480</v>
      </c>
      <c r="B490" s="31" t="s">
        <v>554</v>
      </c>
      <c r="C490" s="38">
        <v>378.7</v>
      </c>
      <c r="D490" s="38">
        <v>378.08333333333331</v>
      </c>
      <c r="E490" s="38">
        <v>372.66666666666663</v>
      </c>
      <c r="F490" s="38">
        <v>366.63333333333333</v>
      </c>
      <c r="G490" s="38">
        <v>361.21666666666664</v>
      </c>
      <c r="H490" s="38">
        <v>384.11666666666662</v>
      </c>
      <c r="I490" s="38">
        <v>389.53333333333325</v>
      </c>
      <c r="J490" s="38">
        <v>395.56666666666661</v>
      </c>
      <c r="K490" s="31">
        <v>383.5</v>
      </c>
      <c r="L490" s="31">
        <v>372.05</v>
      </c>
      <c r="M490" s="31">
        <v>4.0754099999999998</v>
      </c>
      <c r="N490" s="1"/>
      <c r="O490" s="1"/>
    </row>
    <row r="491" spans="1:15" ht="12.75" customHeight="1">
      <c r="A491" s="33">
        <v>481</v>
      </c>
      <c r="B491" s="58" t="s">
        <v>304</v>
      </c>
      <c r="C491" s="31">
        <v>899.25</v>
      </c>
      <c r="D491" s="38">
        <v>900.44999999999993</v>
      </c>
      <c r="E491" s="38">
        <v>885.89999999999986</v>
      </c>
      <c r="F491" s="38">
        <v>872.55</v>
      </c>
      <c r="G491" s="38">
        <v>857.99999999999989</v>
      </c>
      <c r="H491" s="38">
        <v>913.79999999999984</v>
      </c>
      <c r="I491" s="38">
        <v>928.3499999999998</v>
      </c>
      <c r="J491" s="38">
        <v>941.69999999999982</v>
      </c>
      <c r="K491" s="31">
        <v>915</v>
      </c>
      <c r="L491" s="31">
        <v>887.1</v>
      </c>
      <c r="M491" s="31">
        <v>25.294219999999999</v>
      </c>
      <c r="N491" s="1"/>
      <c r="O491" s="1"/>
    </row>
    <row r="492" spans="1:15" ht="12.75" customHeight="1">
      <c r="A492" s="33">
        <v>482</v>
      </c>
      <c r="B492" s="58" t="s">
        <v>555</v>
      </c>
      <c r="C492" s="38">
        <v>1225.05</v>
      </c>
      <c r="D492" s="38">
        <v>1230.3500000000001</v>
      </c>
      <c r="E492" s="38">
        <v>1216.9000000000003</v>
      </c>
      <c r="F492" s="38">
        <v>1208.7500000000002</v>
      </c>
      <c r="G492" s="38">
        <v>1195.3000000000004</v>
      </c>
      <c r="H492" s="38">
        <v>1238.5000000000002</v>
      </c>
      <c r="I492" s="38">
        <v>1251.95</v>
      </c>
      <c r="J492" s="38">
        <v>1260.1000000000001</v>
      </c>
      <c r="K492" s="31">
        <v>1243.8</v>
      </c>
      <c r="L492" s="31">
        <v>1222.2</v>
      </c>
      <c r="M492" s="31">
        <v>2.7027000000000001</v>
      </c>
      <c r="N492" s="1"/>
      <c r="O492" s="1"/>
    </row>
    <row r="493" spans="1:15" ht="12.75" customHeight="1">
      <c r="A493" s="33">
        <v>483</v>
      </c>
      <c r="B493" s="58" t="s">
        <v>238</v>
      </c>
      <c r="C493" s="31">
        <v>233.35</v>
      </c>
      <c r="D493" s="38">
        <v>234</v>
      </c>
      <c r="E493" s="38">
        <v>232</v>
      </c>
      <c r="F493" s="38">
        <v>230.65</v>
      </c>
      <c r="G493" s="38">
        <v>228.65</v>
      </c>
      <c r="H493" s="38">
        <v>235.35</v>
      </c>
      <c r="I493" s="38">
        <v>237.35</v>
      </c>
      <c r="J493" s="38">
        <v>238.7</v>
      </c>
      <c r="K493" s="31">
        <v>236</v>
      </c>
      <c r="L493" s="31">
        <v>232.65</v>
      </c>
      <c r="M493" s="31">
        <v>55.746670000000002</v>
      </c>
      <c r="N493" s="1"/>
      <c r="O493" s="1"/>
    </row>
    <row r="494" spans="1:15" ht="12.75" customHeight="1">
      <c r="A494" s="33">
        <v>484</v>
      </c>
      <c r="B494" s="58" t="s">
        <v>549</v>
      </c>
      <c r="C494" s="38">
        <v>306.60000000000002</v>
      </c>
      <c r="D494" s="38">
        <v>309.50000000000006</v>
      </c>
      <c r="E494" s="38">
        <v>302.2000000000001</v>
      </c>
      <c r="F494" s="38">
        <v>297.80000000000007</v>
      </c>
      <c r="G494" s="38">
        <v>290.50000000000011</v>
      </c>
      <c r="H494" s="38">
        <v>313.90000000000009</v>
      </c>
      <c r="I494" s="38">
        <v>321.20000000000005</v>
      </c>
      <c r="J494" s="38">
        <v>325.60000000000008</v>
      </c>
      <c r="K494" s="31">
        <v>316.8</v>
      </c>
      <c r="L494" s="31">
        <v>305.10000000000002</v>
      </c>
      <c r="M494" s="31">
        <v>4.6931399999999996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467.55</v>
      </c>
      <c r="D495" s="38">
        <v>469.25</v>
      </c>
      <c r="E495" s="38">
        <v>458.55</v>
      </c>
      <c r="F495" s="38">
        <v>449.55</v>
      </c>
      <c r="G495" s="38">
        <v>438.85</v>
      </c>
      <c r="H495" s="38">
        <v>478.25</v>
      </c>
      <c r="I495" s="38">
        <v>488.95000000000005</v>
      </c>
      <c r="J495" s="38">
        <v>497.95</v>
      </c>
      <c r="K495" s="31">
        <v>479.95</v>
      </c>
      <c r="L495" s="31">
        <v>460.25</v>
      </c>
      <c r="M495" s="31">
        <v>0.74404000000000003</v>
      </c>
      <c r="N495" s="1"/>
      <c r="O495" s="1"/>
    </row>
    <row r="496" spans="1:15" ht="12.75" customHeight="1">
      <c r="A496" s="33">
        <v>486</v>
      </c>
      <c r="B496" s="58" t="s">
        <v>557</v>
      </c>
      <c r="C496" s="38">
        <v>1809.9</v>
      </c>
      <c r="D496" s="38">
        <v>1818.75</v>
      </c>
      <c r="E496" s="38">
        <v>1795.15</v>
      </c>
      <c r="F496" s="38">
        <v>1780.4</v>
      </c>
      <c r="G496" s="38">
        <v>1756.8000000000002</v>
      </c>
      <c r="H496" s="38">
        <v>1833.5</v>
      </c>
      <c r="I496" s="38">
        <v>1857.1</v>
      </c>
      <c r="J496" s="38">
        <v>1871.85</v>
      </c>
      <c r="K496" s="31">
        <v>1842.35</v>
      </c>
      <c r="L496" s="31">
        <v>1804</v>
      </c>
      <c r="M496" s="31">
        <v>0.29498999999999997</v>
      </c>
      <c r="N496" s="1"/>
      <c r="O496" s="1"/>
    </row>
    <row r="497" spans="1:15" ht="12.75" customHeight="1">
      <c r="A497" s="33">
        <v>487</v>
      </c>
      <c r="B497" s="58" t="s">
        <v>550</v>
      </c>
      <c r="C497" s="38">
        <v>2198.9499999999998</v>
      </c>
      <c r="D497" s="38">
        <v>2216.2999999999997</v>
      </c>
      <c r="E497" s="38">
        <v>2169.0999999999995</v>
      </c>
      <c r="F497" s="38">
        <v>2139.2499999999995</v>
      </c>
      <c r="G497" s="38">
        <v>2092.0499999999993</v>
      </c>
      <c r="H497" s="38">
        <v>2246.1499999999996</v>
      </c>
      <c r="I497" s="38">
        <v>2293.3499999999995</v>
      </c>
      <c r="J497" s="38">
        <v>2323.1999999999998</v>
      </c>
      <c r="K497" s="31">
        <v>2263.5</v>
      </c>
      <c r="L497" s="31">
        <v>2186.4499999999998</v>
      </c>
      <c r="M497" s="31">
        <v>9.3649999999999997E-2</v>
      </c>
      <c r="N497" s="1"/>
      <c r="O497" s="1"/>
    </row>
    <row r="498" spans="1:15" ht="12.75" customHeight="1">
      <c r="A498" s="33">
        <v>488</v>
      </c>
      <c r="B498" s="58" t="s">
        <v>141</v>
      </c>
      <c r="C498" s="38">
        <v>7.6</v>
      </c>
      <c r="D498" s="38">
        <v>7.6333333333333329</v>
      </c>
      <c r="E498" s="38">
        <v>7.5166666666666657</v>
      </c>
      <c r="F498" s="38">
        <v>7.4333333333333327</v>
      </c>
      <c r="G498" s="38">
        <v>7.3166666666666655</v>
      </c>
      <c r="H498" s="38">
        <v>7.7166666666666659</v>
      </c>
      <c r="I498" s="38">
        <v>7.833333333333333</v>
      </c>
      <c r="J498" s="38">
        <v>7.9166666666666661</v>
      </c>
      <c r="K498" s="31">
        <v>7.75</v>
      </c>
      <c r="L498" s="31">
        <v>7.55</v>
      </c>
      <c r="M498" s="31">
        <v>595.88288</v>
      </c>
      <c r="N498" s="1"/>
      <c r="O498" s="1"/>
    </row>
    <row r="499" spans="1:15" ht="12.75" customHeight="1">
      <c r="A499" s="33">
        <v>489</v>
      </c>
      <c r="B499" s="58" t="s">
        <v>239</v>
      </c>
      <c r="C499" s="38">
        <v>809.95</v>
      </c>
      <c r="D499" s="38">
        <v>816.4</v>
      </c>
      <c r="E499" s="38">
        <v>801.55</v>
      </c>
      <c r="F499" s="38">
        <v>793.15</v>
      </c>
      <c r="G499" s="38">
        <v>778.3</v>
      </c>
      <c r="H499" s="38">
        <v>824.8</v>
      </c>
      <c r="I499" s="38">
        <v>839.65000000000009</v>
      </c>
      <c r="J499" s="38">
        <v>848.05</v>
      </c>
      <c r="K499" s="31">
        <v>831.25</v>
      </c>
      <c r="L499" s="31">
        <v>808</v>
      </c>
      <c r="M499" s="31">
        <v>6.96312</v>
      </c>
      <c r="N499" s="1"/>
      <c r="O499" s="1"/>
    </row>
    <row r="500" spans="1:15" ht="12.75" customHeight="1">
      <c r="A500" s="33">
        <v>490</v>
      </c>
      <c r="B500" s="58" t="s">
        <v>558</v>
      </c>
      <c r="C500" s="38">
        <v>311.95</v>
      </c>
      <c r="D500" s="38">
        <v>314.2833333333333</v>
      </c>
      <c r="E500" s="38">
        <v>307.66666666666663</v>
      </c>
      <c r="F500" s="38">
        <v>303.38333333333333</v>
      </c>
      <c r="G500" s="38">
        <v>296.76666666666665</v>
      </c>
      <c r="H500" s="38">
        <v>318.56666666666661</v>
      </c>
      <c r="I500" s="38">
        <v>325.18333333333328</v>
      </c>
      <c r="J500" s="38">
        <v>329.46666666666658</v>
      </c>
      <c r="K500" s="31">
        <v>320.89999999999998</v>
      </c>
      <c r="L500" s="31">
        <v>310</v>
      </c>
      <c r="M500" s="31">
        <v>7.4439500000000001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114.45</v>
      </c>
      <c r="D501" s="38">
        <v>114.63333333333333</v>
      </c>
      <c r="E501" s="38">
        <v>112.56666666666665</v>
      </c>
      <c r="F501" s="38">
        <v>110.68333333333332</v>
      </c>
      <c r="G501" s="38">
        <v>108.61666666666665</v>
      </c>
      <c r="H501" s="38">
        <v>116.51666666666665</v>
      </c>
      <c r="I501" s="38">
        <v>118.58333333333331</v>
      </c>
      <c r="J501" s="38">
        <v>120.46666666666665</v>
      </c>
      <c r="K501" s="31">
        <v>116.7</v>
      </c>
      <c r="L501" s="31">
        <v>112.75</v>
      </c>
      <c r="M501" s="31">
        <v>13.52088</v>
      </c>
      <c r="N501" s="1"/>
      <c r="O501" s="1"/>
    </row>
    <row r="502" spans="1:15" ht="12.75" customHeight="1">
      <c r="A502" s="33">
        <v>492</v>
      </c>
      <c r="B502" s="58" t="s">
        <v>560</v>
      </c>
      <c r="C502" s="58">
        <v>922.2</v>
      </c>
      <c r="D502" s="38">
        <v>924.56666666666661</v>
      </c>
      <c r="E502" s="38">
        <v>915.73333333333323</v>
      </c>
      <c r="F502" s="38">
        <v>909.26666666666665</v>
      </c>
      <c r="G502" s="38">
        <v>900.43333333333328</v>
      </c>
      <c r="H502" s="38">
        <v>931.03333333333319</v>
      </c>
      <c r="I502" s="38">
        <v>939.86666666666667</v>
      </c>
      <c r="J502" s="38">
        <v>946.33333333333314</v>
      </c>
      <c r="K502" s="31">
        <v>933.4</v>
      </c>
      <c r="L502" s="31">
        <v>918.1</v>
      </c>
      <c r="M502" s="31">
        <v>1.57273</v>
      </c>
      <c r="N502" s="1"/>
      <c r="O502" s="1"/>
    </row>
    <row r="503" spans="1:15" ht="12.75" customHeight="1">
      <c r="A503" s="33">
        <v>493</v>
      </c>
      <c r="B503" s="58" t="s">
        <v>305</v>
      </c>
      <c r="C503" s="58">
        <v>1579.4</v>
      </c>
      <c r="D503" s="38">
        <v>1574</v>
      </c>
      <c r="E503" s="38">
        <v>1558</v>
      </c>
      <c r="F503" s="38">
        <v>1536.6</v>
      </c>
      <c r="G503" s="38">
        <v>1520.6</v>
      </c>
      <c r="H503" s="38">
        <v>1595.4</v>
      </c>
      <c r="I503" s="38">
        <v>1611.4</v>
      </c>
      <c r="J503" s="38">
        <v>1632.8000000000002</v>
      </c>
      <c r="K503" s="31">
        <v>1590</v>
      </c>
      <c r="L503" s="31">
        <v>1552.6</v>
      </c>
      <c r="M503" s="31">
        <v>0.57213000000000003</v>
      </c>
      <c r="N503" s="1"/>
      <c r="O503" s="1"/>
    </row>
    <row r="504" spans="1:15" ht="12.75" customHeight="1">
      <c r="A504" s="33">
        <v>494</v>
      </c>
      <c r="B504" s="58" t="s">
        <v>240</v>
      </c>
      <c r="C504" s="58">
        <v>411.7</v>
      </c>
      <c r="D504" s="38">
        <v>412.01666666666665</v>
      </c>
      <c r="E504" s="38">
        <v>407.68333333333328</v>
      </c>
      <c r="F504" s="38">
        <v>403.66666666666663</v>
      </c>
      <c r="G504" s="38">
        <v>399.33333333333326</v>
      </c>
      <c r="H504" s="38">
        <v>416.0333333333333</v>
      </c>
      <c r="I504" s="38">
        <v>420.36666666666667</v>
      </c>
      <c r="J504" s="38">
        <v>424.38333333333333</v>
      </c>
      <c r="K504" s="31">
        <v>416.35</v>
      </c>
      <c r="L504" s="31">
        <v>408</v>
      </c>
      <c r="M504" s="31">
        <v>53.011960000000002</v>
      </c>
      <c r="N504" s="1"/>
      <c r="O504" s="1"/>
    </row>
    <row r="505" spans="1:15" ht="12.75" customHeight="1">
      <c r="A505" s="33">
        <v>495</v>
      </c>
      <c r="B505" s="58" t="s">
        <v>306</v>
      </c>
      <c r="C505" s="38">
        <v>16.899999999999999</v>
      </c>
      <c r="D505" s="38">
        <v>16.966666666666665</v>
      </c>
      <c r="E505" s="38">
        <v>16.733333333333331</v>
      </c>
      <c r="F505" s="38">
        <v>16.566666666666666</v>
      </c>
      <c r="G505" s="38">
        <v>16.333333333333332</v>
      </c>
      <c r="H505" s="38">
        <v>17.133333333333329</v>
      </c>
      <c r="I505" s="38">
        <v>17.366666666666664</v>
      </c>
      <c r="J505" s="31">
        <v>17.533333333333328</v>
      </c>
      <c r="K505" s="31">
        <v>17.2</v>
      </c>
      <c r="L505" s="31">
        <v>16.8</v>
      </c>
      <c r="M505" s="58">
        <v>930.32286999999997</v>
      </c>
      <c r="N505" s="1"/>
      <c r="O505" s="1"/>
    </row>
    <row r="506" spans="1:15" ht="12.75" customHeight="1">
      <c r="A506" s="33">
        <v>496</v>
      </c>
      <c r="B506" s="58" t="s">
        <v>241</v>
      </c>
      <c r="C506" s="38">
        <v>273.7</v>
      </c>
      <c r="D506" s="38">
        <v>274.95</v>
      </c>
      <c r="E506" s="38">
        <v>271.59999999999997</v>
      </c>
      <c r="F506" s="38">
        <v>269.5</v>
      </c>
      <c r="G506" s="38">
        <v>266.14999999999998</v>
      </c>
      <c r="H506" s="38">
        <v>277.04999999999995</v>
      </c>
      <c r="I506" s="38">
        <v>280.39999999999998</v>
      </c>
      <c r="J506" s="31">
        <v>282.49999999999994</v>
      </c>
      <c r="K506" s="31">
        <v>278.3</v>
      </c>
      <c r="L506" s="31">
        <v>272.85000000000002</v>
      </c>
      <c r="M506" s="58">
        <v>111.66758</v>
      </c>
      <c r="N506" s="1"/>
      <c r="O506" s="1"/>
    </row>
    <row r="507" spans="1:15" ht="12.75" customHeight="1">
      <c r="A507" s="33">
        <v>497</v>
      </c>
      <c r="B507" s="58" t="s">
        <v>562</v>
      </c>
      <c r="C507" s="58">
        <v>505.15</v>
      </c>
      <c r="D507" s="38">
        <v>505.38333333333338</v>
      </c>
      <c r="E507" s="38">
        <v>497.86666666666679</v>
      </c>
      <c r="F507" s="38">
        <v>490.58333333333343</v>
      </c>
      <c r="G507" s="38">
        <v>483.06666666666683</v>
      </c>
      <c r="H507" s="38">
        <v>512.66666666666674</v>
      </c>
      <c r="I507" s="38">
        <v>520.18333333333328</v>
      </c>
      <c r="J507" s="38">
        <v>527.4666666666667</v>
      </c>
      <c r="K507" s="31">
        <v>512.9</v>
      </c>
      <c r="L507" s="31">
        <v>498.1</v>
      </c>
      <c r="M507" s="31">
        <v>12.35253</v>
      </c>
      <c r="N507" s="1"/>
      <c r="O507" s="1"/>
    </row>
    <row r="508" spans="1:15" ht="12.75" customHeight="1">
      <c r="A508" s="33">
        <v>498</v>
      </c>
      <c r="B508" s="58" t="s">
        <v>561</v>
      </c>
      <c r="C508" s="58">
        <v>13497.3</v>
      </c>
      <c r="D508" s="38">
        <v>13503.566666666666</v>
      </c>
      <c r="E508" s="38">
        <v>13356.783333333331</v>
      </c>
      <c r="F508" s="38">
        <v>13216.266666666665</v>
      </c>
      <c r="G508" s="38">
        <v>13069.48333333333</v>
      </c>
      <c r="H508" s="38">
        <v>13644.083333333332</v>
      </c>
      <c r="I508" s="38">
        <v>13790.866666666665</v>
      </c>
      <c r="J508" s="38">
        <v>13931.383333333333</v>
      </c>
      <c r="K508" s="31">
        <v>13650.35</v>
      </c>
      <c r="L508" s="31">
        <v>13363.05</v>
      </c>
      <c r="M508" s="31">
        <v>1.541E-2</v>
      </c>
      <c r="N508" s="1"/>
      <c r="O508" s="1"/>
    </row>
    <row r="509" spans="1:15" ht="12.75" customHeight="1">
      <c r="A509" s="33">
        <v>499</v>
      </c>
      <c r="B509" s="58" t="s">
        <v>307</v>
      </c>
      <c r="C509" s="38">
        <v>89.35</v>
      </c>
      <c r="D509" s="38">
        <v>89.916666666666671</v>
      </c>
      <c r="E509" s="38">
        <v>88.433333333333337</v>
      </c>
      <c r="F509" s="38">
        <v>87.516666666666666</v>
      </c>
      <c r="G509" s="38">
        <v>86.033333333333331</v>
      </c>
      <c r="H509" s="38">
        <v>90.833333333333343</v>
      </c>
      <c r="I509" s="38">
        <v>92.316666666666663</v>
      </c>
      <c r="J509" s="31">
        <v>93.233333333333348</v>
      </c>
      <c r="K509" s="31">
        <v>91.4</v>
      </c>
      <c r="L509" s="31">
        <v>89</v>
      </c>
      <c r="M509" s="58">
        <v>505.13069999999999</v>
      </c>
      <c r="N509" s="1"/>
      <c r="O509" s="1"/>
    </row>
    <row r="510" spans="1:15" ht="12.75" customHeight="1">
      <c r="A510" s="33">
        <v>500</v>
      </c>
      <c r="B510" s="58" t="s">
        <v>242</v>
      </c>
      <c r="C510" s="58">
        <v>647.85</v>
      </c>
      <c r="D510" s="38">
        <v>650.23333333333323</v>
      </c>
      <c r="E510" s="38">
        <v>641.46666666666647</v>
      </c>
      <c r="F510" s="38">
        <v>635.08333333333326</v>
      </c>
      <c r="G510" s="38">
        <v>626.31666666666649</v>
      </c>
      <c r="H510" s="38">
        <v>656.61666666666645</v>
      </c>
      <c r="I510" s="38">
        <v>665.3833333333331</v>
      </c>
      <c r="J510" s="38">
        <v>671.76666666666642</v>
      </c>
      <c r="K510" s="31">
        <v>659</v>
      </c>
      <c r="L510" s="31">
        <v>643.85</v>
      </c>
      <c r="M510" s="31">
        <v>20.314589999999999</v>
      </c>
      <c r="N510" s="1"/>
      <c r="O510" s="1"/>
    </row>
    <row r="511" spans="1:15" ht="12.75" customHeight="1">
      <c r="A511" s="33">
        <v>501</v>
      </c>
      <c r="B511" s="58" t="s">
        <v>563</v>
      </c>
      <c r="C511" s="58">
        <v>1550</v>
      </c>
      <c r="D511" s="38">
        <v>1543.2333333333336</v>
      </c>
      <c r="E511" s="38">
        <v>1522.9166666666672</v>
      </c>
      <c r="F511" s="38">
        <v>1495.8333333333337</v>
      </c>
      <c r="G511" s="38">
        <v>1475.5166666666673</v>
      </c>
      <c r="H511" s="38">
        <v>1570.3166666666671</v>
      </c>
      <c r="I511" s="38">
        <v>1590.6333333333337</v>
      </c>
      <c r="J511" s="38">
        <v>1617.7166666666669</v>
      </c>
      <c r="K511" s="31">
        <v>1563.55</v>
      </c>
      <c r="L511" s="31">
        <v>1516.15</v>
      </c>
      <c r="M511" s="31">
        <v>2.64676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249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254</v>
      </c>
      <c r="N528" s="1"/>
      <c r="O528" s="1"/>
    </row>
    <row r="529" spans="1:15" ht="12.75" customHeight="1">
      <c r="A529" s="73" t="s">
        <v>255</v>
      </c>
      <c r="N529" s="1"/>
      <c r="O529" s="1"/>
    </row>
    <row r="530" spans="1:15" ht="12.75" customHeight="1">
      <c r="A530" s="73" t="s">
        <v>256</v>
      </c>
      <c r="N530" s="1"/>
      <c r="O530" s="1"/>
    </row>
    <row r="531" spans="1:15" ht="12.75" customHeight="1">
      <c r="A531" s="73" t="s">
        <v>257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3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312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351"/>
      <c r="B5" s="352"/>
      <c r="C5" s="351"/>
      <c r="D5" s="352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311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566</v>
      </c>
      <c r="B7" s="353" t="s">
        <v>567</v>
      </c>
      <c r="C7" s="352"/>
      <c r="D7" s="7">
        <f>Main!B10</f>
        <v>45159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568</v>
      </c>
      <c r="B9" s="91" t="s">
        <v>569</v>
      </c>
      <c r="C9" s="91" t="s">
        <v>570</v>
      </c>
      <c r="D9" s="91" t="s">
        <v>571</v>
      </c>
      <c r="E9" s="91" t="s">
        <v>572</v>
      </c>
      <c r="F9" s="91" t="s">
        <v>573</v>
      </c>
      <c r="G9" s="91" t="s">
        <v>574</v>
      </c>
      <c r="H9" s="91" t="s">
        <v>575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45156</v>
      </c>
      <c r="B10" s="32">
        <v>543319</v>
      </c>
      <c r="C10" s="31" t="s">
        <v>1145</v>
      </c>
      <c r="D10" s="31" t="s">
        <v>1146</v>
      </c>
      <c r="E10" s="31" t="s">
        <v>577</v>
      </c>
      <c r="F10" s="93">
        <v>56000</v>
      </c>
      <c r="G10" s="32">
        <v>10.49</v>
      </c>
      <c r="H10" s="32" t="s">
        <v>335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45156</v>
      </c>
      <c r="B11" s="32">
        <v>543938</v>
      </c>
      <c r="C11" s="31" t="s">
        <v>1147</v>
      </c>
      <c r="D11" s="31" t="s">
        <v>1148</v>
      </c>
      <c r="E11" s="31" t="s">
        <v>577</v>
      </c>
      <c r="F11" s="93">
        <v>11200</v>
      </c>
      <c r="G11" s="32">
        <v>136.06</v>
      </c>
      <c r="H11" s="32" t="s">
        <v>335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45156</v>
      </c>
      <c r="B12" s="32">
        <v>543941</v>
      </c>
      <c r="C12" s="31" t="s">
        <v>1149</v>
      </c>
      <c r="D12" s="31" t="s">
        <v>1072</v>
      </c>
      <c r="E12" s="31" t="s">
        <v>577</v>
      </c>
      <c r="F12" s="93">
        <v>19200</v>
      </c>
      <c r="G12" s="32">
        <v>429.15</v>
      </c>
      <c r="H12" s="32" t="s">
        <v>335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45156</v>
      </c>
      <c r="B13" s="32">
        <v>543453</v>
      </c>
      <c r="C13" s="31" t="s">
        <v>1093</v>
      </c>
      <c r="D13" s="31" t="s">
        <v>1150</v>
      </c>
      <c r="E13" s="31" t="s">
        <v>576</v>
      </c>
      <c r="F13" s="93">
        <v>45000</v>
      </c>
      <c r="G13" s="32">
        <v>119.65</v>
      </c>
      <c r="H13" s="32" t="s">
        <v>335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45156</v>
      </c>
      <c r="B14" s="32">
        <v>543453</v>
      </c>
      <c r="C14" s="31" t="s">
        <v>1093</v>
      </c>
      <c r="D14" s="31" t="s">
        <v>1151</v>
      </c>
      <c r="E14" s="31" t="s">
        <v>577</v>
      </c>
      <c r="F14" s="93">
        <v>55500</v>
      </c>
      <c r="G14" s="32">
        <v>119.68</v>
      </c>
      <c r="H14" s="32" t="s">
        <v>335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45156</v>
      </c>
      <c r="B15" s="32">
        <v>543453</v>
      </c>
      <c r="C15" s="31" t="s">
        <v>1093</v>
      </c>
      <c r="D15" s="31" t="s">
        <v>1151</v>
      </c>
      <c r="E15" s="31" t="s">
        <v>576</v>
      </c>
      <c r="F15" s="93">
        <v>1500</v>
      </c>
      <c r="G15" s="32">
        <v>118</v>
      </c>
      <c r="H15" s="32" t="s">
        <v>335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45156</v>
      </c>
      <c r="B16" s="32">
        <v>540135</v>
      </c>
      <c r="C16" s="31" t="s">
        <v>1152</v>
      </c>
      <c r="D16" s="31" t="s">
        <v>1153</v>
      </c>
      <c r="E16" s="31" t="s">
        <v>577</v>
      </c>
      <c r="F16" s="93">
        <v>2996535</v>
      </c>
      <c r="G16" s="32">
        <v>0.77</v>
      </c>
      <c r="H16" s="32" t="s">
        <v>335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45156</v>
      </c>
      <c r="B17" s="32">
        <v>531112</v>
      </c>
      <c r="C17" s="31" t="s">
        <v>1154</v>
      </c>
      <c r="D17" s="31" t="s">
        <v>1096</v>
      </c>
      <c r="E17" s="31" t="s">
        <v>577</v>
      </c>
      <c r="F17" s="93">
        <v>660818</v>
      </c>
      <c r="G17" s="32">
        <v>183.52</v>
      </c>
      <c r="H17" s="32" t="s">
        <v>335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45156</v>
      </c>
      <c r="B18" s="32">
        <v>531112</v>
      </c>
      <c r="C18" s="31" t="s">
        <v>1154</v>
      </c>
      <c r="D18" s="31" t="s">
        <v>1096</v>
      </c>
      <c r="E18" s="31" t="s">
        <v>576</v>
      </c>
      <c r="F18" s="93">
        <v>276299</v>
      </c>
      <c r="G18" s="32">
        <v>184</v>
      </c>
      <c r="H18" s="32" t="s">
        <v>335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45156</v>
      </c>
      <c r="B19" s="32">
        <v>506197</v>
      </c>
      <c r="C19" s="31" t="s">
        <v>1155</v>
      </c>
      <c r="D19" s="31" t="s">
        <v>1156</v>
      </c>
      <c r="E19" s="31" t="s">
        <v>576</v>
      </c>
      <c r="F19" s="93">
        <v>1089161</v>
      </c>
      <c r="G19" s="32">
        <v>91.55</v>
      </c>
      <c r="H19" s="32" t="s">
        <v>335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45156</v>
      </c>
      <c r="B20" s="32">
        <v>506197</v>
      </c>
      <c r="C20" s="31" t="s">
        <v>1155</v>
      </c>
      <c r="D20" s="31" t="s">
        <v>1157</v>
      </c>
      <c r="E20" s="31" t="s">
        <v>577</v>
      </c>
      <c r="F20" s="93">
        <v>1089161</v>
      </c>
      <c r="G20" s="32">
        <v>91.55</v>
      </c>
      <c r="H20" s="32" t="s">
        <v>335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45156</v>
      </c>
      <c r="B21" s="32">
        <v>539546</v>
      </c>
      <c r="C21" s="31" t="s">
        <v>1069</v>
      </c>
      <c r="D21" s="31" t="s">
        <v>1158</v>
      </c>
      <c r="E21" s="31" t="s">
        <v>576</v>
      </c>
      <c r="F21" s="93">
        <v>60000</v>
      </c>
      <c r="G21" s="32">
        <v>62.68</v>
      </c>
      <c r="H21" s="32" t="s">
        <v>335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45156</v>
      </c>
      <c r="B22" s="32">
        <v>539546</v>
      </c>
      <c r="C22" s="31" t="s">
        <v>1069</v>
      </c>
      <c r="D22" s="31" t="s">
        <v>1159</v>
      </c>
      <c r="E22" s="31" t="s">
        <v>577</v>
      </c>
      <c r="F22" s="93">
        <v>49958</v>
      </c>
      <c r="G22" s="32">
        <v>62.69</v>
      </c>
      <c r="H22" s="32" t="s">
        <v>335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45156</v>
      </c>
      <c r="B23" s="32">
        <v>539546</v>
      </c>
      <c r="C23" s="31" t="s">
        <v>1069</v>
      </c>
      <c r="D23" s="31" t="s">
        <v>1094</v>
      </c>
      <c r="E23" s="31" t="s">
        <v>577</v>
      </c>
      <c r="F23" s="93">
        <v>100647</v>
      </c>
      <c r="G23" s="32">
        <v>62.64</v>
      </c>
      <c r="H23" s="32" t="s">
        <v>335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45156</v>
      </c>
      <c r="B24" s="32">
        <v>539546</v>
      </c>
      <c r="C24" s="31" t="s">
        <v>1069</v>
      </c>
      <c r="D24" s="31" t="s">
        <v>1094</v>
      </c>
      <c r="E24" s="31" t="s">
        <v>576</v>
      </c>
      <c r="F24" s="93">
        <v>90800</v>
      </c>
      <c r="G24" s="32">
        <v>63.07</v>
      </c>
      <c r="H24" s="32" t="s">
        <v>335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45156</v>
      </c>
      <c r="B25" s="32">
        <v>539546</v>
      </c>
      <c r="C25" s="31" t="s">
        <v>1069</v>
      </c>
      <c r="D25" s="31" t="s">
        <v>1160</v>
      </c>
      <c r="E25" s="31" t="s">
        <v>577</v>
      </c>
      <c r="F25" s="93">
        <v>87073</v>
      </c>
      <c r="G25" s="32">
        <v>63.07</v>
      </c>
      <c r="H25" s="32" t="s">
        <v>335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45156</v>
      </c>
      <c r="B26" s="32">
        <v>539546</v>
      </c>
      <c r="C26" s="31" t="s">
        <v>1069</v>
      </c>
      <c r="D26" s="31" t="s">
        <v>1160</v>
      </c>
      <c r="E26" s="31" t="s">
        <v>576</v>
      </c>
      <c r="F26" s="93">
        <v>87073</v>
      </c>
      <c r="G26" s="32">
        <v>63.31</v>
      </c>
      <c r="H26" s="32" t="s">
        <v>335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45156</v>
      </c>
      <c r="B27" s="32">
        <v>530249</v>
      </c>
      <c r="C27" s="31" t="s">
        <v>1095</v>
      </c>
      <c r="D27" s="31" t="s">
        <v>1161</v>
      </c>
      <c r="E27" s="31" t="s">
        <v>576</v>
      </c>
      <c r="F27" s="93">
        <v>17894</v>
      </c>
      <c r="G27" s="32">
        <v>13.56</v>
      </c>
      <c r="H27" s="32" t="s">
        <v>335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45156</v>
      </c>
      <c r="B28" s="32">
        <v>533108</v>
      </c>
      <c r="C28" s="31" t="s">
        <v>1162</v>
      </c>
      <c r="D28" s="31" t="s">
        <v>1163</v>
      </c>
      <c r="E28" s="31" t="s">
        <v>576</v>
      </c>
      <c r="F28" s="93">
        <v>321790</v>
      </c>
      <c r="G28" s="32">
        <v>18.649999999999999</v>
      </c>
      <c r="H28" s="32" t="s">
        <v>335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45156</v>
      </c>
      <c r="B29" s="32">
        <v>533108</v>
      </c>
      <c r="C29" s="31" t="s">
        <v>1162</v>
      </c>
      <c r="D29" s="31" t="s">
        <v>1164</v>
      </c>
      <c r="E29" s="31" t="s">
        <v>577</v>
      </c>
      <c r="F29" s="93">
        <v>310000</v>
      </c>
      <c r="G29" s="32">
        <v>18.649999999999999</v>
      </c>
      <c r="H29" s="32" t="s">
        <v>335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45156</v>
      </c>
      <c r="B30" s="32">
        <v>540361</v>
      </c>
      <c r="C30" s="31" t="s">
        <v>1165</v>
      </c>
      <c r="D30" s="31" t="s">
        <v>1166</v>
      </c>
      <c r="E30" s="31" t="s">
        <v>577</v>
      </c>
      <c r="F30" s="93">
        <v>220303</v>
      </c>
      <c r="G30" s="32">
        <v>17.059999999999999</v>
      </c>
      <c r="H30" s="32" t="s">
        <v>335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45156</v>
      </c>
      <c r="B31" s="32">
        <v>540361</v>
      </c>
      <c r="C31" s="31" t="s">
        <v>1165</v>
      </c>
      <c r="D31" s="31" t="s">
        <v>1166</v>
      </c>
      <c r="E31" s="31" t="s">
        <v>576</v>
      </c>
      <c r="F31" s="93">
        <v>19821</v>
      </c>
      <c r="G31" s="32">
        <v>17.04</v>
      </c>
      <c r="H31" s="32" t="s">
        <v>335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45156</v>
      </c>
      <c r="B32" s="32">
        <v>543516</v>
      </c>
      <c r="C32" s="31" t="s">
        <v>1070</v>
      </c>
      <c r="D32" s="31" t="s">
        <v>1167</v>
      </c>
      <c r="E32" s="31" t="s">
        <v>577</v>
      </c>
      <c r="F32" s="93">
        <v>11000</v>
      </c>
      <c r="G32" s="32">
        <v>107.09</v>
      </c>
      <c r="H32" s="32" t="s">
        <v>335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45156</v>
      </c>
      <c r="B33" s="32">
        <v>542724</v>
      </c>
      <c r="C33" s="31" t="s">
        <v>1168</v>
      </c>
      <c r="D33" s="31" t="s">
        <v>1169</v>
      </c>
      <c r="E33" s="31" t="s">
        <v>577</v>
      </c>
      <c r="F33" s="93">
        <v>1809347</v>
      </c>
      <c r="G33" s="32">
        <v>1.02</v>
      </c>
      <c r="H33" s="32" t="s">
        <v>335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45156</v>
      </c>
      <c r="B34" s="32">
        <v>542724</v>
      </c>
      <c r="C34" s="31" t="s">
        <v>1168</v>
      </c>
      <c r="D34" s="31" t="s">
        <v>1170</v>
      </c>
      <c r="E34" s="31" t="s">
        <v>577</v>
      </c>
      <c r="F34" s="93">
        <v>1580451</v>
      </c>
      <c r="G34" s="32">
        <v>1.01</v>
      </c>
      <c r="H34" s="32" t="s">
        <v>335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45156</v>
      </c>
      <c r="B35" s="32">
        <v>540455</v>
      </c>
      <c r="C35" s="31" t="s">
        <v>1171</v>
      </c>
      <c r="D35" s="31" t="s">
        <v>1172</v>
      </c>
      <c r="E35" s="31" t="s">
        <v>577</v>
      </c>
      <c r="F35" s="93">
        <v>56525</v>
      </c>
      <c r="G35" s="32">
        <v>79.069999999999993</v>
      </c>
      <c r="H35" s="32" t="s">
        <v>335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45156</v>
      </c>
      <c r="B36" s="32">
        <v>540455</v>
      </c>
      <c r="C36" s="31" t="s">
        <v>1171</v>
      </c>
      <c r="D36" s="31" t="s">
        <v>1172</v>
      </c>
      <c r="E36" s="31" t="s">
        <v>576</v>
      </c>
      <c r="F36" s="93">
        <v>16625</v>
      </c>
      <c r="G36" s="32">
        <v>73</v>
      </c>
      <c r="H36" s="32" t="s">
        <v>335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45156</v>
      </c>
      <c r="B37" s="32">
        <v>535431</v>
      </c>
      <c r="C37" s="31" t="s">
        <v>1173</v>
      </c>
      <c r="D37" s="31" t="s">
        <v>934</v>
      </c>
      <c r="E37" s="31" t="s">
        <v>577</v>
      </c>
      <c r="F37" s="93">
        <v>535669</v>
      </c>
      <c r="G37" s="32">
        <v>1.94</v>
      </c>
      <c r="H37" s="32" t="s">
        <v>335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45156</v>
      </c>
      <c r="B38" s="32">
        <v>535431</v>
      </c>
      <c r="C38" s="31" t="s">
        <v>1173</v>
      </c>
      <c r="D38" s="31" t="s">
        <v>1174</v>
      </c>
      <c r="E38" s="31" t="s">
        <v>577</v>
      </c>
      <c r="F38" s="93">
        <v>1900000</v>
      </c>
      <c r="G38" s="32">
        <v>1.94</v>
      </c>
      <c r="H38" s="32" t="s">
        <v>335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45156</v>
      </c>
      <c r="B39" s="32">
        <v>535431</v>
      </c>
      <c r="C39" s="31" t="s">
        <v>1173</v>
      </c>
      <c r="D39" s="31" t="s">
        <v>1175</v>
      </c>
      <c r="E39" s="31" t="s">
        <v>577</v>
      </c>
      <c r="F39" s="93">
        <v>1400000</v>
      </c>
      <c r="G39" s="32">
        <v>1.94</v>
      </c>
      <c r="H39" s="32" t="s">
        <v>335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45156</v>
      </c>
      <c r="B40" s="32">
        <v>535431</v>
      </c>
      <c r="C40" s="31" t="s">
        <v>1173</v>
      </c>
      <c r="D40" s="31" t="s">
        <v>1176</v>
      </c>
      <c r="E40" s="31" t="s">
        <v>577</v>
      </c>
      <c r="F40" s="93">
        <v>1700000</v>
      </c>
      <c r="G40" s="32">
        <v>1.95</v>
      </c>
      <c r="H40" s="32" t="s">
        <v>335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45156</v>
      </c>
      <c r="B41" s="32">
        <v>535431</v>
      </c>
      <c r="C41" s="31" t="s">
        <v>1173</v>
      </c>
      <c r="D41" s="31" t="s">
        <v>1177</v>
      </c>
      <c r="E41" s="31" t="s">
        <v>577</v>
      </c>
      <c r="F41" s="93">
        <v>8</v>
      </c>
      <c r="G41" s="32">
        <v>1.96</v>
      </c>
      <c r="H41" s="32" t="s">
        <v>335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45156</v>
      </c>
      <c r="B42" s="32">
        <v>535431</v>
      </c>
      <c r="C42" s="31" t="s">
        <v>1173</v>
      </c>
      <c r="D42" s="31" t="s">
        <v>1177</v>
      </c>
      <c r="E42" s="31" t="s">
        <v>576</v>
      </c>
      <c r="F42" s="93">
        <v>1355375</v>
      </c>
      <c r="G42" s="32">
        <v>1.94</v>
      </c>
      <c r="H42" s="32" t="s">
        <v>335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45156</v>
      </c>
      <c r="B43" s="32">
        <v>535431</v>
      </c>
      <c r="C43" s="31" t="s">
        <v>1173</v>
      </c>
      <c r="D43" s="31" t="s">
        <v>934</v>
      </c>
      <c r="E43" s="31" t="s">
        <v>576</v>
      </c>
      <c r="F43" s="93">
        <v>3500000</v>
      </c>
      <c r="G43" s="32">
        <v>1.94</v>
      </c>
      <c r="H43" s="32" t="s">
        <v>335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45156</v>
      </c>
      <c r="B44" s="32">
        <v>540614</v>
      </c>
      <c r="C44" s="31" t="s">
        <v>986</v>
      </c>
      <c r="D44" s="31" t="s">
        <v>934</v>
      </c>
      <c r="E44" s="31" t="s">
        <v>577</v>
      </c>
      <c r="F44" s="93">
        <v>5000000</v>
      </c>
      <c r="G44" s="32">
        <v>1.22</v>
      </c>
      <c r="H44" s="32" t="s">
        <v>335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45156</v>
      </c>
      <c r="B45" s="32">
        <v>505255</v>
      </c>
      <c r="C45" s="31" t="s">
        <v>1178</v>
      </c>
      <c r="D45" s="31" t="s">
        <v>1179</v>
      </c>
      <c r="E45" s="31" t="s">
        <v>577</v>
      </c>
      <c r="F45" s="93">
        <v>6094817</v>
      </c>
      <c r="G45" s="32">
        <v>1352.1</v>
      </c>
      <c r="H45" s="32" t="s">
        <v>335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45156</v>
      </c>
      <c r="B46" s="32">
        <v>505255</v>
      </c>
      <c r="C46" s="31" t="s">
        <v>1178</v>
      </c>
      <c r="D46" s="31" t="s">
        <v>1180</v>
      </c>
      <c r="E46" s="31" t="s">
        <v>576</v>
      </c>
      <c r="F46" s="93">
        <v>412194</v>
      </c>
      <c r="G46" s="32">
        <v>1350</v>
      </c>
      <c r="H46" s="32" t="s">
        <v>335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45156</v>
      </c>
      <c r="B47" s="32">
        <v>505255</v>
      </c>
      <c r="C47" s="31" t="s">
        <v>1178</v>
      </c>
      <c r="D47" s="31" t="s">
        <v>1181</v>
      </c>
      <c r="E47" s="31" t="s">
        <v>576</v>
      </c>
      <c r="F47" s="93">
        <v>328805</v>
      </c>
      <c r="G47" s="32">
        <v>1350</v>
      </c>
      <c r="H47" s="32" t="s">
        <v>335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45156</v>
      </c>
      <c r="B48" s="32">
        <v>505255</v>
      </c>
      <c r="C48" s="31" t="s">
        <v>1178</v>
      </c>
      <c r="D48" s="31" t="s">
        <v>1182</v>
      </c>
      <c r="E48" s="31" t="s">
        <v>576</v>
      </c>
      <c r="F48" s="93">
        <v>3709766</v>
      </c>
      <c r="G48" s="32">
        <v>1350</v>
      </c>
      <c r="H48" s="32" t="s">
        <v>335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45156</v>
      </c>
      <c r="B49" s="32">
        <v>531913</v>
      </c>
      <c r="C49" s="31" t="s">
        <v>1024</v>
      </c>
      <c r="D49" s="31" t="s">
        <v>1183</v>
      </c>
      <c r="E49" s="31" t="s">
        <v>576</v>
      </c>
      <c r="F49" s="93">
        <v>25000</v>
      </c>
      <c r="G49" s="32">
        <v>8.8000000000000007</v>
      </c>
      <c r="H49" s="32" t="s">
        <v>335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45156</v>
      </c>
      <c r="B50" s="32">
        <v>543829</v>
      </c>
      <c r="C50" s="31" t="s">
        <v>1184</v>
      </c>
      <c r="D50" s="31" t="s">
        <v>1185</v>
      </c>
      <c r="E50" s="31" t="s">
        <v>576</v>
      </c>
      <c r="F50" s="93">
        <v>250000</v>
      </c>
      <c r="G50" s="32">
        <v>177</v>
      </c>
      <c r="H50" s="32" t="s">
        <v>335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45156</v>
      </c>
      <c r="B51" s="32">
        <v>532951</v>
      </c>
      <c r="C51" s="31" t="s">
        <v>1186</v>
      </c>
      <c r="D51" s="31" t="s">
        <v>1156</v>
      </c>
      <c r="E51" s="31" t="s">
        <v>576</v>
      </c>
      <c r="F51" s="93">
        <v>143500</v>
      </c>
      <c r="G51" s="32">
        <v>187.4</v>
      </c>
      <c r="H51" s="32" t="s">
        <v>335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45156</v>
      </c>
      <c r="B52" s="32">
        <v>532951</v>
      </c>
      <c r="C52" s="31" t="s">
        <v>1186</v>
      </c>
      <c r="D52" s="31" t="s">
        <v>1157</v>
      </c>
      <c r="E52" s="31" t="s">
        <v>577</v>
      </c>
      <c r="F52" s="93">
        <v>143500</v>
      </c>
      <c r="G52" s="32">
        <v>187.4</v>
      </c>
      <c r="H52" s="32" t="s">
        <v>335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45156</v>
      </c>
      <c r="B53" s="32">
        <v>543546</v>
      </c>
      <c r="C53" s="31" t="s">
        <v>1097</v>
      </c>
      <c r="D53" s="31" t="s">
        <v>1100</v>
      </c>
      <c r="E53" s="31" t="s">
        <v>577</v>
      </c>
      <c r="F53" s="93">
        <v>250000</v>
      </c>
      <c r="G53" s="32">
        <v>6.7</v>
      </c>
      <c r="H53" s="32" t="s">
        <v>335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45156</v>
      </c>
      <c r="B54" s="32">
        <v>543546</v>
      </c>
      <c r="C54" s="31" t="s">
        <v>1097</v>
      </c>
      <c r="D54" s="31" t="s">
        <v>1187</v>
      </c>
      <c r="E54" s="31" t="s">
        <v>577</v>
      </c>
      <c r="F54" s="93">
        <v>150000</v>
      </c>
      <c r="G54" s="32">
        <v>6.76</v>
      </c>
      <c r="H54" s="32" t="s">
        <v>335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45156</v>
      </c>
      <c r="B55" s="32">
        <v>543546</v>
      </c>
      <c r="C55" s="31" t="s">
        <v>1097</v>
      </c>
      <c r="D55" s="31" t="s">
        <v>1187</v>
      </c>
      <c r="E55" s="31" t="s">
        <v>576</v>
      </c>
      <c r="F55" s="93">
        <v>170000</v>
      </c>
      <c r="G55" s="32">
        <v>6.61</v>
      </c>
      <c r="H55" s="32" t="s">
        <v>335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45156</v>
      </c>
      <c r="B56" s="32">
        <v>543546</v>
      </c>
      <c r="C56" s="31" t="s">
        <v>1097</v>
      </c>
      <c r="D56" s="31" t="s">
        <v>1177</v>
      </c>
      <c r="E56" s="31" t="s">
        <v>577</v>
      </c>
      <c r="F56" s="93">
        <v>70000</v>
      </c>
      <c r="G56" s="32">
        <v>5.84</v>
      </c>
      <c r="H56" s="32" t="s">
        <v>335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45156</v>
      </c>
      <c r="B57" s="32">
        <v>543546</v>
      </c>
      <c r="C57" s="31" t="s">
        <v>1097</v>
      </c>
      <c r="D57" s="31" t="s">
        <v>1177</v>
      </c>
      <c r="E57" s="31" t="s">
        <v>576</v>
      </c>
      <c r="F57" s="93">
        <v>250000</v>
      </c>
      <c r="G57" s="32">
        <v>5.46</v>
      </c>
      <c r="H57" s="32" t="s">
        <v>335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45156</v>
      </c>
      <c r="B58" s="32">
        <v>543546</v>
      </c>
      <c r="C58" s="31" t="s">
        <v>1097</v>
      </c>
      <c r="D58" s="31" t="s">
        <v>1099</v>
      </c>
      <c r="E58" s="31" t="s">
        <v>577</v>
      </c>
      <c r="F58" s="93">
        <v>2390000</v>
      </c>
      <c r="G58" s="32">
        <v>5.97</v>
      </c>
      <c r="H58" s="32" t="s">
        <v>335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45156</v>
      </c>
      <c r="B59" s="32">
        <v>543546</v>
      </c>
      <c r="C59" s="31" t="s">
        <v>1097</v>
      </c>
      <c r="D59" s="31" t="s">
        <v>1098</v>
      </c>
      <c r="E59" s="31" t="s">
        <v>577</v>
      </c>
      <c r="F59" s="93">
        <v>150000</v>
      </c>
      <c r="G59" s="32">
        <v>5.95</v>
      </c>
      <c r="H59" s="32" t="s">
        <v>335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45156</v>
      </c>
      <c r="B60" s="32">
        <v>543546</v>
      </c>
      <c r="C60" s="31" t="s">
        <v>1097</v>
      </c>
      <c r="D60" s="31" t="s">
        <v>1098</v>
      </c>
      <c r="E60" s="31" t="s">
        <v>576</v>
      </c>
      <c r="F60" s="93">
        <v>40000</v>
      </c>
      <c r="G60" s="32">
        <v>6.7</v>
      </c>
      <c r="H60" s="32" t="s">
        <v>335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45156</v>
      </c>
      <c r="B61" s="32">
        <v>543433</v>
      </c>
      <c r="C61" s="31" t="s">
        <v>1188</v>
      </c>
      <c r="D61" s="31" t="s">
        <v>1157</v>
      </c>
      <c r="E61" s="31" t="s">
        <v>577</v>
      </c>
      <c r="F61" s="93">
        <v>116337</v>
      </c>
      <c r="G61" s="32">
        <v>527.04999999999995</v>
      </c>
      <c r="H61" s="32" t="s">
        <v>335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45156</v>
      </c>
      <c r="B62" s="32">
        <v>543433</v>
      </c>
      <c r="C62" s="31" t="s">
        <v>1188</v>
      </c>
      <c r="D62" s="31" t="s">
        <v>1156</v>
      </c>
      <c r="E62" s="31" t="s">
        <v>577</v>
      </c>
      <c r="F62" s="93">
        <v>116337</v>
      </c>
      <c r="G62" s="32">
        <v>527.04999999999995</v>
      </c>
      <c r="H62" s="32" t="s">
        <v>335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45156</v>
      </c>
      <c r="B63" s="32">
        <v>543769</v>
      </c>
      <c r="C63" s="31" t="s">
        <v>1189</v>
      </c>
      <c r="D63" s="31" t="s">
        <v>934</v>
      </c>
      <c r="E63" s="31" t="s">
        <v>577</v>
      </c>
      <c r="F63" s="93">
        <v>84000</v>
      </c>
      <c r="G63" s="32">
        <v>20</v>
      </c>
      <c r="H63" s="32" t="s">
        <v>335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45156</v>
      </c>
      <c r="B64" s="32">
        <v>543769</v>
      </c>
      <c r="C64" s="31" t="s">
        <v>1189</v>
      </c>
      <c r="D64" s="31" t="s">
        <v>934</v>
      </c>
      <c r="E64" s="31" t="s">
        <v>577</v>
      </c>
      <c r="F64" s="93">
        <v>200000</v>
      </c>
      <c r="G64" s="32">
        <v>20</v>
      </c>
      <c r="H64" s="32" t="s">
        <v>335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45156</v>
      </c>
      <c r="B65" s="32">
        <v>543769</v>
      </c>
      <c r="C65" s="31" t="s">
        <v>1189</v>
      </c>
      <c r="D65" s="31" t="s">
        <v>1190</v>
      </c>
      <c r="E65" s="31" t="s">
        <v>577</v>
      </c>
      <c r="F65" s="93">
        <v>228000</v>
      </c>
      <c r="G65" s="32">
        <v>20</v>
      </c>
      <c r="H65" s="32" t="s">
        <v>335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45156</v>
      </c>
      <c r="B66" s="32">
        <v>543769</v>
      </c>
      <c r="C66" s="31" t="s">
        <v>1189</v>
      </c>
      <c r="D66" s="31" t="s">
        <v>1191</v>
      </c>
      <c r="E66" s="31" t="s">
        <v>577</v>
      </c>
      <c r="F66" s="93">
        <v>92000</v>
      </c>
      <c r="G66" s="32">
        <v>20</v>
      </c>
      <c r="H66" s="32" t="s">
        <v>335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45156</v>
      </c>
      <c r="B67" s="32">
        <v>539807</v>
      </c>
      <c r="C67" s="31" t="s">
        <v>425</v>
      </c>
      <c r="D67" s="31" t="s">
        <v>1156</v>
      </c>
      <c r="E67" s="31" t="s">
        <v>577</v>
      </c>
      <c r="F67" s="93">
        <v>16792250</v>
      </c>
      <c r="G67" s="32">
        <v>13.81</v>
      </c>
      <c r="H67" s="32" t="s">
        <v>335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45156</v>
      </c>
      <c r="B68" s="32">
        <v>539807</v>
      </c>
      <c r="C68" s="31" t="s">
        <v>425</v>
      </c>
      <c r="D68" s="31" t="s">
        <v>1157</v>
      </c>
      <c r="E68" s="31" t="s">
        <v>577</v>
      </c>
      <c r="F68" s="93">
        <v>16780700</v>
      </c>
      <c r="G68" s="32">
        <v>13.81</v>
      </c>
      <c r="H68" s="32" t="s">
        <v>335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45156</v>
      </c>
      <c r="B69" s="32">
        <v>539807</v>
      </c>
      <c r="C69" s="31" t="s">
        <v>425</v>
      </c>
      <c r="D69" s="31" t="s">
        <v>1156</v>
      </c>
      <c r="E69" s="31" t="s">
        <v>577</v>
      </c>
      <c r="F69" s="93">
        <v>6800</v>
      </c>
      <c r="G69" s="32">
        <v>13.82</v>
      </c>
      <c r="H69" s="32" t="s">
        <v>335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45156</v>
      </c>
      <c r="B70" s="32">
        <v>542924</v>
      </c>
      <c r="C70" s="31" t="s">
        <v>1101</v>
      </c>
      <c r="D70" s="31" t="s">
        <v>1192</v>
      </c>
      <c r="E70" s="31" t="s">
        <v>577</v>
      </c>
      <c r="F70" s="93">
        <v>168000</v>
      </c>
      <c r="G70" s="32">
        <v>3.85</v>
      </c>
      <c r="H70" s="32" t="s">
        <v>335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45156</v>
      </c>
      <c r="B71" s="32">
        <v>542924</v>
      </c>
      <c r="C71" s="31" t="s">
        <v>1101</v>
      </c>
      <c r="D71" s="31" t="s">
        <v>1102</v>
      </c>
      <c r="E71" s="31" t="s">
        <v>577</v>
      </c>
      <c r="F71" s="93">
        <v>70000</v>
      </c>
      <c r="G71" s="32">
        <v>3.98</v>
      </c>
      <c r="H71" s="32" t="s">
        <v>335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45156</v>
      </c>
      <c r="B72" s="32">
        <v>532532</v>
      </c>
      <c r="C72" s="31" t="s">
        <v>1193</v>
      </c>
      <c r="D72" s="31" t="s">
        <v>1157</v>
      </c>
      <c r="E72" s="31" t="s">
        <v>577</v>
      </c>
      <c r="F72" s="93">
        <v>15808001</v>
      </c>
      <c r="G72" s="32">
        <v>7.96</v>
      </c>
      <c r="H72" s="32" t="s">
        <v>335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45156</v>
      </c>
      <c r="B73" s="32">
        <v>532532</v>
      </c>
      <c r="C73" s="31" t="s">
        <v>1193</v>
      </c>
      <c r="D73" s="31" t="s">
        <v>1156</v>
      </c>
      <c r="E73" s="31" t="s">
        <v>577</v>
      </c>
      <c r="F73" s="93">
        <v>15808001</v>
      </c>
      <c r="G73" s="32">
        <v>7.96</v>
      </c>
      <c r="H73" s="32" t="s">
        <v>335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45156</v>
      </c>
      <c r="B74" s="32">
        <v>543747</v>
      </c>
      <c r="C74" s="31" t="s">
        <v>1194</v>
      </c>
      <c r="D74" s="31" t="s">
        <v>1157</v>
      </c>
      <c r="E74" s="31" t="s">
        <v>577</v>
      </c>
      <c r="F74" s="93">
        <v>426000</v>
      </c>
      <c r="G74" s="32">
        <v>167.25</v>
      </c>
      <c r="H74" s="32" t="s">
        <v>335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45156</v>
      </c>
      <c r="B75" s="32">
        <v>543747</v>
      </c>
      <c r="C75" s="31" t="s">
        <v>1194</v>
      </c>
      <c r="D75" s="31" t="s">
        <v>1156</v>
      </c>
      <c r="E75" s="31" t="s">
        <v>577</v>
      </c>
      <c r="F75" s="93">
        <v>426000</v>
      </c>
      <c r="G75" s="32">
        <v>167.25</v>
      </c>
      <c r="H75" s="32" t="s">
        <v>335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45156</v>
      </c>
      <c r="B76" s="32">
        <v>539679</v>
      </c>
      <c r="C76" s="31" t="s">
        <v>1103</v>
      </c>
      <c r="D76" s="31" t="s">
        <v>1104</v>
      </c>
      <c r="E76" s="31" t="s">
        <v>577</v>
      </c>
      <c r="F76" s="93">
        <v>33335</v>
      </c>
      <c r="G76" s="32">
        <v>21.93</v>
      </c>
      <c r="H76" s="32" t="s">
        <v>335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45156</v>
      </c>
      <c r="B77" s="32">
        <v>539679</v>
      </c>
      <c r="C77" s="31" t="s">
        <v>1103</v>
      </c>
      <c r="D77" s="31" t="s">
        <v>1104</v>
      </c>
      <c r="E77" s="31" t="s">
        <v>577</v>
      </c>
      <c r="F77" s="93">
        <v>33335</v>
      </c>
      <c r="G77" s="32">
        <v>21.94</v>
      </c>
      <c r="H77" s="32" t="s">
        <v>335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45156</v>
      </c>
      <c r="B78" s="32">
        <v>539679</v>
      </c>
      <c r="C78" s="31" t="s">
        <v>1103</v>
      </c>
      <c r="D78" s="31" t="s">
        <v>1105</v>
      </c>
      <c r="E78" s="31" t="s">
        <v>577</v>
      </c>
      <c r="F78" s="93">
        <v>33335</v>
      </c>
      <c r="G78" s="32">
        <v>21.94</v>
      </c>
      <c r="H78" s="32" t="s">
        <v>335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45156</v>
      </c>
      <c r="B79" s="32">
        <v>539679</v>
      </c>
      <c r="C79" s="31" t="s">
        <v>1103</v>
      </c>
      <c r="D79" s="31" t="s">
        <v>1105</v>
      </c>
      <c r="E79" s="31" t="s">
        <v>577</v>
      </c>
      <c r="F79" s="93">
        <v>33335</v>
      </c>
      <c r="G79" s="32">
        <v>21.93</v>
      </c>
      <c r="H79" s="32" t="s">
        <v>335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45156</v>
      </c>
      <c r="B80" s="32">
        <v>539679</v>
      </c>
      <c r="C80" s="31" t="s">
        <v>1103</v>
      </c>
      <c r="D80" s="31" t="s">
        <v>1106</v>
      </c>
      <c r="E80" s="31" t="s">
        <v>577</v>
      </c>
      <c r="F80" s="93">
        <v>33335</v>
      </c>
      <c r="G80" s="32">
        <v>21.93</v>
      </c>
      <c r="H80" s="32" t="s">
        <v>335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45156</v>
      </c>
      <c r="B81" s="32">
        <v>539679</v>
      </c>
      <c r="C81" s="31" t="s">
        <v>1103</v>
      </c>
      <c r="D81" s="31" t="s">
        <v>1106</v>
      </c>
      <c r="E81" s="31" t="s">
        <v>577</v>
      </c>
      <c r="F81" s="93">
        <v>33335</v>
      </c>
      <c r="G81" s="32">
        <v>21.94</v>
      </c>
      <c r="H81" s="32" t="s">
        <v>335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45156</v>
      </c>
      <c r="B82" s="32">
        <v>540953</v>
      </c>
      <c r="C82" s="31" t="s">
        <v>1195</v>
      </c>
      <c r="D82" s="31" t="s">
        <v>1196</v>
      </c>
      <c r="E82" s="31" t="s">
        <v>577</v>
      </c>
      <c r="F82" s="93">
        <v>832613</v>
      </c>
      <c r="G82" s="32">
        <v>8.85</v>
      </c>
      <c r="H82" s="32" t="s">
        <v>335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45156</v>
      </c>
      <c r="B83" s="32">
        <v>540953</v>
      </c>
      <c r="C83" s="31" t="s">
        <v>1195</v>
      </c>
      <c r="D83" s="31" t="s">
        <v>1196</v>
      </c>
      <c r="E83" s="31" t="s">
        <v>577</v>
      </c>
      <c r="F83" s="93">
        <v>212063</v>
      </c>
      <c r="G83" s="32">
        <v>8.8699999999999992</v>
      </c>
      <c r="H83" s="32" t="s">
        <v>335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45156</v>
      </c>
      <c r="B84" s="32">
        <v>543289</v>
      </c>
      <c r="C84" s="31" t="s">
        <v>1197</v>
      </c>
      <c r="D84" s="31" t="s">
        <v>1198</v>
      </c>
      <c r="E84" s="31" t="s">
        <v>577</v>
      </c>
      <c r="F84" s="93">
        <v>18000</v>
      </c>
      <c r="G84" s="32">
        <v>18</v>
      </c>
      <c r="H84" s="32" t="s">
        <v>335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45156</v>
      </c>
      <c r="B85" s="32">
        <v>539841</v>
      </c>
      <c r="C85" s="31" t="s">
        <v>1199</v>
      </c>
      <c r="D85" s="31" t="s">
        <v>1200</v>
      </c>
      <c r="E85" s="31" t="s">
        <v>577</v>
      </c>
      <c r="F85" s="93">
        <v>344998</v>
      </c>
      <c r="G85" s="32">
        <v>220.71</v>
      </c>
      <c r="H85" s="32" t="s">
        <v>335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45156</v>
      </c>
      <c r="B86" s="32">
        <v>535910</v>
      </c>
      <c r="C86" s="31" t="s">
        <v>1201</v>
      </c>
      <c r="D86" s="31" t="s">
        <v>1202</v>
      </c>
      <c r="E86" s="31" t="s">
        <v>577</v>
      </c>
      <c r="F86" s="93">
        <v>60000</v>
      </c>
      <c r="G86" s="32">
        <v>38.64</v>
      </c>
      <c r="H86" s="32" t="s">
        <v>335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45156</v>
      </c>
      <c r="B87" s="32">
        <v>500450</v>
      </c>
      <c r="C87" s="31" t="s">
        <v>1203</v>
      </c>
      <c r="D87" s="31" t="s">
        <v>1204</v>
      </c>
      <c r="E87" s="31" t="s">
        <v>577</v>
      </c>
      <c r="F87" s="93">
        <v>24689</v>
      </c>
      <c r="G87" s="32">
        <v>441.1</v>
      </c>
      <c r="H87" s="32" t="s">
        <v>335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45156</v>
      </c>
      <c r="B88" s="32">
        <v>500450</v>
      </c>
      <c r="C88" s="31" t="s">
        <v>1203</v>
      </c>
      <c r="D88" s="31" t="s">
        <v>1205</v>
      </c>
      <c r="E88" s="31" t="s">
        <v>577</v>
      </c>
      <c r="F88" s="93">
        <v>24689</v>
      </c>
      <c r="G88" s="32">
        <v>441.1</v>
      </c>
      <c r="H88" s="32" t="s">
        <v>335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45156</v>
      </c>
      <c r="B89" s="32">
        <v>530557</v>
      </c>
      <c r="C89" s="31" t="s">
        <v>1046</v>
      </c>
      <c r="D89" s="31" t="s">
        <v>1047</v>
      </c>
      <c r="E89" s="31" t="s">
        <v>577</v>
      </c>
      <c r="F89" s="93">
        <v>16372235</v>
      </c>
      <c r="G89" s="32">
        <v>0.56999999999999995</v>
      </c>
      <c r="H89" s="32" t="s">
        <v>335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45156</v>
      </c>
      <c r="B90" s="32">
        <v>530557</v>
      </c>
      <c r="C90" s="31" t="s">
        <v>1046</v>
      </c>
      <c r="D90" s="31" t="s">
        <v>1047</v>
      </c>
      <c r="E90" s="31" t="s">
        <v>577</v>
      </c>
      <c r="F90" s="93">
        <v>15097544</v>
      </c>
      <c r="G90" s="32">
        <v>0.56999999999999995</v>
      </c>
      <c r="H90" s="32" t="s">
        <v>335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45156</v>
      </c>
      <c r="B91" s="32">
        <v>532641</v>
      </c>
      <c r="C91" s="31" t="s">
        <v>1206</v>
      </c>
      <c r="D91" s="31" t="s">
        <v>1157</v>
      </c>
      <c r="E91" s="31" t="s">
        <v>577</v>
      </c>
      <c r="F91" s="93">
        <v>1831249</v>
      </c>
      <c r="G91" s="32">
        <v>19.22</v>
      </c>
      <c r="H91" s="32" t="s">
        <v>335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45156</v>
      </c>
      <c r="B92" s="32">
        <v>532641</v>
      </c>
      <c r="C92" s="31" t="s">
        <v>1206</v>
      </c>
      <c r="D92" s="31" t="s">
        <v>1156</v>
      </c>
      <c r="E92" s="31" t="s">
        <v>577</v>
      </c>
      <c r="F92" s="93">
        <v>1831249</v>
      </c>
      <c r="G92" s="32">
        <v>19.22</v>
      </c>
      <c r="H92" s="32" t="s">
        <v>335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45156</v>
      </c>
      <c r="B93" s="32">
        <v>530377</v>
      </c>
      <c r="C93" s="31" t="s">
        <v>1207</v>
      </c>
      <c r="D93" s="31" t="s">
        <v>1156</v>
      </c>
      <c r="E93" s="31" t="s">
        <v>577</v>
      </c>
      <c r="F93" s="93">
        <v>2755934</v>
      </c>
      <c r="G93" s="32">
        <v>4.9800000000000004</v>
      </c>
      <c r="H93" s="32" t="s">
        <v>335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45156</v>
      </c>
      <c r="B94" s="32">
        <v>530377</v>
      </c>
      <c r="C94" s="31" t="s">
        <v>1207</v>
      </c>
      <c r="D94" s="31" t="s">
        <v>1157</v>
      </c>
      <c r="E94" s="31" t="s">
        <v>577</v>
      </c>
      <c r="F94" s="93">
        <v>2755934</v>
      </c>
      <c r="G94" s="32">
        <v>4.9800000000000004</v>
      </c>
      <c r="H94" s="32" t="s">
        <v>335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45156</v>
      </c>
      <c r="B95" s="32">
        <v>542231</v>
      </c>
      <c r="C95" s="31" t="s">
        <v>1208</v>
      </c>
      <c r="D95" s="31" t="s">
        <v>1156</v>
      </c>
      <c r="E95" s="31" t="s">
        <v>577</v>
      </c>
      <c r="F95" s="93">
        <v>2725000</v>
      </c>
      <c r="G95" s="32">
        <v>3.11</v>
      </c>
      <c r="H95" s="32" t="s">
        <v>335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45156</v>
      </c>
      <c r="B96" s="32">
        <v>542231</v>
      </c>
      <c r="C96" s="31" t="s">
        <v>1208</v>
      </c>
      <c r="D96" s="31" t="s">
        <v>1157</v>
      </c>
      <c r="E96" s="31" t="s">
        <v>577</v>
      </c>
      <c r="F96" s="93">
        <v>2725000</v>
      </c>
      <c r="G96" s="32">
        <v>3.11</v>
      </c>
      <c r="H96" s="32" t="s">
        <v>335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45156</v>
      </c>
      <c r="B97" s="32">
        <v>542771</v>
      </c>
      <c r="C97" s="31" t="s">
        <v>1209</v>
      </c>
      <c r="D97" s="31" t="s">
        <v>1210</v>
      </c>
      <c r="E97" s="31" t="s">
        <v>577</v>
      </c>
      <c r="F97" s="93">
        <v>42000</v>
      </c>
      <c r="G97" s="32">
        <v>29.21</v>
      </c>
      <c r="H97" s="32" t="s">
        <v>335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45156</v>
      </c>
      <c r="B98" s="32">
        <v>532880</v>
      </c>
      <c r="C98" s="31" t="s">
        <v>1211</v>
      </c>
      <c r="D98" s="31" t="s">
        <v>1157</v>
      </c>
      <c r="E98" s="31" t="s">
        <v>577</v>
      </c>
      <c r="F98" s="93">
        <v>2024190</v>
      </c>
      <c r="G98" s="32">
        <v>48.17</v>
      </c>
      <c r="H98" s="32" t="s">
        <v>335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45156</v>
      </c>
      <c r="B99" s="32">
        <v>532880</v>
      </c>
      <c r="C99" s="31" t="s">
        <v>1211</v>
      </c>
      <c r="D99" s="31" t="s">
        <v>1156</v>
      </c>
      <c r="E99" s="31" t="s">
        <v>577</v>
      </c>
      <c r="F99" s="93">
        <v>2024190</v>
      </c>
      <c r="G99" s="32">
        <v>48.17</v>
      </c>
      <c r="H99" s="32" t="s">
        <v>335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45156</v>
      </c>
      <c r="B100" s="32">
        <v>532817</v>
      </c>
      <c r="C100" s="31" t="s">
        <v>1212</v>
      </c>
      <c r="D100" s="31" t="s">
        <v>1213</v>
      </c>
      <c r="E100" s="31" t="s">
        <v>577</v>
      </c>
      <c r="F100" s="93">
        <v>150000</v>
      </c>
      <c r="G100" s="32">
        <v>7.23</v>
      </c>
      <c r="H100" s="32" t="s">
        <v>335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45156</v>
      </c>
      <c r="B101" s="32">
        <v>526381</v>
      </c>
      <c r="C101" s="31" t="s">
        <v>1214</v>
      </c>
      <c r="D101" s="31" t="s">
        <v>1156</v>
      </c>
      <c r="E101" s="31" t="s">
        <v>577</v>
      </c>
      <c r="F101" s="93">
        <v>450000</v>
      </c>
      <c r="G101" s="32">
        <v>17.510000000000002</v>
      </c>
      <c r="H101" s="32" t="s">
        <v>335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45156</v>
      </c>
      <c r="B102" s="32">
        <v>526381</v>
      </c>
      <c r="C102" s="31" t="s">
        <v>1214</v>
      </c>
      <c r="D102" s="31" t="s">
        <v>1157</v>
      </c>
      <c r="E102" s="31" t="s">
        <v>577</v>
      </c>
      <c r="F102" s="93">
        <v>450000</v>
      </c>
      <c r="G102" s="32">
        <v>17.510000000000002</v>
      </c>
      <c r="H102" s="32" t="s">
        <v>335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45156</v>
      </c>
      <c r="B103" s="32">
        <v>532687</v>
      </c>
      <c r="C103" s="31" t="s">
        <v>1215</v>
      </c>
      <c r="D103" s="31" t="s">
        <v>1216</v>
      </c>
      <c r="E103" s="31" t="s">
        <v>577</v>
      </c>
      <c r="F103" s="93">
        <v>164903</v>
      </c>
      <c r="G103" s="32">
        <v>800</v>
      </c>
      <c r="H103" s="32" t="s">
        <v>335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45156</v>
      </c>
      <c r="B104" s="32">
        <v>543171</v>
      </c>
      <c r="C104" s="31" t="s">
        <v>1217</v>
      </c>
      <c r="D104" s="31" t="s">
        <v>1218</v>
      </c>
      <c r="E104" s="31" t="s">
        <v>577</v>
      </c>
      <c r="F104" s="93">
        <v>287908</v>
      </c>
      <c r="G104" s="32">
        <v>5.38</v>
      </c>
      <c r="H104" s="32" t="s">
        <v>335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45156</v>
      </c>
      <c r="B105" s="32">
        <v>543171</v>
      </c>
      <c r="C105" s="31" t="s">
        <v>1217</v>
      </c>
      <c r="D105" s="31" t="s">
        <v>1219</v>
      </c>
      <c r="E105" s="31" t="s">
        <v>577</v>
      </c>
      <c r="F105" s="93">
        <v>361656</v>
      </c>
      <c r="G105" s="32">
        <v>5.29</v>
      </c>
      <c r="H105" s="32" t="s">
        <v>335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45156</v>
      </c>
      <c r="B106" s="32">
        <v>543897</v>
      </c>
      <c r="C106" s="31" t="s">
        <v>1071</v>
      </c>
      <c r="D106" s="31" t="s">
        <v>1220</v>
      </c>
      <c r="E106" s="31" t="s">
        <v>577</v>
      </c>
      <c r="F106" s="93">
        <v>27000</v>
      </c>
      <c r="G106" s="32">
        <v>79.64</v>
      </c>
      <c r="H106" s="32" t="s">
        <v>335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45156</v>
      </c>
      <c r="B107" s="32">
        <v>543366</v>
      </c>
      <c r="C107" s="31" t="s">
        <v>987</v>
      </c>
      <c r="D107" s="31" t="s">
        <v>1073</v>
      </c>
      <c r="E107" s="31" t="s">
        <v>577</v>
      </c>
      <c r="F107" s="93">
        <v>4800</v>
      </c>
      <c r="G107" s="32">
        <v>80.3</v>
      </c>
      <c r="H107" s="32" t="s">
        <v>335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45156</v>
      </c>
      <c r="B108" s="32">
        <v>543366</v>
      </c>
      <c r="C108" s="31" t="s">
        <v>987</v>
      </c>
      <c r="D108" s="31" t="s">
        <v>1221</v>
      </c>
      <c r="E108" s="31" t="s">
        <v>577</v>
      </c>
      <c r="F108" s="93">
        <v>6000</v>
      </c>
      <c r="G108" s="32">
        <v>79.2</v>
      </c>
      <c r="H108" s="32" t="s">
        <v>335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45156</v>
      </c>
      <c r="B109" s="32">
        <v>543366</v>
      </c>
      <c r="C109" s="31" t="s">
        <v>987</v>
      </c>
      <c r="D109" s="31" t="s">
        <v>1073</v>
      </c>
      <c r="E109" s="31" t="s">
        <v>577</v>
      </c>
      <c r="F109" s="93">
        <v>2400</v>
      </c>
      <c r="G109" s="32">
        <v>81.25</v>
      </c>
      <c r="H109" s="32" t="s">
        <v>335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45156</v>
      </c>
      <c r="B110" s="32">
        <v>543366</v>
      </c>
      <c r="C110" s="31" t="s">
        <v>987</v>
      </c>
      <c r="D110" s="31" t="s">
        <v>1107</v>
      </c>
      <c r="E110" s="31" t="s">
        <v>577</v>
      </c>
      <c r="F110" s="93">
        <v>13200</v>
      </c>
      <c r="G110" s="32">
        <v>80.319999999999993</v>
      </c>
      <c r="H110" s="32" t="s">
        <v>335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45156</v>
      </c>
      <c r="B111" s="32">
        <v>543366</v>
      </c>
      <c r="C111" s="31" t="s">
        <v>987</v>
      </c>
      <c r="D111" s="31" t="s">
        <v>1222</v>
      </c>
      <c r="E111" s="31" t="s">
        <v>577</v>
      </c>
      <c r="F111" s="93">
        <v>2400</v>
      </c>
      <c r="G111" s="32">
        <v>79.75</v>
      </c>
      <c r="H111" s="32" t="s">
        <v>335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45156</v>
      </c>
      <c r="B112" s="32">
        <v>543366</v>
      </c>
      <c r="C112" s="31" t="s">
        <v>987</v>
      </c>
      <c r="D112" s="31" t="s">
        <v>1222</v>
      </c>
      <c r="E112" s="31" t="s">
        <v>577</v>
      </c>
      <c r="F112" s="93">
        <v>6000</v>
      </c>
      <c r="G112" s="32">
        <v>79.2</v>
      </c>
      <c r="H112" s="32" t="s">
        <v>335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45156</v>
      </c>
      <c r="B113" s="32">
        <v>530525</v>
      </c>
      <c r="C113" s="31" t="s">
        <v>1223</v>
      </c>
      <c r="D113" s="31" t="s">
        <v>934</v>
      </c>
      <c r="E113" s="31" t="s">
        <v>577</v>
      </c>
      <c r="F113" s="93">
        <v>60000</v>
      </c>
      <c r="G113" s="32">
        <v>35.42</v>
      </c>
      <c r="H113" s="32" t="s">
        <v>335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45156</v>
      </c>
      <c r="B114" s="32">
        <v>540492</v>
      </c>
      <c r="C114" s="31" t="s">
        <v>1224</v>
      </c>
      <c r="D114" s="31" t="s">
        <v>1225</v>
      </c>
      <c r="E114" s="31" t="s">
        <v>577</v>
      </c>
      <c r="F114" s="93">
        <v>426915</v>
      </c>
      <c r="G114" s="32">
        <v>107.55</v>
      </c>
      <c r="H114" s="32" t="s">
        <v>335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45156</v>
      </c>
      <c r="B115" s="32">
        <v>537259</v>
      </c>
      <c r="C115" s="31" t="s">
        <v>1226</v>
      </c>
      <c r="D115" s="31" t="s">
        <v>1227</v>
      </c>
      <c r="E115" s="31" t="s">
        <v>577</v>
      </c>
      <c r="F115" s="93">
        <v>80000</v>
      </c>
      <c r="G115" s="32">
        <v>535.99</v>
      </c>
      <c r="H115" s="32" t="s">
        <v>335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45156</v>
      </c>
      <c r="B116" s="32">
        <v>539406</v>
      </c>
      <c r="C116" s="31" t="s">
        <v>1109</v>
      </c>
      <c r="D116" s="31" t="s">
        <v>1111</v>
      </c>
      <c r="E116" s="31" t="s">
        <v>577</v>
      </c>
      <c r="F116" s="93">
        <v>10000</v>
      </c>
      <c r="G116" s="32">
        <v>35</v>
      </c>
      <c r="H116" s="32" t="s">
        <v>335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45156</v>
      </c>
      <c r="B117" s="32">
        <v>539406</v>
      </c>
      <c r="C117" s="31" t="s">
        <v>1109</v>
      </c>
      <c r="D117" s="31" t="s">
        <v>1110</v>
      </c>
      <c r="E117" s="31" t="s">
        <v>577</v>
      </c>
      <c r="F117" s="93">
        <v>14991</v>
      </c>
      <c r="G117" s="32">
        <v>35</v>
      </c>
      <c r="H117" s="32" t="s">
        <v>335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45156</v>
      </c>
      <c r="B118" s="32">
        <v>542760</v>
      </c>
      <c r="C118" s="31" t="s">
        <v>518</v>
      </c>
      <c r="D118" s="31" t="s">
        <v>1228</v>
      </c>
      <c r="E118" s="31" t="s">
        <v>577</v>
      </c>
      <c r="F118" s="93">
        <v>1000000</v>
      </c>
      <c r="G118" s="32">
        <v>345.04</v>
      </c>
      <c r="H118" s="32" t="s">
        <v>335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45156</v>
      </c>
      <c r="B119" s="32">
        <v>539310</v>
      </c>
      <c r="C119" s="31" t="s">
        <v>1229</v>
      </c>
      <c r="D119" s="31" t="s">
        <v>1230</v>
      </c>
      <c r="E119" s="31" t="s">
        <v>577</v>
      </c>
      <c r="F119" s="93">
        <v>215493</v>
      </c>
      <c r="G119" s="32">
        <v>89.99</v>
      </c>
      <c r="H119" s="32" t="s">
        <v>335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45156</v>
      </c>
      <c r="B120" s="32">
        <v>503663</v>
      </c>
      <c r="C120" s="31" t="s">
        <v>1074</v>
      </c>
      <c r="D120" s="31" t="s">
        <v>1075</v>
      </c>
      <c r="E120" s="31" t="s">
        <v>577</v>
      </c>
      <c r="F120" s="93">
        <v>4770639</v>
      </c>
      <c r="G120" s="32">
        <v>6.08</v>
      </c>
      <c r="H120" s="32" t="s">
        <v>335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45156</v>
      </c>
      <c r="B121" s="32">
        <v>503663</v>
      </c>
      <c r="C121" s="31" t="s">
        <v>1074</v>
      </c>
      <c r="D121" s="31" t="s">
        <v>1231</v>
      </c>
      <c r="E121" s="31" t="s">
        <v>577</v>
      </c>
      <c r="F121" s="93">
        <v>2000000</v>
      </c>
      <c r="G121" s="32">
        <v>6.08</v>
      </c>
      <c r="H121" s="32" t="s">
        <v>335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45156</v>
      </c>
      <c r="B122" s="32">
        <v>542765</v>
      </c>
      <c r="C122" s="31" t="s">
        <v>1232</v>
      </c>
      <c r="D122" s="31" t="s">
        <v>1233</v>
      </c>
      <c r="E122" s="31" t="s">
        <v>577</v>
      </c>
      <c r="F122" s="93">
        <v>2000</v>
      </c>
      <c r="G122" s="32">
        <v>144.85</v>
      </c>
      <c r="H122" s="32" t="s">
        <v>335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45156</v>
      </c>
      <c r="B123" s="32">
        <v>542765</v>
      </c>
      <c r="C123" s="31" t="s">
        <v>1232</v>
      </c>
      <c r="D123" s="31" t="s">
        <v>1234</v>
      </c>
      <c r="E123" s="31" t="s">
        <v>577</v>
      </c>
      <c r="F123" s="93">
        <v>3000</v>
      </c>
      <c r="G123" s="32">
        <v>133.02000000000001</v>
      </c>
      <c r="H123" s="32" t="s">
        <v>335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>
        <v>45156</v>
      </c>
      <c r="B124" s="32">
        <v>542765</v>
      </c>
      <c r="C124" s="31" t="s">
        <v>1232</v>
      </c>
      <c r="D124" s="31" t="s">
        <v>1234</v>
      </c>
      <c r="E124" s="31" t="s">
        <v>577</v>
      </c>
      <c r="F124" s="93">
        <v>2000</v>
      </c>
      <c r="G124" s="32">
        <v>144.85</v>
      </c>
      <c r="H124" s="32" t="s">
        <v>335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>
        <v>45156</v>
      </c>
      <c r="B125" s="32">
        <v>542765</v>
      </c>
      <c r="C125" s="31" t="s">
        <v>1232</v>
      </c>
      <c r="D125" s="31" t="s">
        <v>1235</v>
      </c>
      <c r="E125" s="31" t="s">
        <v>577</v>
      </c>
      <c r="F125" s="93">
        <v>5000</v>
      </c>
      <c r="G125" s="32">
        <v>133.02000000000001</v>
      </c>
      <c r="H125" s="32" t="s">
        <v>335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>
        <v>45156</v>
      </c>
      <c r="B126" s="32">
        <v>531025</v>
      </c>
      <c r="C126" s="31" t="s">
        <v>1076</v>
      </c>
      <c r="D126" s="31" t="s">
        <v>934</v>
      </c>
      <c r="E126" s="31" t="s">
        <v>577</v>
      </c>
      <c r="F126" s="93">
        <v>1680685</v>
      </c>
      <c r="G126" s="32">
        <v>1.1299999999999999</v>
      </c>
      <c r="H126" s="32" t="s">
        <v>335</v>
      </c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>
        <v>45156</v>
      </c>
      <c r="B127" s="32">
        <v>531025</v>
      </c>
      <c r="C127" s="31" t="s">
        <v>1076</v>
      </c>
      <c r="D127" s="31" t="s">
        <v>934</v>
      </c>
      <c r="E127" s="31" t="s">
        <v>577</v>
      </c>
      <c r="F127" s="93">
        <v>52115973</v>
      </c>
      <c r="G127" s="32">
        <v>1.08</v>
      </c>
      <c r="H127" s="32" t="s">
        <v>335</v>
      </c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>
        <v>45156</v>
      </c>
      <c r="B128" s="32">
        <v>531025</v>
      </c>
      <c r="C128" s="31" t="s">
        <v>1076</v>
      </c>
      <c r="D128" s="31" t="s">
        <v>1236</v>
      </c>
      <c r="E128" s="31" t="s">
        <v>577</v>
      </c>
      <c r="F128" s="93">
        <v>5900000</v>
      </c>
      <c r="G128" s="32">
        <v>1.08</v>
      </c>
      <c r="H128" s="32" t="s">
        <v>335</v>
      </c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>
        <v>45156</v>
      </c>
      <c r="B129" s="32">
        <v>531025</v>
      </c>
      <c r="C129" s="31" t="s">
        <v>1076</v>
      </c>
      <c r="D129" s="31" t="s">
        <v>1237</v>
      </c>
      <c r="E129" s="31" t="s">
        <v>577</v>
      </c>
      <c r="F129" s="93">
        <v>4630371</v>
      </c>
      <c r="G129" s="32">
        <v>1.1299999999999999</v>
      </c>
      <c r="H129" s="32" t="s">
        <v>335</v>
      </c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>
        <v>45156</v>
      </c>
      <c r="B130" s="32">
        <v>531025</v>
      </c>
      <c r="C130" s="31" t="s">
        <v>1076</v>
      </c>
      <c r="D130" s="31" t="s">
        <v>1238</v>
      </c>
      <c r="E130" s="31" t="s">
        <v>577</v>
      </c>
      <c r="F130" s="93">
        <v>3700000</v>
      </c>
      <c r="G130" s="32">
        <v>1.08</v>
      </c>
      <c r="H130" s="32" t="s">
        <v>335</v>
      </c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>
        <v>45156</v>
      </c>
      <c r="B131" s="32">
        <v>531025</v>
      </c>
      <c r="C131" s="31" t="s">
        <v>1076</v>
      </c>
      <c r="D131" s="31" t="s">
        <v>1237</v>
      </c>
      <c r="E131" s="31" t="s">
        <v>577</v>
      </c>
      <c r="F131" s="93">
        <v>4630371</v>
      </c>
      <c r="G131" s="32">
        <v>1.1299999999999999</v>
      </c>
      <c r="H131" s="32" t="s">
        <v>335</v>
      </c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>
        <v>45156</v>
      </c>
      <c r="B132" s="32">
        <v>531025</v>
      </c>
      <c r="C132" s="31" t="s">
        <v>1076</v>
      </c>
      <c r="D132" s="31" t="s">
        <v>1236</v>
      </c>
      <c r="E132" s="31" t="s">
        <v>577</v>
      </c>
      <c r="F132" s="93">
        <v>3000000</v>
      </c>
      <c r="G132" s="32">
        <v>1.08</v>
      </c>
      <c r="H132" s="32" t="s">
        <v>335</v>
      </c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>
        <v>45156</v>
      </c>
      <c r="B133" s="32">
        <v>531025</v>
      </c>
      <c r="C133" s="31" t="s">
        <v>1076</v>
      </c>
      <c r="D133" s="31" t="s">
        <v>1238</v>
      </c>
      <c r="E133" s="31" t="s">
        <v>577</v>
      </c>
      <c r="F133" s="93">
        <v>3700000</v>
      </c>
      <c r="G133" s="32">
        <v>1.0900000000000001</v>
      </c>
      <c r="H133" s="32" t="s">
        <v>335</v>
      </c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>
        <v>45156</v>
      </c>
      <c r="B134" s="32">
        <v>531025</v>
      </c>
      <c r="C134" s="31" t="s">
        <v>1076</v>
      </c>
      <c r="D134" s="31" t="s">
        <v>1239</v>
      </c>
      <c r="E134" s="31" t="s">
        <v>577</v>
      </c>
      <c r="F134" s="93">
        <v>4657272</v>
      </c>
      <c r="G134" s="32">
        <v>1.08</v>
      </c>
      <c r="H134" s="32" t="s">
        <v>335</v>
      </c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>
        <v>45156</v>
      </c>
      <c r="B135" s="32">
        <v>531025</v>
      </c>
      <c r="C135" s="31" t="s">
        <v>1076</v>
      </c>
      <c r="D135" s="31" t="s">
        <v>1240</v>
      </c>
      <c r="E135" s="31" t="s">
        <v>577</v>
      </c>
      <c r="F135" s="93">
        <v>10000000</v>
      </c>
      <c r="G135" s="32">
        <v>1.08</v>
      </c>
      <c r="H135" s="32" t="s">
        <v>335</v>
      </c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>
        <v>45156</v>
      </c>
      <c r="B136" s="32">
        <v>531025</v>
      </c>
      <c r="C136" s="31" t="s">
        <v>1076</v>
      </c>
      <c r="D136" s="31" t="s">
        <v>1112</v>
      </c>
      <c r="E136" s="31" t="s">
        <v>577</v>
      </c>
      <c r="F136" s="93">
        <v>50000000</v>
      </c>
      <c r="G136" s="32">
        <v>1.08</v>
      </c>
      <c r="H136" s="32" t="s">
        <v>335</v>
      </c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>
        <v>45156</v>
      </c>
      <c r="B137" s="32">
        <v>539761</v>
      </c>
      <c r="C137" s="31" t="s">
        <v>1241</v>
      </c>
      <c r="D137" s="31" t="s">
        <v>1242</v>
      </c>
      <c r="E137" s="31" t="s">
        <v>577</v>
      </c>
      <c r="F137" s="93">
        <v>19410</v>
      </c>
      <c r="G137" s="32">
        <v>163.80000000000001</v>
      </c>
      <c r="H137" s="32" t="s">
        <v>335</v>
      </c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>
        <v>45156</v>
      </c>
      <c r="B138" s="32">
        <v>511018</v>
      </c>
      <c r="C138" s="31" t="s">
        <v>1243</v>
      </c>
      <c r="D138" s="31" t="s">
        <v>1244</v>
      </c>
      <c r="E138" s="31" t="s">
        <v>577</v>
      </c>
      <c r="F138" s="93">
        <v>10390</v>
      </c>
      <c r="G138" s="32">
        <v>22.59</v>
      </c>
      <c r="H138" s="32" t="s">
        <v>335</v>
      </c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>
        <v>45156</v>
      </c>
      <c r="B139" s="32" t="s">
        <v>731</v>
      </c>
      <c r="C139" s="31" t="s">
        <v>1245</v>
      </c>
      <c r="D139" s="31" t="s">
        <v>578</v>
      </c>
      <c r="E139" s="31" t="s">
        <v>576</v>
      </c>
      <c r="F139" s="93">
        <v>836548</v>
      </c>
      <c r="G139" s="32">
        <v>54.36</v>
      </c>
      <c r="H139" s="32" t="s">
        <v>896</v>
      </c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>
        <v>45156</v>
      </c>
      <c r="B140" s="32" t="s">
        <v>1246</v>
      </c>
      <c r="C140" s="31" t="s">
        <v>1247</v>
      </c>
      <c r="D140" s="31" t="s">
        <v>1248</v>
      </c>
      <c r="E140" s="31" t="s">
        <v>576</v>
      </c>
      <c r="F140" s="93">
        <v>239811</v>
      </c>
      <c r="G140" s="32">
        <v>139.33000000000001</v>
      </c>
      <c r="H140" s="32" t="s">
        <v>896</v>
      </c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>
        <v>45156</v>
      </c>
      <c r="B141" s="32" t="s">
        <v>1246</v>
      </c>
      <c r="C141" s="31" t="s">
        <v>1247</v>
      </c>
      <c r="D141" s="31" t="s">
        <v>1249</v>
      </c>
      <c r="E141" s="31" t="s">
        <v>576</v>
      </c>
      <c r="F141" s="93">
        <v>147000</v>
      </c>
      <c r="G141" s="32">
        <v>138.16</v>
      </c>
      <c r="H141" s="32" t="s">
        <v>896</v>
      </c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>
        <v>45156</v>
      </c>
      <c r="B142" s="32" t="s">
        <v>1250</v>
      </c>
      <c r="C142" s="31" t="s">
        <v>1251</v>
      </c>
      <c r="D142" s="31" t="s">
        <v>934</v>
      </c>
      <c r="E142" s="31" t="s">
        <v>576</v>
      </c>
      <c r="F142" s="93">
        <v>95000</v>
      </c>
      <c r="G142" s="32">
        <v>209.5</v>
      </c>
      <c r="H142" s="32" t="s">
        <v>896</v>
      </c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>
        <v>45156</v>
      </c>
      <c r="B143" s="32" t="s">
        <v>1252</v>
      </c>
      <c r="C143" s="31" t="s">
        <v>1253</v>
      </c>
      <c r="D143" s="31" t="s">
        <v>578</v>
      </c>
      <c r="E143" s="31" t="s">
        <v>576</v>
      </c>
      <c r="F143" s="93">
        <v>224626</v>
      </c>
      <c r="G143" s="32">
        <v>489.45</v>
      </c>
      <c r="H143" s="32" t="s">
        <v>896</v>
      </c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>
        <v>45156</v>
      </c>
      <c r="B144" s="32" t="s">
        <v>1113</v>
      </c>
      <c r="C144" s="31" t="s">
        <v>1114</v>
      </c>
      <c r="D144" s="31" t="s">
        <v>1115</v>
      </c>
      <c r="E144" s="31" t="s">
        <v>576</v>
      </c>
      <c r="F144" s="93">
        <v>296187</v>
      </c>
      <c r="G144" s="32">
        <v>612.80999999999995</v>
      </c>
      <c r="H144" s="32" t="s">
        <v>896</v>
      </c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>
        <v>45156</v>
      </c>
      <c r="B145" s="32" t="s">
        <v>1113</v>
      </c>
      <c r="C145" s="31" t="s">
        <v>1114</v>
      </c>
      <c r="D145" s="31" t="s">
        <v>1254</v>
      </c>
      <c r="E145" s="31" t="s">
        <v>576</v>
      </c>
      <c r="F145" s="93">
        <v>221000</v>
      </c>
      <c r="G145" s="32">
        <v>595.64</v>
      </c>
      <c r="H145" s="32" t="s">
        <v>896</v>
      </c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>
        <v>45156</v>
      </c>
      <c r="B146" s="32" t="s">
        <v>1255</v>
      </c>
      <c r="C146" s="31" t="s">
        <v>1256</v>
      </c>
      <c r="D146" s="31" t="s">
        <v>578</v>
      </c>
      <c r="E146" s="31" t="s">
        <v>576</v>
      </c>
      <c r="F146" s="93">
        <v>374633</v>
      </c>
      <c r="G146" s="32">
        <v>183.9</v>
      </c>
      <c r="H146" s="32" t="s">
        <v>896</v>
      </c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>
        <v>45156</v>
      </c>
      <c r="B147" s="32" t="s">
        <v>366</v>
      </c>
      <c r="C147" s="31" t="s">
        <v>1077</v>
      </c>
      <c r="D147" s="31" t="s">
        <v>578</v>
      </c>
      <c r="E147" s="31" t="s">
        <v>576</v>
      </c>
      <c r="F147" s="93">
        <v>1294224</v>
      </c>
      <c r="G147" s="32">
        <v>869.61</v>
      </c>
      <c r="H147" s="32" t="s">
        <v>896</v>
      </c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>
        <v>45156</v>
      </c>
      <c r="B148" s="32" t="s">
        <v>366</v>
      </c>
      <c r="C148" s="31" t="s">
        <v>1077</v>
      </c>
      <c r="D148" s="31" t="s">
        <v>1078</v>
      </c>
      <c r="E148" s="31" t="s">
        <v>576</v>
      </c>
      <c r="F148" s="93">
        <v>685895</v>
      </c>
      <c r="G148" s="32">
        <v>874.8</v>
      </c>
      <c r="H148" s="32" t="s">
        <v>896</v>
      </c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>
        <v>45156</v>
      </c>
      <c r="B149" s="32" t="s">
        <v>1116</v>
      </c>
      <c r="C149" s="31" t="s">
        <v>1117</v>
      </c>
      <c r="D149" s="31" t="s">
        <v>889</v>
      </c>
      <c r="E149" s="31" t="s">
        <v>576</v>
      </c>
      <c r="F149" s="93">
        <v>1922722</v>
      </c>
      <c r="G149" s="32">
        <v>46</v>
      </c>
      <c r="H149" s="32" t="s">
        <v>896</v>
      </c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>
        <v>45156</v>
      </c>
      <c r="B150" s="32" t="s">
        <v>1116</v>
      </c>
      <c r="C150" s="31" t="s">
        <v>1117</v>
      </c>
      <c r="D150" s="31" t="s">
        <v>578</v>
      </c>
      <c r="E150" s="31" t="s">
        <v>576</v>
      </c>
      <c r="F150" s="93">
        <v>1317096</v>
      </c>
      <c r="G150" s="32">
        <v>46.18</v>
      </c>
      <c r="H150" s="32" t="s">
        <v>896</v>
      </c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>
        <v>45156</v>
      </c>
      <c r="B151" s="32" t="s">
        <v>1257</v>
      </c>
      <c r="C151" s="31" t="s">
        <v>1258</v>
      </c>
      <c r="D151" s="31" t="s">
        <v>1259</v>
      </c>
      <c r="E151" s="31" t="s">
        <v>576</v>
      </c>
      <c r="F151" s="93">
        <v>899037</v>
      </c>
      <c r="G151" s="32">
        <v>900.05</v>
      </c>
      <c r="H151" s="32" t="s">
        <v>896</v>
      </c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>
        <v>45156</v>
      </c>
      <c r="B152" s="32" t="s">
        <v>1257</v>
      </c>
      <c r="C152" s="31" t="s">
        <v>1258</v>
      </c>
      <c r="D152" s="31" t="s">
        <v>578</v>
      </c>
      <c r="E152" s="31" t="s">
        <v>576</v>
      </c>
      <c r="F152" s="93">
        <v>735455</v>
      </c>
      <c r="G152" s="32">
        <v>935.17</v>
      </c>
      <c r="H152" s="32" t="s">
        <v>896</v>
      </c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>
        <v>45156</v>
      </c>
      <c r="B153" s="32" t="s">
        <v>1257</v>
      </c>
      <c r="C153" s="31" t="s">
        <v>1258</v>
      </c>
      <c r="D153" s="31" t="s">
        <v>1078</v>
      </c>
      <c r="E153" s="31" t="s">
        <v>576</v>
      </c>
      <c r="F153" s="93">
        <v>1131896</v>
      </c>
      <c r="G153" s="32">
        <v>930.12</v>
      </c>
      <c r="H153" s="32" t="s">
        <v>896</v>
      </c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>
        <v>45156</v>
      </c>
      <c r="B154" s="32" t="s">
        <v>1118</v>
      </c>
      <c r="C154" s="31" t="s">
        <v>1119</v>
      </c>
      <c r="D154" s="31" t="s">
        <v>1260</v>
      </c>
      <c r="E154" s="31" t="s">
        <v>576</v>
      </c>
      <c r="F154" s="93">
        <v>909944</v>
      </c>
      <c r="G154" s="32">
        <v>11.74</v>
      </c>
      <c r="H154" s="32" t="s">
        <v>896</v>
      </c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>
        <v>45156</v>
      </c>
      <c r="B155" s="32" t="s">
        <v>1261</v>
      </c>
      <c r="C155" s="31" t="s">
        <v>1262</v>
      </c>
      <c r="D155" s="31" t="s">
        <v>1263</v>
      </c>
      <c r="E155" s="31" t="s">
        <v>576</v>
      </c>
      <c r="F155" s="93">
        <v>985442</v>
      </c>
      <c r="G155" s="32">
        <v>141.41999999999999</v>
      </c>
      <c r="H155" s="32" t="s">
        <v>896</v>
      </c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>
        <v>45156</v>
      </c>
      <c r="B156" s="32" t="s">
        <v>388</v>
      </c>
      <c r="C156" s="31" t="s">
        <v>1264</v>
      </c>
      <c r="D156" s="31" t="s">
        <v>578</v>
      </c>
      <c r="E156" s="31" t="s">
        <v>576</v>
      </c>
      <c r="F156" s="93">
        <v>288139</v>
      </c>
      <c r="G156" s="32">
        <v>1472.35</v>
      </c>
      <c r="H156" s="32" t="s">
        <v>896</v>
      </c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5" customHeight="1">
      <c r="A157" s="92">
        <v>45156</v>
      </c>
      <c r="B157" s="32" t="s">
        <v>1265</v>
      </c>
      <c r="C157" s="31" t="s">
        <v>1266</v>
      </c>
      <c r="D157" s="31" t="s">
        <v>578</v>
      </c>
      <c r="E157" s="31" t="s">
        <v>576</v>
      </c>
      <c r="F157" s="93">
        <v>1153055</v>
      </c>
      <c r="G157" s="32">
        <v>180.31</v>
      </c>
      <c r="H157" s="32" t="s">
        <v>896</v>
      </c>
    </row>
    <row r="158" spans="1:28" ht="15" customHeight="1">
      <c r="A158" s="92">
        <v>45156</v>
      </c>
      <c r="B158" s="32" t="s">
        <v>1267</v>
      </c>
      <c r="C158" s="31" t="s">
        <v>1268</v>
      </c>
      <c r="D158" s="31" t="s">
        <v>1269</v>
      </c>
      <c r="E158" s="31" t="s">
        <v>576</v>
      </c>
      <c r="F158" s="93">
        <v>100000</v>
      </c>
      <c r="G158" s="32">
        <v>121.47</v>
      </c>
      <c r="H158" s="32" t="s">
        <v>896</v>
      </c>
    </row>
    <row r="159" spans="1:28" ht="15" customHeight="1">
      <c r="A159" s="92">
        <v>45156</v>
      </c>
      <c r="B159" s="32" t="s">
        <v>1120</v>
      </c>
      <c r="C159" s="31" t="s">
        <v>1121</v>
      </c>
      <c r="D159" s="31" t="s">
        <v>578</v>
      </c>
      <c r="E159" s="31" t="s">
        <v>576</v>
      </c>
      <c r="F159" s="93">
        <v>1781084</v>
      </c>
      <c r="G159" s="32">
        <v>211.74</v>
      </c>
      <c r="H159" s="32" t="s">
        <v>896</v>
      </c>
    </row>
    <row r="160" spans="1:28" ht="15" customHeight="1">
      <c r="A160" s="92">
        <v>45156</v>
      </c>
      <c r="B160" s="32" t="s">
        <v>1270</v>
      </c>
      <c r="C160" s="31" t="s">
        <v>1271</v>
      </c>
      <c r="D160" s="31" t="s">
        <v>1272</v>
      </c>
      <c r="E160" s="31" t="s">
        <v>576</v>
      </c>
      <c r="F160" s="93">
        <v>152000</v>
      </c>
      <c r="G160" s="32">
        <v>34</v>
      </c>
      <c r="H160" s="32" t="s">
        <v>896</v>
      </c>
    </row>
    <row r="161" spans="1:8" ht="15" customHeight="1">
      <c r="A161" s="92">
        <v>45156</v>
      </c>
      <c r="B161" s="32" t="s">
        <v>1270</v>
      </c>
      <c r="C161" s="31" t="s">
        <v>1271</v>
      </c>
      <c r="D161" s="31" t="s">
        <v>934</v>
      </c>
      <c r="E161" s="31" t="s">
        <v>576</v>
      </c>
      <c r="F161" s="93">
        <v>112000</v>
      </c>
      <c r="G161" s="32">
        <v>34.049999999999997</v>
      </c>
      <c r="H161" s="32" t="s">
        <v>896</v>
      </c>
    </row>
    <row r="162" spans="1:8" ht="15" customHeight="1">
      <c r="A162" s="92">
        <v>45156</v>
      </c>
      <c r="B162" s="32" t="s">
        <v>1122</v>
      </c>
      <c r="C162" s="31" t="s">
        <v>1123</v>
      </c>
      <c r="D162" s="31" t="s">
        <v>1115</v>
      </c>
      <c r="E162" s="31" t="s">
        <v>576</v>
      </c>
      <c r="F162" s="93">
        <v>64001</v>
      </c>
      <c r="G162" s="32">
        <v>252.82</v>
      </c>
      <c r="H162" s="32" t="s">
        <v>896</v>
      </c>
    </row>
    <row r="163" spans="1:8" ht="15" customHeight="1">
      <c r="A163" s="92">
        <v>45156</v>
      </c>
      <c r="B163" s="32" t="s">
        <v>1122</v>
      </c>
      <c r="C163" s="31" t="s">
        <v>1123</v>
      </c>
      <c r="D163" s="31" t="s">
        <v>578</v>
      </c>
      <c r="E163" s="31" t="s">
        <v>576</v>
      </c>
      <c r="F163" s="93">
        <v>51869</v>
      </c>
      <c r="G163" s="32">
        <v>234.88</v>
      </c>
      <c r="H163" s="32" t="s">
        <v>896</v>
      </c>
    </row>
    <row r="164" spans="1:8" ht="15" customHeight="1">
      <c r="A164" s="92">
        <v>45156</v>
      </c>
      <c r="B164" s="32" t="s">
        <v>1273</v>
      </c>
      <c r="C164" s="31" t="s">
        <v>1274</v>
      </c>
      <c r="D164" s="31" t="s">
        <v>578</v>
      </c>
      <c r="E164" s="31" t="s">
        <v>576</v>
      </c>
      <c r="F164" s="93">
        <v>386994</v>
      </c>
      <c r="G164" s="32">
        <v>53.52</v>
      </c>
      <c r="H164" s="32" t="s">
        <v>896</v>
      </c>
    </row>
    <row r="165" spans="1:8" ht="15" customHeight="1">
      <c r="A165" s="92">
        <v>45156</v>
      </c>
      <c r="B165" s="32" t="s">
        <v>1275</v>
      </c>
      <c r="C165" s="31" t="s">
        <v>1276</v>
      </c>
      <c r="D165" s="31" t="s">
        <v>1277</v>
      </c>
      <c r="E165" s="31" t="s">
        <v>576</v>
      </c>
      <c r="F165" s="93">
        <v>133820</v>
      </c>
      <c r="G165" s="32">
        <v>61.92</v>
      </c>
      <c r="H165" s="32" t="s">
        <v>896</v>
      </c>
    </row>
    <row r="166" spans="1:8" ht="15" customHeight="1">
      <c r="A166" s="92">
        <v>45156</v>
      </c>
      <c r="B166" s="32" t="s">
        <v>1125</v>
      </c>
      <c r="C166" s="31" t="s">
        <v>1126</v>
      </c>
      <c r="D166" s="31" t="s">
        <v>1127</v>
      </c>
      <c r="E166" s="31" t="s">
        <v>576</v>
      </c>
      <c r="F166" s="93">
        <v>78000</v>
      </c>
      <c r="G166" s="32">
        <v>25.15</v>
      </c>
      <c r="H166" s="32" t="s">
        <v>896</v>
      </c>
    </row>
    <row r="167" spans="1:8" ht="15" customHeight="1">
      <c r="A167" s="92">
        <v>45156</v>
      </c>
      <c r="B167" s="32" t="s">
        <v>1025</v>
      </c>
      <c r="C167" s="31" t="s">
        <v>1026</v>
      </c>
      <c r="D167" s="31" t="s">
        <v>1048</v>
      </c>
      <c r="E167" s="31" t="s">
        <v>576</v>
      </c>
      <c r="F167" s="93">
        <v>2098077</v>
      </c>
      <c r="G167" s="32">
        <v>6.12</v>
      </c>
      <c r="H167" s="32" t="s">
        <v>896</v>
      </c>
    </row>
    <row r="168" spans="1:8" ht="15" customHeight="1">
      <c r="A168" s="92">
        <v>45156</v>
      </c>
      <c r="B168" s="32" t="s">
        <v>1278</v>
      </c>
      <c r="C168" s="31" t="s">
        <v>1279</v>
      </c>
      <c r="D168" s="31" t="s">
        <v>1124</v>
      </c>
      <c r="E168" s="31" t="s">
        <v>576</v>
      </c>
      <c r="F168" s="93">
        <v>60000</v>
      </c>
      <c r="G168" s="32">
        <v>1059.7</v>
      </c>
      <c r="H168" s="32" t="s">
        <v>896</v>
      </c>
    </row>
    <row r="169" spans="1:8" ht="15" customHeight="1">
      <c r="A169" s="92">
        <v>45156</v>
      </c>
      <c r="B169" s="32" t="s">
        <v>1280</v>
      </c>
      <c r="C169" s="31" t="s">
        <v>1281</v>
      </c>
      <c r="D169" s="31" t="s">
        <v>1282</v>
      </c>
      <c r="E169" s="31" t="s">
        <v>576</v>
      </c>
      <c r="F169" s="93">
        <v>278832</v>
      </c>
      <c r="G169" s="32">
        <v>35.299999999999997</v>
      </c>
      <c r="H169" s="32" t="s">
        <v>896</v>
      </c>
    </row>
    <row r="170" spans="1:8" ht="15" customHeight="1">
      <c r="A170" s="92">
        <v>45156</v>
      </c>
      <c r="B170" s="32" t="s">
        <v>1283</v>
      </c>
      <c r="C170" s="31" t="s">
        <v>1284</v>
      </c>
      <c r="D170" s="31" t="s">
        <v>934</v>
      </c>
      <c r="E170" s="31" t="s">
        <v>576</v>
      </c>
      <c r="F170" s="93">
        <v>22000</v>
      </c>
      <c r="G170" s="32">
        <v>57.9</v>
      </c>
      <c r="H170" s="32" t="s">
        <v>896</v>
      </c>
    </row>
    <row r="171" spans="1:8" ht="15" customHeight="1">
      <c r="A171" s="92">
        <v>45156</v>
      </c>
      <c r="B171" s="32" t="s">
        <v>1128</v>
      </c>
      <c r="C171" s="31" t="s">
        <v>1129</v>
      </c>
      <c r="D171" s="31" t="s">
        <v>1079</v>
      </c>
      <c r="E171" s="31" t="s">
        <v>576</v>
      </c>
      <c r="F171" s="93">
        <v>78848</v>
      </c>
      <c r="G171" s="32">
        <v>1040.71</v>
      </c>
      <c r="H171" s="32" t="s">
        <v>896</v>
      </c>
    </row>
    <row r="172" spans="1:8" ht="15" customHeight="1">
      <c r="A172" s="92">
        <v>45156</v>
      </c>
      <c r="B172" s="32" t="s">
        <v>1128</v>
      </c>
      <c r="C172" s="31" t="s">
        <v>1129</v>
      </c>
      <c r="D172" s="31" t="s">
        <v>578</v>
      </c>
      <c r="E172" s="31" t="s">
        <v>576</v>
      </c>
      <c r="F172" s="93">
        <v>280709</v>
      </c>
      <c r="G172" s="32">
        <v>1043.7</v>
      </c>
      <c r="H172" s="32" t="s">
        <v>896</v>
      </c>
    </row>
    <row r="173" spans="1:8" ht="15" customHeight="1">
      <c r="A173" s="92">
        <v>45156</v>
      </c>
      <c r="B173" s="32" t="s">
        <v>1128</v>
      </c>
      <c r="C173" s="31" t="s">
        <v>1129</v>
      </c>
      <c r="D173" s="31" t="s">
        <v>1285</v>
      </c>
      <c r="E173" s="31" t="s">
        <v>576</v>
      </c>
      <c r="F173" s="93">
        <v>92484</v>
      </c>
      <c r="G173" s="32">
        <v>1040.83</v>
      </c>
      <c r="H173" s="32" t="s">
        <v>896</v>
      </c>
    </row>
    <row r="174" spans="1:8" ht="15" customHeight="1">
      <c r="A174" s="92">
        <v>45156</v>
      </c>
      <c r="B174" s="32" t="s">
        <v>1108</v>
      </c>
      <c r="C174" s="31" t="s">
        <v>1138</v>
      </c>
      <c r="D174" s="31" t="s">
        <v>1286</v>
      </c>
      <c r="E174" s="31" t="s">
        <v>576</v>
      </c>
      <c r="F174" s="93">
        <v>210430</v>
      </c>
      <c r="G174" s="32">
        <v>18.940000000000001</v>
      </c>
      <c r="H174" s="32" t="s">
        <v>896</v>
      </c>
    </row>
    <row r="175" spans="1:8" ht="15" customHeight="1">
      <c r="A175" s="92">
        <v>45156</v>
      </c>
      <c r="B175" s="32" t="s">
        <v>1287</v>
      </c>
      <c r="C175" s="31" t="s">
        <v>1288</v>
      </c>
      <c r="D175" s="31" t="s">
        <v>1289</v>
      </c>
      <c r="E175" s="31" t="s">
        <v>576</v>
      </c>
      <c r="F175" s="93">
        <v>13671508</v>
      </c>
      <c r="G175" s="32">
        <v>22.82</v>
      </c>
      <c r="H175" s="32" t="s">
        <v>896</v>
      </c>
    </row>
    <row r="176" spans="1:8" ht="15" customHeight="1">
      <c r="A176" s="92">
        <v>45156</v>
      </c>
      <c r="B176" s="32" t="s">
        <v>1287</v>
      </c>
      <c r="C176" s="31" t="s">
        <v>1288</v>
      </c>
      <c r="D176" s="31" t="s">
        <v>889</v>
      </c>
      <c r="E176" s="31" t="s">
        <v>576</v>
      </c>
      <c r="F176" s="93">
        <v>19274436</v>
      </c>
      <c r="G176" s="32">
        <v>22.81</v>
      </c>
      <c r="H176" s="32" t="s">
        <v>896</v>
      </c>
    </row>
    <row r="177" spans="1:8" ht="15" customHeight="1">
      <c r="A177" s="92">
        <v>45156</v>
      </c>
      <c r="B177" s="32" t="s">
        <v>1290</v>
      </c>
      <c r="C177" s="31" t="s">
        <v>1291</v>
      </c>
      <c r="D177" s="31" t="s">
        <v>1292</v>
      </c>
      <c r="E177" s="31" t="s">
        <v>576</v>
      </c>
      <c r="F177" s="93">
        <v>60000</v>
      </c>
      <c r="G177" s="32">
        <v>106.24</v>
      </c>
      <c r="H177" s="32" t="s">
        <v>896</v>
      </c>
    </row>
    <row r="178" spans="1:8" ht="15" customHeight="1">
      <c r="A178" s="92">
        <v>45156</v>
      </c>
      <c r="B178" s="32" t="s">
        <v>1290</v>
      </c>
      <c r="C178" s="31" t="s">
        <v>1291</v>
      </c>
      <c r="D178" s="31" t="s">
        <v>1293</v>
      </c>
      <c r="E178" s="31" t="s">
        <v>576</v>
      </c>
      <c r="F178" s="93">
        <v>57000</v>
      </c>
      <c r="G178" s="32">
        <v>101.5</v>
      </c>
      <c r="H178" s="32" t="s">
        <v>896</v>
      </c>
    </row>
    <row r="179" spans="1:8" ht="15" customHeight="1">
      <c r="A179" s="92">
        <v>45156</v>
      </c>
      <c r="B179" s="32" t="s">
        <v>1290</v>
      </c>
      <c r="C179" s="31" t="s">
        <v>1291</v>
      </c>
      <c r="D179" s="31" t="s">
        <v>1294</v>
      </c>
      <c r="E179" s="31" t="s">
        <v>576</v>
      </c>
      <c r="F179" s="93">
        <v>111000</v>
      </c>
      <c r="G179" s="32">
        <v>106.55</v>
      </c>
      <c r="H179" s="32" t="s">
        <v>896</v>
      </c>
    </row>
    <row r="180" spans="1:8" ht="15" customHeight="1">
      <c r="A180" s="92">
        <v>45156</v>
      </c>
      <c r="B180" s="32" t="s">
        <v>1290</v>
      </c>
      <c r="C180" s="31" t="s">
        <v>1291</v>
      </c>
      <c r="D180" s="31" t="s">
        <v>1295</v>
      </c>
      <c r="E180" s="31" t="s">
        <v>576</v>
      </c>
      <c r="F180" s="93">
        <v>60000</v>
      </c>
      <c r="G180" s="32">
        <v>106.55</v>
      </c>
      <c r="H180" s="32" t="s">
        <v>896</v>
      </c>
    </row>
    <row r="181" spans="1:8" ht="15" customHeight="1">
      <c r="A181" s="92">
        <v>45156</v>
      </c>
      <c r="B181" s="32" t="s">
        <v>1049</v>
      </c>
      <c r="C181" s="31" t="s">
        <v>1050</v>
      </c>
      <c r="D181" s="31" t="s">
        <v>1051</v>
      </c>
      <c r="E181" s="31" t="s">
        <v>576</v>
      </c>
      <c r="F181" s="93">
        <v>854589</v>
      </c>
      <c r="G181" s="32">
        <v>99.79</v>
      </c>
      <c r="H181" s="32" t="s">
        <v>896</v>
      </c>
    </row>
    <row r="182" spans="1:8" ht="15" customHeight="1">
      <c r="A182" s="92">
        <v>45156</v>
      </c>
      <c r="B182" s="32" t="s">
        <v>1296</v>
      </c>
      <c r="C182" s="31" t="s">
        <v>1297</v>
      </c>
      <c r="D182" s="31" t="s">
        <v>934</v>
      </c>
      <c r="E182" s="31" t="s">
        <v>576</v>
      </c>
      <c r="F182" s="93">
        <v>1900000</v>
      </c>
      <c r="G182" s="32">
        <v>28.05</v>
      </c>
      <c r="H182" s="32" t="s">
        <v>896</v>
      </c>
    </row>
    <row r="183" spans="1:8" ht="15" customHeight="1">
      <c r="A183" s="92">
        <v>45156</v>
      </c>
      <c r="B183" s="32" t="s">
        <v>1298</v>
      </c>
      <c r="C183" s="31" t="s">
        <v>1299</v>
      </c>
      <c r="D183" s="31" t="s">
        <v>578</v>
      </c>
      <c r="E183" s="31" t="s">
        <v>576</v>
      </c>
      <c r="F183" s="93">
        <v>268429</v>
      </c>
      <c r="G183" s="32">
        <v>208.54</v>
      </c>
      <c r="H183" s="32" t="s">
        <v>896</v>
      </c>
    </row>
    <row r="184" spans="1:8" ht="15" customHeight="1">
      <c r="A184" s="92">
        <v>45156</v>
      </c>
      <c r="B184" s="32" t="s">
        <v>1298</v>
      </c>
      <c r="C184" s="31" t="s">
        <v>1299</v>
      </c>
      <c r="D184" s="31" t="s">
        <v>1300</v>
      </c>
      <c r="E184" s="31" t="s">
        <v>576</v>
      </c>
      <c r="F184" s="93">
        <v>72031</v>
      </c>
      <c r="G184" s="32">
        <v>213.5</v>
      </c>
      <c r="H184" s="32" t="s">
        <v>896</v>
      </c>
    </row>
    <row r="185" spans="1:8" ht="15" customHeight="1">
      <c r="A185" s="92">
        <v>45156</v>
      </c>
      <c r="B185" s="32" t="s">
        <v>1298</v>
      </c>
      <c r="C185" s="31" t="s">
        <v>1299</v>
      </c>
      <c r="D185" s="31" t="s">
        <v>1301</v>
      </c>
      <c r="E185" s="31" t="s">
        <v>576</v>
      </c>
      <c r="F185" s="93">
        <v>95875</v>
      </c>
      <c r="G185" s="32">
        <v>214.07</v>
      </c>
      <c r="H185" s="32" t="s">
        <v>896</v>
      </c>
    </row>
    <row r="186" spans="1:8" ht="15" customHeight="1">
      <c r="A186" s="92">
        <v>45156</v>
      </c>
      <c r="B186" s="32" t="s">
        <v>1298</v>
      </c>
      <c r="C186" s="31" t="s">
        <v>1299</v>
      </c>
      <c r="D186" s="31" t="s">
        <v>1285</v>
      </c>
      <c r="E186" s="31" t="s">
        <v>576</v>
      </c>
      <c r="F186" s="93">
        <v>100086</v>
      </c>
      <c r="G186" s="32">
        <v>212.73</v>
      </c>
      <c r="H186" s="32" t="s">
        <v>896</v>
      </c>
    </row>
    <row r="187" spans="1:8" ht="15" customHeight="1">
      <c r="A187" s="92">
        <v>45156</v>
      </c>
      <c r="B187" s="32" t="s">
        <v>1298</v>
      </c>
      <c r="C187" s="31" t="s">
        <v>1299</v>
      </c>
      <c r="D187" s="31" t="s">
        <v>1078</v>
      </c>
      <c r="E187" s="31" t="s">
        <v>576</v>
      </c>
      <c r="F187" s="93">
        <v>81617</v>
      </c>
      <c r="G187" s="32">
        <v>214.02</v>
      </c>
      <c r="H187" s="32" t="s">
        <v>896</v>
      </c>
    </row>
    <row r="188" spans="1:8" ht="15" customHeight="1">
      <c r="A188" s="92">
        <v>45156</v>
      </c>
      <c r="B188" s="32" t="s">
        <v>1302</v>
      </c>
      <c r="C188" s="31" t="s">
        <v>1303</v>
      </c>
      <c r="D188" s="31" t="s">
        <v>1304</v>
      </c>
      <c r="E188" s="31" t="s">
        <v>576</v>
      </c>
      <c r="F188" s="93">
        <v>1000000</v>
      </c>
      <c r="G188" s="32">
        <v>305</v>
      </c>
      <c r="H188" s="32" t="s">
        <v>896</v>
      </c>
    </row>
    <row r="189" spans="1:8" ht="15" customHeight="1">
      <c r="A189" s="92">
        <v>45156</v>
      </c>
      <c r="B189" s="32" t="s">
        <v>1305</v>
      </c>
      <c r="C189" s="31" t="s">
        <v>1306</v>
      </c>
      <c r="D189" s="31" t="s">
        <v>1263</v>
      </c>
      <c r="E189" s="31" t="s">
        <v>576</v>
      </c>
      <c r="F189" s="93">
        <v>225821</v>
      </c>
      <c r="G189" s="32">
        <v>130.25</v>
      </c>
      <c r="H189" s="32" t="s">
        <v>896</v>
      </c>
    </row>
    <row r="190" spans="1:8" ht="15" customHeight="1">
      <c r="A190" s="92">
        <v>45156</v>
      </c>
      <c r="B190" s="32" t="s">
        <v>1307</v>
      </c>
      <c r="C190" s="31" t="s">
        <v>1308</v>
      </c>
      <c r="D190" s="31" t="s">
        <v>578</v>
      </c>
      <c r="E190" s="31" t="s">
        <v>576</v>
      </c>
      <c r="F190" s="93">
        <v>628303</v>
      </c>
      <c r="G190" s="32">
        <v>137.13999999999999</v>
      </c>
      <c r="H190" s="32" t="s">
        <v>896</v>
      </c>
    </row>
    <row r="191" spans="1:8" ht="15" customHeight="1">
      <c r="A191" s="92">
        <v>45156</v>
      </c>
      <c r="B191" s="32" t="s">
        <v>1307</v>
      </c>
      <c r="C191" s="31" t="s">
        <v>1308</v>
      </c>
      <c r="D191" s="31" t="s">
        <v>1078</v>
      </c>
      <c r="E191" s="31" t="s">
        <v>576</v>
      </c>
      <c r="F191" s="93">
        <v>111089</v>
      </c>
      <c r="G191" s="32">
        <v>139.02000000000001</v>
      </c>
      <c r="H191" s="32" t="s">
        <v>896</v>
      </c>
    </row>
    <row r="192" spans="1:8" ht="15" customHeight="1">
      <c r="A192" s="92">
        <v>45156</v>
      </c>
      <c r="B192" s="32" t="s">
        <v>1307</v>
      </c>
      <c r="C192" s="31" t="s">
        <v>1308</v>
      </c>
      <c r="D192" s="31" t="s">
        <v>1079</v>
      </c>
      <c r="E192" s="31" t="s">
        <v>576</v>
      </c>
      <c r="F192" s="93">
        <v>130694</v>
      </c>
      <c r="G192" s="32">
        <v>137.56</v>
      </c>
      <c r="H192" s="32" t="s">
        <v>896</v>
      </c>
    </row>
    <row r="193" spans="1:8" ht="15" customHeight="1">
      <c r="A193" s="92">
        <v>45156</v>
      </c>
      <c r="B193" s="32" t="s">
        <v>1307</v>
      </c>
      <c r="C193" s="31" t="s">
        <v>1308</v>
      </c>
      <c r="D193" s="31" t="s">
        <v>1263</v>
      </c>
      <c r="E193" s="31" t="s">
        <v>576</v>
      </c>
      <c r="F193" s="93">
        <v>252926</v>
      </c>
      <c r="G193" s="32">
        <v>136.83000000000001</v>
      </c>
      <c r="H193" s="32" t="s">
        <v>896</v>
      </c>
    </row>
    <row r="194" spans="1:8" ht="15" customHeight="1">
      <c r="A194" s="92">
        <v>45156</v>
      </c>
      <c r="B194" s="32" t="s">
        <v>1307</v>
      </c>
      <c r="C194" s="31" t="s">
        <v>1308</v>
      </c>
      <c r="D194" s="31" t="s">
        <v>1309</v>
      </c>
      <c r="E194" s="31" t="s">
        <v>576</v>
      </c>
      <c r="F194" s="93">
        <v>128316</v>
      </c>
      <c r="G194" s="32">
        <v>134.76</v>
      </c>
      <c r="H194" s="32" t="s">
        <v>896</v>
      </c>
    </row>
    <row r="195" spans="1:8" ht="15" customHeight="1">
      <c r="A195" s="92">
        <v>45156</v>
      </c>
      <c r="B195" s="32" t="s">
        <v>1307</v>
      </c>
      <c r="C195" s="31" t="s">
        <v>1308</v>
      </c>
      <c r="D195" s="31" t="s">
        <v>889</v>
      </c>
      <c r="E195" s="31" t="s">
        <v>576</v>
      </c>
      <c r="F195" s="93">
        <v>128864</v>
      </c>
      <c r="G195" s="32">
        <v>136.02000000000001</v>
      </c>
      <c r="H195" s="32" t="s">
        <v>896</v>
      </c>
    </row>
    <row r="196" spans="1:8" ht="15" customHeight="1">
      <c r="A196" s="92">
        <v>45156</v>
      </c>
      <c r="B196" s="32" t="s">
        <v>1307</v>
      </c>
      <c r="C196" s="31" t="s">
        <v>1308</v>
      </c>
      <c r="D196" s="31" t="s">
        <v>1080</v>
      </c>
      <c r="E196" s="31" t="s">
        <v>576</v>
      </c>
      <c r="F196" s="93">
        <v>144632</v>
      </c>
      <c r="G196" s="32">
        <v>138.63999999999999</v>
      </c>
      <c r="H196" s="32" t="s">
        <v>896</v>
      </c>
    </row>
    <row r="197" spans="1:8" ht="15" customHeight="1">
      <c r="A197" s="92">
        <v>45156</v>
      </c>
      <c r="B197" s="32" t="s">
        <v>1307</v>
      </c>
      <c r="C197" s="31" t="s">
        <v>1308</v>
      </c>
      <c r="D197" s="31" t="s">
        <v>1285</v>
      </c>
      <c r="E197" s="31" t="s">
        <v>576</v>
      </c>
      <c r="F197" s="93">
        <v>165901</v>
      </c>
      <c r="G197" s="32">
        <v>137.69999999999999</v>
      </c>
      <c r="H197" s="32" t="s">
        <v>896</v>
      </c>
    </row>
    <row r="198" spans="1:8" ht="15" customHeight="1">
      <c r="A198" s="92">
        <v>45156</v>
      </c>
      <c r="B198" s="32" t="s">
        <v>1310</v>
      </c>
      <c r="C198" s="31" t="s">
        <v>1311</v>
      </c>
      <c r="D198" s="31" t="s">
        <v>578</v>
      </c>
      <c r="E198" s="31" t="s">
        <v>576</v>
      </c>
      <c r="F198" s="93">
        <v>619003</v>
      </c>
      <c r="G198" s="32">
        <v>339.55</v>
      </c>
      <c r="H198" s="32" t="s">
        <v>896</v>
      </c>
    </row>
    <row r="199" spans="1:8" ht="15" customHeight="1">
      <c r="A199" s="92">
        <v>45156</v>
      </c>
      <c r="B199" s="32" t="s">
        <v>1135</v>
      </c>
      <c r="C199" s="31" t="s">
        <v>1136</v>
      </c>
      <c r="D199" s="31" t="s">
        <v>1176</v>
      </c>
      <c r="E199" s="31" t="s">
        <v>576</v>
      </c>
      <c r="F199" s="93">
        <v>96000</v>
      </c>
      <c r="G199" s="32">
        <v>172.35</v>
      </c>
      <c r="H199" s="32" t="s">
        <v>896</v>
      </c>
    </row>
    <row r="200" spans="1:8" ht="15" customHeight="1">
      <c r="A200" s="92">
        <v>45156</v>
      </c>
      <c r="B200" s="32" t="s">
        <v>1312</v>
      </c>
      <c r="C200" s="31" t="s">
        <v>1313</v>
      </c>
      <c r="D200" s="31" t="s">
        <v>934</v>
      </c>
      <c r="E200" s="31" t="s">
        <v>576</v>
      </c>
      <c r="F200" s="93">
        <v>98400</v>
      </c>
      <c r="G200" s="32">
        <v>185.62</v>
      </c>
      <c r="H200" s="32" t="s">
        <v>896</v>
      </c>
    </row>
    <row r="201" spans="1:8" ht="15" customHeight="1">
      <c r="A201" s="92">
        <v>45156</v>
      </c>
      <c r="B201" s="32" t="s">
        <v>1314</v>
      </c>
      <c r="C201" s="31" t="s">
        <v>1315</v>
      </c>
      <c r="D201" s="31" t="s">
        <v>1263</v>
      </c>
      <c r="E201" s="31" t="s">
        <v>576</v>
      </c>
      <c r="F201" s="93">
        <v>307722</v>
      </c>
      <c r="G201" s="32">
        <v>465.71</v>
      </c>
      <c r="H201" s="32" t="s">
        <v>896</v>
      </c>
    </row>
    <row r="202" spans="1:8" ht="15" customHeight="1">
      <c r="A202" s="92">
        <v>45156</v>
      </c>
      <c r="B202" s="32" t="s">
        <v>731</v>
      </c>
      <c r="C202" s="31" t="s">
        <v>1245</v>
      </c>
      <c r="D202" s="31" t="s">
        <v>578</v>
      </c>
      <c r="E202" s="31" t="s">
        <v>577</v>
      </c>
      <c r="F202" s="93">
        <v>836548</v>
      </c>
      <c r="G202" s="32">
        <v>54.43</v>
      </c>
      <c r="H202" s="32" t="s">
        <v>896</v>
      </c>
    </row>
    <row r="203" spans="1:8" ht="15" customHeight="1">
      <c r="A203" s="92">
        <v>45156</v>
      </c>
      <c r="B203" s="32" t="s">
        <v>1246</v>
      </c>
      <c r="C203" s="31" t="s">
        <v>1247</v>
      </c>
      <c r="D203" s="31" t="s">
        <v>1316</v>
      </c>
      <c r="E203" s="31" t="s">
        <v>577</v>
      </c>
      <c r="F203" s="93">
        <v>77782</v>
      </c>
      <c r="G203" s="32">
        <v>138.15</v>
      </c>
      <c r="H203" s="32" t="s">
        <v>896</v>
      </c>
    </row>
    <row r="204" spans="1:8" ht="15" customHeight="1">
      <c r="A204" s="92">
        <v>45156</v>
      </c>
      <c r="B204" s="32" t="s">
        <v>1246</v>
      </c>
      <c r="C204" s="31" t="s">
        <v>1247</v>
      </c>
      <c r="D204" s="31" t="s">
        <v>1249</v>
      </c>
      <c r="E204" s="31" t="s">
        <v>577</v>
      </c>
      <c r="F204" s="93">
        <v>146000</v>
      </c>
      <c r="G204" s="32">
        <v>139.38</v>
      </c>
      <c r="H204" s="32" t="s">
        <v>896</v>
      </c>
    </row>
    <row r="205" spans="1:8" ht="15" customHeight="1">
      <c r="A205" s="92">
        <v>45156</v>
      </c>
      <c r="B205" s="32" t="s">
        <v>1246</v>
      </c>
      <c r="C205" s="31" t="s">
        <v>1247</v>
      </c>
      <c r="D205" s="31" t="s">
        <v>1317</v>
      </c>
      <c r="E205" s="31" t="s">
        <v>577</v>
      </c>
      <c r="F205" s="93">
        <v>86370</v>
      </c>
      <c r="G205" s="32">
        <v>138.02000000000001</v>
      </c>
      <c r="H205" s="32" t="s">
        <v>896</v>
      </c>
    </row>
    <row r="206" spans="1:8" ht="15" customHeight="1">
      <c r="A206" s="92">
        <v>45156</v>
      </c>
      <c r="B206" s="32" t="s">
        <v>1250</v>
      </c>
      <c r="C206" s="31" t="s">
        <v>1251</v>
      </c>
      <c r="D206" s="31" t="s">
        <v>934</v>
      </c>
      <c r="E206" s="31" t="s">
        <v>577</v>
      </c>
      <c r="F206" s="93">
        <v>34000</v>
      </c>
      <c r="G206" s="32">
        <v>209.72</v>
      </c>
      <c r="H206" s="32" t="s">
        <v>896</v>
      </c>
    </row>
    <row r="207" spans="1:8" ht="15" customHeight="1">
      <c r="A207" s="92">
        <v>45156</v>
      </c>
      <c r="B207" s="32" t="s">
        <v>1252</v>
      </c>
      <c r="C207" s="31" t="s">
        <v>1253</v>
      </c>
      <c r="D207" s="31" t="s">
        <v>578</v>
      </c>
      <c r="E207" s="31" t="s">
        <v>577</v>
      </c>
      <c r="F207" s="93">
        <v>224626</v>
      </c>
      <c r="G207" s="32">
        <v>490.01</v>
      </c>
      <c r="H207" s="32" t="s">
        <v>896</v>
      </c>
    </row>
    <row r="208" spans="1:8" ht="15" customHeight="1">
      <c r="A208" s="92">
        <v>45156</v>
      </c>
      <c r="B208" s="32" t="s">
        <v>1113</v>
      </c>
      <c r="C208" s="31" t="s">
        <v>1114</v>
      </c>
      <c r="D208" s="31" t="s">
        <v>1115</v>
      </c>
      <c r="E208" s="31" t="s">
        <v>577</v>
      </c>
      <c r="F208" s="93">
        <v>362830</v>
      </c>
      <c r="G208" s="32">
        <v>610.15</v>
      </c>
      <c r="H208" s="32" t="s">
        <v>896</v>
      </c>
    </row>
    <row r="209" spans="1:8" ht="15" customHeight="1">
      <c r="A209" s="92">
        <v>45156</v>
      </c>
      <c r="B209" s="32" t="s">
        <v>1255</v>
      </c>
      <c r="C209" s="31" t="s">
        <v>1256</v>
      </c>
      <c r="D209" s="31" t="s">
        <v>578</v>
      </c>
      <c r="E209" s="31" t="s">
        <v>577</v>
      </c>
      <c r="F209" s="93">
        <v>374633</v>
      </c>
      <c r="G209" s="32">
        <v>184.23</v>
      </c>
      <c r="H209" s="32" t="s">
        <v>896</v>
      </c>
    </row>
    <row r="210" spans="1:8" ht="15" customHeight="1">
      <c r="A210" s="92">
        <v>45156</v>
      </c>
      <c r="B210" s="32" t="s">
        <v>366</v>
      </c>
      <c r="C210" s="31" t="s">
        <v>1077</v>
      </c>
      <c r="D210" s="31" t="s">
        <v>1078</v>
      </c>
      <c r="E210" s="31" t="s">
        <v>577</v>
      </c>
      <c r="F210" s="93">
        <v>685895</v>
      </c>
      <c r="G210" s="32">
        <v>875.23</v>
      </c>
      <c r="H210" s="32" t="s">
        <v>896</v>
      </c>
    </row>
    <row r="211" spans="1:8" ht="15" customHeight="1">
      <c r="A211" s="92">
        <v>45156</v>
      </c>
      <c r="B211" s="32" t="s">
        <v>366</v>
      </c>
      <c r="C211" s="31" t="s">
        <v>1077</v>
      </c>
      <c r="D211" s="31" t="s">
        <v>578</v>
      </c>
      <c r="E211" s="31" t="s">
        <v>577</v>
      </c>
      <c r="F211" s="93">
        <v>1294224</v>
      </c>
      <c r="G211" s="32">
        <v>870.12</v>
      </c>
      <c r="H211" s="32" t="s">
        <v>896</v>
      </c>
    </row>
    <row r="212" spans="1:8" ht="15" customHeight="1">
      <c r="A212" s="92">
        <v>45156</v>
      </c>
      <c r="B212" s="32" t="s">
        <v>1116</v>
      </c>
      <c r="C212" s="31" t="s">
        <v>1117</v>
      </c>
      <c r="D212" s="31" t="s">
        <v>889</v>
      </c>
      <c r="E212" s="31" t="s">
        <v>577</v>
      </c>
      <c r="F212" s="93">
        <v>1920100</v>
      </c>
      <c r="G212" s="32">
        <v>46.26</v>
      </c>
      <c r="H212" s="32" t="s">
        <v>896</v>
      </c>
    </row>
    <row r="213" spans="1:8" ht="15" customHeight="1">
      <c r="A213" s="92">
        <v>45156</v>
      </c>
      <c r="B213" s="32" t="s">
        <v>1116</v>
      </c>
      <c r="C213" s="31" t="s">
        <v>1117</v>
      </c>
      <c r="D213" s="31" t="s">
        <v>578</v>
      </c>
      <c r="E213" s="31" t="s">
        <v>577</v>
      </c>
      <c r="F213" s="93">
        <v>1317096</v>
      </c>
      <c r="G213" s="32">
        <v>46.38</v>
      </c>
      <c r="H213" s="32" t="s">
        <v>896</v>
      </c>
    </row>
    <row r="214" spans="1:8" ht="15" customHeight="1">
      <c r="A214" s="92">
        <v>45156</v>
      </c>
      <c r="B214" s="32" t="s">
        <v>1257</v>
      </c>
      <c r="C214" s="31" t="s">
        <v>1258</v>
      </c>
      <c r="D214" s="31" t="s">
        <v>1078</v>
      </c>
      <c r="E214" s="31" t="s">
        <v>577</v>
      </c>
      <c r="F214" s="93">
        <v>1131896</v>
      </c>
      <c r="G214" s="32">
        <v>930.55</v>
      </c>
      <c r="H214" s="32" t="s">
        <v>896</v>
      </c>
    </row>
    <row r="215" spans="1:8" ht="15" customHeight="1">
      <c r="A215" s="92">
        <v>45156</v>
      </c>
      <c r="B215" s="32" t="s">
        <v>1257</v>
      </c>
      <c r="C215" s="31" t="s">
        <v>1258</v>
      </c>
      <c r="D215" s="31" t="s">
        <v>578</v>
      </c>
      <c r="E215" s="31" t="s">
        <v>577</v>
      </c>
      <c r="F215" s="93">
        <v>735455</v>
      </c>
      <c r="G215" s="32">
        <v>935.55</v>
      </c>
      <c r="H215" s="32" t="s">
        <v>896</v>
      </c>
    </row>
    <row r="216" spans="1:8" ht="15" customHeight="1">
      <c r="A216" s="92">
        <v>45156</v>
      </c>
      <c r="B216" s="32" t="s">
        <v>1118</v>
      </c>
      <c r="C216" s="31" t="s">
        <v>1119</v>
      </c>
      <c r="D216" s="31" t="s">
        <v>1260</v>
      </c>
      <c r="E216" s="31" t="s">
        <v>577</v>
      </c>
      <c r="F216" s="93">
        <v>909944</v>
      </c>
      <c r="G216" s="32">
        <v>11.68</v>
      </c>
      <c r="H216" s="32" t="s">
        <v>896</v>
      </c>
    </row>
    <row r="217" spans="1:8" ht="15" customHeight="1">
      <c r="A217" s="92">
        <v>45156</v>
      </c>
      <c r="B217" s="32" t="s">
        <v>1261</v>
      </c>
      <c r="C217" s="31" t="s">
        <v>1262</v>
      </c>
      <c r="D217" s="31" t="s">
        <v>1157</v>
      </c>
      <c r="E217" s="31" t="s">
        <v>577</v>
      </c>
      <c r="F217" s="93">
        <v>965442</v>
      </c>
      <c r="G217" s="32">
        <v>141.25</v>
      </c>
      <c r="H217" s="32" t="s">
        <v>896</v>
      </c>
    </row>
    <row r="218" spans="1:8" ht="15" customHeight="1">
      <c r="A218" s="92">
        <v>45156</v>
      </c>
      <c r="B218" s="32" t="s">
        <v>388</v>
      </c>
      <c r="C218" s="31" t="s">
        <v>1264</v>
      </c>
      <c r="D218" s="31" t="s">
        <v>578</v>
      </c>
      <c r="E218" s="31" t="s">
        <v>577</v>
      </c>
      <c r="F218" s="93">
        <v>288139</v>
      </c>
      <c r="G218" s="32">
        <v>1475.55</v>
      </c>
      <c r="H218" s="32" t="s">
        <v>896</v>
      </c>
    </row>
    <row r="219" spans="1:8" ht="15" customHeight="1">
      <c r="A219" s="92">
        <v>45156</v>
      </c>
      <c r="B219" s="32" t="s">
        <v>1265</v>
      </c>
      <c r="C219" s="31" t="s">
        <v>1266</v>
      </c>
      <c r="D219" s="31" t="s">
        <v>578</v>
      </c>
      <c r="E219" s="31" t="s">
        <v>577</v>
      </c>
      <c r="F219" s="93">
        <v>1153055</v>
      </c>
      <c r="G219" s="32">
        <v>180.03</v>
      </c>
      <c r="H219" s="32" t="s">
        <v>896</v>
      </c>
    </row>
    <row r="220" spans="1:8" ht="15" customHeight="1">
      <c r="A220" s="92">
        <v>45156</v>
      </c>
      <c r="B220" s="32" t="s">
        <v>1318</v>
      </c>
      <c r="C220" s="31" t="s">
        <v>1319</v>
      </c>
      <c r="D220" s="31" t="s">
        <v>1139</v>
      </c>
      <c r="E220" s="31" t="s">
        <v>577</v>
      </c>
      <c r="F220" s="93">
        <v>75500</v>
      </c>
      <c r="G220" s="32">
        <v>389.37</v>
      </c>
      <c r="H220" s="32" t="s">
        <v>896</v>
      </c>
    </row>
    <row r="221" spans="1:8" ht="15" customHeight="1">
      <c r="A221" s="92">
        <v>45156</v>
      </c>
      <c r="B221" s="32" t="s">
        <v>1120</v>
      </c>
      <c r="C221" s="31" t="s">
        <v>1121</v>
      </c>
      <c r="D221" s="31" t="s">
        <v>578</v>
      </c>
      <c r="E221" s="31" t="s">
        <v>577</v>
      </c>
      <c r="F221" s="93">
        <v>1781084</v>
      </c>
      <c r="G221" s="32">
        <v>211.87</v>
      </c>
      <c r="H221" s="32" t="s">
        <v>896</v>
      </c>
    </row>
    <row r="222" spans="1:8" ht="15" customHeight="1">
      <c r="A222" s="92">
        <v>45156</v>
      </c>
      <c r="B222" s="32" t="s">
        <v>1270</v>
      </c>
      <c r="C222" s="31" t="s">
        <v>1271</v>
      </c>
      <c r="D222" s="31" t="s">
        <v>1320</v>
      </c>
      <c r="E222" s="31" t="s">
        <v>577</v>
      </c>
      <c r="F222" s="93">
        <v>264000</v>
      </c>
      <c r="G222" s="32">
        <v>34.020000000000003</v>
      </c>
      <c r="H222" s="32" t="s">
        <v>896</v>
      </c>
    </row>
    <row r="223" spans="1:8" ht="15" customHeight="1">
      <c r="A223" s="92">
        <v>45156</v>
      </c>
      <c r="B223" s="32" t="s">
        <v>1122</v>
      </c>
      <c r="C223" s="31" t="s">
        <v>1123</v>
      </c>
      <c r="D223" s="31" t="s">
        <v>578</v>
      </c>
      <c r="E223" s="31" t="s">
        <v>577</v>
      </c>
      <c r="F223" s="93">
        <v>51869</v>
      </c>
      <c r="G223" s="32">
        <v>234.25</v>
      </c>
      <c r="H223" s="32" t="s">
        <v>896</v>
      </c>
    </row>
    <row r="224" spans="1:8" ht="15" customHeight="1">
      <c r="A224" s="92">
        <v>45156</v>
      </c>
      <c r="B224" s="32" t="s">
        <v>1122</v>
      </c>
      <c r="C224" s="31" t="s">
        <v>1123</v>
      </c>
      <c r="D224" s="31" t="s">
        <v>1115</v>
      </c>
      <c r="E224" s="31" t="s">
        <v>577</v>
      </c>
      <c r="F224" s="93">
        <v>61553</v>
      </c>
      <c r="G224" s="32">
        <v>252.58</v>
      </c>
      <c r="H224" s="32" t="s">
        <v>896</v>
      </c>
    </row>
    <row r="225" spans="1:8" ht="15" customHeight="1">
      <c r="A225" s="92">
        <v>45156</v>
      </c>
      <c r="B225" s="32" t="s">
        <v>1273</v>
      </c>
      <c r="C225" s="31" t="s">
        <v>1274</v>
      </c>
      <c r="D225" s="31" t="s">
        <v>578</v>
      </c>
      <c r="E225" s="31" t="s">
        <v>577</v>
      </c>
      <c r="F225" s="93">
        <v>386994</v>
      </c>
      <c r="G225" s="32">
        <v>53.6</v>
      </c>
      <c r="H225" s="32" t="s">
        <v>896</v>
      </c>
    </row>
    <row r="226" spans="1:8" ht="15" customHeight="1">
      <c r="A226" s="92">
        <v>45156</v>
      </c>
      <c r="B226" s="32" t="s">
        <v>1275</v>
      </c>
      <c r="C226" s="31" t="s">
        <v>1276</v>
      </c>
      <c r="D226" s="31" t="s">
        <v>1277</v>
      </c>
      <c r="E226" s="31" t="s">
        <v>577</v>
      </c>
      <c r="F226" s="93">
        <v>113059</v>
      </c>
      <c r="G226" s="32">
        <v>61.57</v>
      </c>
      <c r="H226" s="32" t="s">
        <v>896</v>
      </c>
    </row>
    <row r="227" spans="1:8" ht="15" customHeight="1">
      <c r="A227" s="92">
        <v>45156</v>
      </c>
      <c r="B227" s="32" t="s">
        <v>1321</v>
      </c>
      <c r="C227" s="31" t="s">
        <v>1322</v>
      </c>
      <c r="D227" s="31" t="s">
        <v>1139</v>
      </c>
      <c r="E227" s="31" t="s">
        <v>577</v>
      </c>
      <c r="F227" s="93">
        <v>118800</v>
      </c>
      <c r="G227" s="32">
        <v>284.10000000000002</v>
      </c>
      <c r="H227" s="32" t="s">
        <v>896</v>
      </c>
    </row>
    <row r="228" spans="1:8" ht="15" customHeight="1">
      <c r="A228" s="92">
        <v>45156</v>
      </c>
      <c r="B228" s="32" t="s">
        <v>1125</v>
      </c>
      <c r="C228" s="31" t="s">
        <v>1126</v>
      </c>
      <c r="D228" s="31" t="s">
        <v>1137</v>
      </c>
      <c r="E228" s="31" t="s">
        <v>577</v>
      </c>
      <c r="F228" s="93">
        <v>78000</v>
      </c>
      <c r="G228" s="32">
        <v>25.15</v>
      </c>
      <c r="H228" s="32" t="s">
        <v>896</v>
      </c>
    </row>
    <row r="229" spans="1:8" ht="15" customHeight="1">
      <c r="A229" s="92">
        <v>45156</v>
      </c>
      <c r="B229" s="32" t="s">
        <v>1025</v>
      </c>
      <c r="C229" s="31" t="s">
        <v>1026</v>
      </c>
      <c r="D229" s="31" t="s">
        <v>1048</v>
      </c>
      <c r="E229" s="31" t="s">
        <v>577</v>
      </c>
      <c r="F229" s="93">
        <v>2212277</v>
      </c>
      <c r="G229" s="32">
        <v>6.14</v>
      </c>
      <c r="H229" s="32" t="s">
        <v>896</v>
      </c>
    </row>
    <row r="230" spans="1:8" ht="15" customHeight="1">
      <c r="A230" s="92">
        <v>45156</v>
      </c>
      <c r="B230" s="32" t="s">
        <v>1278</v>
      </c>
      <c r="C230" s="31" t="s">
        <v>1279</v>
      </c>
      <c r="D230" s="31" t="s">
        <v>1263</v>
      </c>
      <c r="E230" s="31" t="s">
        <v>577</v>
      </c>
      <c r="F230" s="93">
        <v>60000</v>
      </c>
      <c r="G230" s="32">
        <v>1059.7</v>
      </c>
      <c r="H230" s="32" t="s">
        <v>896</v>
      </c>
    </row>
    <row r="231" spans="1:8" ht="15" customHeight="1">
      <c r="A231" s="92">
        <v>45156</v>
      </c>
      <c r="B231" s="32" t="s">
        <v>1280</v>
      </c>
      <c r="C231" s="31" t="s">
        <v>1281</v>
      </c>
      <c r="D231" s="31" t="s">
        <v>1282</v>
      </c>
      <c r="E231" s="31" t="s">
        <v>577</v>
      </c>
      <c r="F231" s="93">
        <v>651680</v>
      </c>
      <c r="G231" s="32">
        <v>35.049999999999997</v>
      </c>
      <c r="H231" s="32" t="s">
        <v>896</v>
      </c>
    </row>
    <row r="232" spans="1:8" ht="15" customHeight="1">
      <c r="A232" s="92">
        <v>45156</v>
      </c>
      <c r="B232" s="32" t="s">
        <v>1081</v>
      </c>
      <c r="C232" s="31" t="s">
        <v>1082</v>
      </c>
      <c r="D232" s="31" t="s">
        <v>934</v>
      </c>
      <c r="E232" s="31" t="s">
        <v>577</v>
      </c>
      <c r="F232" s="93">
        <v>3765959</v>
      </c>
      <c r="G232" s="32">
        <v>1.85</v>
      </c>
      <c r="H232" s="32" t="s">
        <v>896</v>
      </c>
    </row>
    <row r="233" spans="1:8" ht="15" customHeight="1">
      <c r="A233" s="92">
        <v>45156</v>
      </c>
      <c r="B233" s="32" t="s">
        <v>1283</v>
      </c>
      <c r="C233" s="31" t="s">
        <v>1284</v>
      </c>
      <c r="D233" s="31" t="s">
        <v>934</v>
      </c>
      <c r="E233" s="31" t="s">
        <v>577</v>
      </c>
      <c r="F233" s="93">
        <v>8000</v>
      </c>
      <c r="G233" s="32">
        <v>61.65</v>
      </c>
      <c r="H233" s="32" t="s">
        <v>896</v>
      </c>
    </row>
    <row r="234" spans="1:8" ht="15" customHeight="1">
      <c r="A234" s="92">
        <v>45156</v>
      </c>
      <c r="B234" s="32" t="s">
        <v>1128</v>
      </c>
      <c r="C234" s="31" t="s">
        <v>1129</v>
      </c>
      <c r="D234" s="31" t="s">
        <v>578</v>
      </c>
      <c r="E234" s="31" t="s">
        <v>577</v>
      </c>
      <c r="F234" s="93">
        <v>280709</v>
      </c>
      <c r="G234" s="32">
        <v>1043.8499999999999</v>
      </c>
      <c r="H234" s="32" t="s">
        <v>896</v>
      </c>
    </row>
    <row r="235" spans="1:8" ht="15" customHeight="1">
      <c r="A235" s="92">
        <v>45156</v>
      </c>
      <c r="B235" s="32" t="s">
        <v>1128</v>
      </c>
      <c r="C235" s="31" t="s">
        <v>1129</v>
      </c>
      <c r="D235" s="31" t="s">
        <v>1285</v>
      </c>
      <c r="E235" s="31" t="s">
        <v>577</v>
      </c>
      <c r="F235" s="93">
        <v>97384</v>
      </c>
      <c r="G235" s="32">
        <v>1041.26</v>
      </c>
      <c r="H235" s="32" t="s">
        <v>896</v>
      </c>
    </row>
    <row r="236" spans="1:8" ht="15" customHeight="1">
      <c r="A236" s="92">
        <v>45156</v>
      </c>
      <c r="B236" s="32" t="s">
        <v>1128</v>
      </c>
      <c r="C236" s="31" t="s">
        <v>1129</v>
      </c>
      <c r="D236" s="31" t="s">
        <v>1079</v>
      </c>
      <c r="E236" s="31" t="s">
        <v>577</v>
      </c>
      <c r="F236" s="93">
        <v>78848</v>
      </c>
      <c r="G236" s="32">
        <v>1040.76</v>
      </c>
      <c r="H236" s="32" t="s">
        <v>896</v>
      </c>
    </row>
    <row r="237" spans="1:8" ht="15" customHeight="1">
      <c r="A237" s="92">
        <v>45156</v>
      </c>
      <c r="B237" s="32" t="s">
        <v>1323</v>
      </c>
      <c r="C237" s="31" t="s">
        <v>1324</v>
      </c>
      <c r="D237" s="31" t="s">
        <v>1325</v>
      </c>
      <c r="E237" s="31" t="s">
        <v>577</v>
      </c>
      <c r="F237" s="93">
        <v>150000</v>
      </c>
      <c r="G237" s="32">
        <v>61.26</v>
      </c>
      <c r="H237" s="32" t="s">
        <v>896</v>
      </c>
    </row>
    <row r="238" spans="1:8" ht="15" customHeight="1">
      <c r="A238" s="92">
        <v>45156</v>
      </c>
      <c r="B238" s="32" t="s">
        <v>1130</v>
      </c>
      <c r="C238" s="31" t="s">
        <v>1131</v>
      </c>
      <c r="D238" s="31" t="s">
        <v>934</v>
      </c>
      <c r="E238" s="31" t="s">
        <v>577</v>
      </c>
      <c r="F238" s="93">
        <v>90000</v>
      </c>
      <c r="G238" s="32">
        <v>39.75</v>
      </c>
      <c r="H238" s="32" t="s">
        <v>896</v>
      </c>
    </row>
    <row r="239" spans="1:8" ht="15" customHeight="1">
      <c r="A239" s="92">
        <v>45156</v>
      </c>
      <c r="B239" s="32" t="s">
        <v>1108</v>
      </c>
      <c r="C239" s="31" t="s">
        <v>1138</v>
      </c>
      <c r="D239" s="31" t="s">
        <v>1286</v>
      </c>
      <c r="E239" s="31" t="s">
        <v>577</v>
      </c>
      <c r="F239" s="93">
        <v>209415</v>
      </c>
      <c r="G239" s="32">
        <v>18.95</v>
      </c>
      <c r="H239" s="32" t="s">
        <v>896</v>
      </c>
    </row>
    <row r="240" spans="1:8" ht="15" customHeight="1">
      <c r="A240" s="92">
        <v>45156</v>
      </c>
      <c r="B240" s="32" t="s">
        <v>1326</v>
      </c>
      <c r="C240" s="31" t="s">
        <v>1327</v>
      </c>
      <c r="D240" s="31" t="s">
        <v>1328</v>
      </c>
      <c r="E240" s="31" t="s">
        <v>577</v>
      </c>
      <c r="F240" s="93">
        <v>1023610</v>
      </c>
      <c r="G240" s="32">
        <v>73.459999999999994</v>
      </c>
      <c r="H240" s="32" t="s">
        <v>896</v>
      </c>
    </row>
    <row r="241" spans="1:8" ht="15" customHeight="1">
      <c r="A241" s="92">
        <v>45156</v>
      </c>
      <c r="B241" s="32" t="s">
        <v>1329</v>
      </c>
      <c r="C241" s="31" t="s">
        <v>1330</v>
      </c>
      <c r="D241" s="31" t="s">
        <v>1331</v>
      </c>
      <c r="E241" s="31" t="s">
        <v>577</v>
      </c>
      <c r="F241" s="93">
        <v>180489</v>
      </c>
      <c r="G241" s="32">
        <v>640.01</v>
      </c>
      <c r="H241" s="32" t="s">
        <v>896</v>
      </c>
    </row>
    <row r="242" spans="1:8" ht="15" customHeight="1">
      <c r="A242" s="92">
        <v>45156</v>
      </c>
      <c r="B242" s="32" t="s">
        <v>1287</v>
      </c>
      <c r="C242" s="31" t="s">
        <v>1288</v>
      </c>
      <c r="D242" s="31" t="s">
        <v>1289</v>
      </c>
      <c r="E242" s="31" t="s">
        <v>577</v>
      </c>
      <c r="F242" s="93">
        <v>13671508</v>
      </c>
      <c r="G242" s="32">
        <v>22.85</v>
      </c>
      <c r="H242" s="32" t="s">
        <v>896</v>
      </c>
    </row>
    <row r="243" spans="1:8" ht="15" customHeight="1">
      <c r="A243" s="92">
        <v>45156</v>
      </c>
      <c r="B243" s="32" t="s">
        <v>1287</v>
      </c>
      <c r="C243" s="31" t="s">
        <v>1288</v>
      </c>
      <c r="D243" s="31" t="s">
        <v>889</v>
      </c>
      <c r="E243" s="31" t="s">
        <v>577</v>
      </c>
      <c r="F243" s="93">
        <v>18956081</v>
      </c>
      <c r="G243" s="32">
        <v>22.83</v>
      </c>
      <c r="H243" s="32" t="s">
        <v>896</v>
      </c>
    </row>
    <row r="244" spans="1:8" ht="15" customHeight="1">
      <c r="A244" s="92">
        <v>45156</v>
      </c>
      <c r="B244" s="32" t="s">
        <v>1290</v>
      </c>
      <c r="C244" s="31" t="s">
        <v>1291</v>
      </c>
      <c r="D244" s="31" t="s">
        <v>1332</v>
      </c>
      <c r="E244" s="31" t="s">
        <v>577</v>
      </c>
      <c r="F244" s="93">
        <v>108000</v>
      </c>
      <c r="G244" s="32">
        <v>101.5</v>
      </c>
      <c r="H244" s="32" t="s">
        <v>896</v>
      </c>
    </row>
    <row r="245" spans="1:8" ht="15" customHeight="1">
      <c r="A245" s="92">
        <v>45156</v>
      </c>
      <c r="B245" s="32" t="s">
        <v>518</v>
      </c>
      <c r="C245" s="31" t="s">
        <v>1333</v>
      </c>
      <c r="D245" s="31" t="s">
        <v>1228</v>
      </c>
      <c r="E245" s="31" t="s">
        <v>577</v>
      </c>
      <c r="F245" s="93">
        <v>1000000</v>
      </c>
      <c r="G245" s="32">
        <v>345.34</v>
      </c>
      <c r="H245" s="32" t="s">
        <v>896</v>
      </c>
    </row>
    <row r="246" spans="1:8" ht="15" customHeight="1">
      <c r="A246" s="92">
        <v>45156</v>
      </c>
      <c r="B246" s="32" t="s">
        <v>1049</v>
      </c>
      <c r="C246" s="31" t="s">
        <v>1050</v>
      </c>
      <c r="D246" s="31" t="s">
        <v>1051</v>
      </c>
      <c r="E246" s="31" t="s">
        <v>577</v>
      </c>
      <c r="F246" s="93">
        <v>690925</v>
      </c>
      <c r="G246" s="32">
        <v>99.66</v>
      </c>
      <c r="H246" s="32" t="s">
        <v>896</v>
      </c>
    </row>
    <row r="247" spans="1:8" ht="15" customHeight="1">
      <c r="A247" s="92">
        <v>45156</v>
      </c>
      <c r="B247" s="32" t="s">
        <v>1298</v>
      </c>
      <c r="C247" s="31" t="s">
        <v>1299</v>
      </c>
      <c r="D247" s="31" t="s">
        <v>1300</v>
      </c>
      <c r="E247" s="31" t="s">
        <v>577</v>
      </c>
      <c r="F247" s="93">
        <v>85031</v>
      </c>
      <c r="G247" s="32">
        <v>215.46</v>
      </c>
      <c r="H247" s="32" t="s">
        <v>896</v>
      </c>
    </row>
    <row r="248" spans="1:8" ht="15" customHeight="1">
      <c r="A248" s="92">
        <v>45156</v>
      </c>
      <c r="B248" s="32" t="s">
        <v>1298</v>
      </c>
      <c r="C248" s="31" t="s">
        <v>1299</v>
      </c>
      <c r="D248" s="31" t="s">
        <v>578</v>
      </c>
      <c r="E248" s="31" t="s">
        <v>577</v>
      </c>
      <c r="F248" s="93">
        <v>268429</v>
      </c>
      <c r="G248" s="32">
        <v>208.72</v>
      </c>
      <c r="H248" s="32" t="s">
        <v>896</v>
      </c>
    </row>
    <row r="249" spans="1:8" ht="15" customHeight="1">
      <c r="A249" s="92">
        <v>45156</v>
      </c>
      <c r="B249" s="32" t="s">
        <v>1298</v>
      </c>
      <c r="C249" s="31" t="s">
        <v>1299</v>
      </c>
      <c r="D249" s="31" t="s">
        <v>1078</v>
      </c>
      <c r="E249" s="31" t="s">
        <v>577</v>
      </c>
      <c r="F249" s="93">
        <v>81617</v>
      </c>
      <c r="G249" s="32">
        <v>214.16</v>
      </c>
      <c r="H249" s="32" t="s">
        <v>896</v>
      </c>
    </row>
    <row r="250" spans="1:8" ht="15" customHeight="1">
      <c r="A250" s="92">
        <v>45156</v>
      </c>
      <c r="B250" s="32" t="s">
        <v>1298</v>
      </c>
      <c r="C250" s="31" t="s">
        <v>1299</v>
      </c>
      <c r="D250" s="31" t="s">
        <v>1301</v>
      </c>
      <c r="E250" s="31" t="s">
        <v>577</v>
      </c>
      <c r="F250" s="93">
        <v>22689</v>
      </c>
      <c r="G250" s="32">
        <v>220.6</v>
      </c>
      <c r="H250" s="32" t="s">
        <v>896</v>
      </c>
    </row>
    <row r="251" spans="1:8" ht="15" customHeight="1">
      <c r="A251" s="92">
        <v>45156</v>
      </c>
      <c r="B251" s="32" t="s">
        <v>1298</v>
      </c>
      <c r="C251" s="31" t="s">
        <v>1299</v>
      </c>
      <c r="D251" s="31" t="s">
        <v>1334</v>
      </c>
      <c r="E251" s="31" t="s">
        <v>577</v>
      </c>
      <c r="F251" s="93">
        <v>111571</v>
      </c>
      <c r="G251" s="32">
        <v>208.89</v>
      </c>
      <c r="H251" s="32" t="s">
        <v>896</v>
      </c>
    </row>
    <row r="252" spans="1:8" ht="15" customHeight="1">
      <c r="A252" s="92">
        <v>45156</v>
      </c>
      <c r="B252" s="32" t="s">
        <v>1298</v>
      </c>
      <c r="C252" s="31" t="s">
        <v>1299</v>
      </c>
      <c r="D252" s="31" t="s">
        <v>1285</v>
      </c>
      <c r="E252" s="31" t="s">
        <v>577</v>
      </c>
      <c r="F252" s="93">
        <v>98939</v>
      </c>
      <c r="G252" s="32">
        <v>213.11</v>
      </c>
      <c r="H252" s="32" t="s">
        <v>896</v>
      </c>
    </row>
    <row r="253" spans="1:8" ht="15" customHeight="1">
      <c r="A253" s="92">
        <v>45156</v>
      </c>
      <c r="B253" s="32" t="s">
        <v>1302</v>
      </c>
      <c r="C253" s="31" t="s">
        <v>1303</v>
      </c>
      <c r="D253" s="31" t="s">
        <v>1335</v>
      </c>
      <c r="E253" s="31" t="s">
        <v>577</v>
      </c>
      <c r="F253" s="93">
        <v>640054</v>
      </c>
      <c r="G253" s="32">
        <v>305.01</v>
      </c>
      <c r="H253" s="32" t="s">
        <v>896</v>
      </c>
    </row>
    <row r="254" spans="1:8" ht="15" customHeight="1">
      <c r="A254" s="92">
        <v>45156</v>
      </c>
      <c r="B254" s="32" t="s">
        <v>1305</v>
      </c>
      <c r="C254" s="31" t="s">
        <v>1306</v>
      </c>
      <c r="D254" s="31" t="s">
        <v>1157</v>
      </c>
      <c r="E254" s="31" t="s">
        <v>577</v>
      </c>
      <c r="F254" s="93">
        <v>224821</v>
      </c>
      <c r="G254" s="32">
        <v>130.25</v>
      </c>
      <c r="H254" s="32" t="s">
        <v>896</v>
      </c>
    </row>
    <row r="255" spans="1:8" ht="15" customHeight="1">
      <c r="A255" s="92">
        <v>45156</v>
      </c>
      <c r="B255" s="32" t="s">
        <v>1307</v>
      </c>
      <c r="C255" s="31" t="s">
        <v>1308</v>
      </c>
      <c r="D255" s="31" t="s">
        <v>889</v>
      </c>
      <c r="E255" s="31" t="s">
        <v>577</v>
      </c>
      <c r="F255" s="93">
        <v>121947</v>
      </c>
      <c r="G255" s="32">
        <v>136.41999999999999</v>
      </c>
      <c r="H255" s="32" t="s">
        <v>896</v>
      </c>
    </row>
    <row r="256" spans="1:8" ht="15" customHeight="1">
      <c r="A256" s="92">
        <v>45156</v>
      </c>
      <c r="B256" s="32" t="s">
        <v>1307</v>
      </c>
      <c r="C256" s="31" t="s">
        <v>1308</v>
      </c>
      <c r="D256" s="31" t="s">
        <v>1080</v>
      </c>
      <c r="E256" s="31" t="s">
        <v>577</v>
      </c>
      <c r="F256" s="93">
        <v>124074</v>
      </c>
      <c r="G256" s="32">
        <v>139.62</v>
      </c>
      <c r="H256" s="32" t="s">
        <v>896</v>
      </c>
    </row>
    <row r="257" spans="1:8" ht="15" customHeight="1">
      <c r="A257" s="92">
        <v>45156</v>
      </c>
      <c r="B257" s="32" t="s">
        <v>1307</v>
      </c>
      <c r="C257" s="31" t="s">
        <v>1308</v>
      </c>
      <c r="D257" s="31" t="s">
        <v>1309</v>
      </c>
      <c r="E257" s="31" t="s">
        <v>577</v>
      </c>
      <c r="F257" s="93">
        <v>128316</v>
      </c>
      <c r="G257" s="32">
        <v>132.96</v>
      </c>
      <c r="H257" s="32" t="s">
        <v>896</v>
      </c>
    </row>
    <row r="258" spans="1:8" ht="15" customHeight="1">
      <c r="A258" s="92">
        <v>45156</v>
      </c>
      <c r="B258" s="32" t="s">
        <v>1307</v>
      </c>
      <c r="C258" s="31" t="s">
        <v>1308</v>
      </c>
      <c r="D258" s="31" t="s">
        <v>1079</v>
      </c>
      <c r="E258" s="31" t="s">
        <v>577</v>
      </c>
      <c r="F258" s="93">
        <v>130694</v>
      </c>
      <c r="G258" s="32">
        <v>137.62</v>
      </c>
      <c r="H258" s="32" t="s">
        <v>896</v>
      </c>
    </row>
    <row r="259" spans="1:8" ht="15" customHeight="1">
      <c r="A259" s="92">
        <v>45156</v>
      </c>
      <c r="B259" s="32" t="s">
        <v>1307</v>
      </c>
      <c r="C259" s="31" t="s">
        <v>1308</v>
      </c>
      <c r="D259" s="31" t="s">
        <v>1263</v>
      </c>
      <c r="E259" s="31" t="s">
        <v>577</v>
      </c>
      <c r="F259" s="93">
        <v>237405</v>
      </c>
      <c r="G259" s="32">
        <v>136.1</v>
      </c>
      <c r="H259" s="32" t="s">
        <v>896</v>
      </c>
    </row>
    <row r="260" spans="1:8" ht="15" customHeight="1">
      <c r="A260" s="92">
        <v>45156</v>
      </c>
      <c r="B260" s="32" t="s">
        <v>1307</v>
      </c>
      <c r="C260" s="31" t="s">
        <v>1308</v>
      </c>
      <c r="D260" s="31" t="s">
        <v>1078</v>
      </c>
      <c r="E260" s="31" t="s">
        <v>577</v>
      </c>
      <c r="F260" s="93">
        <v>111089</v>
      </c>
      <c r="G260" s="32">
        <v>139.09</v>
      </c>
      <c r="H260" s="32" t="s">
        <v>896</v>
      </c>
    </row>
    <row r="261" spans="1:8" ht="15" customHeight="1">
      <c r="A261" s="92">
        <v>45156</v>
      </c>
      <c r="B261" s="32" t="s">
        <v>1307</v>
      </c>
      <c r="C261" s="31" t="s">
        <v>1308</v>
      </c>
      <c r="D261" s="31" t="s">
        <v>578</v>
      </c>
      <c r="E261" s="31" t="s">
        <v>577</v>
      </c>
      <c r="F261" s="93">
        <v>628303</v>
      </c>
      <c r="G261" s="32">
        <v>137.13999999999999</v>
      </c>
      <c r="H261" s="32" t="s">
        <v>896</v>
      </c>
    </row>
    <row r="262" spans="1:8" ht="15" customHeight="1">
      <c r="A262" s="92">
        <v>45156</v>
      </c>
      <c r="B262" s="32" t="s">
        <v>1307</v>
      </c>
      <c r="C262" s="31" t="s">
        <v>1308</v>
      </c>
      <c r="D262" s="31" t="s">
        <v>1285</v>
      </c>
      <c r="E262" s="31" t="s">
        <v>577</v>
      </c>
      <c r="F262" s="93">
        <v>166522</v>
      </c>
      <c r="G262" s="32">
        <v>137.15</v>
      </c>
      <c r="H262" s="32" t="s">
        <v>896</v>
      </c>
    </row>
    <row r="263" spans="1:8" ht="15" customHeight="1">
      <c r="A263" s="92">
        <v>45156</v>
      </c>
      <c r="B263" s="32" t="s">
        <v>1132</v>
      </c>
      <c r="C263" s="31" t="s">
        <v>1133</v>
      </c>
      <c r="D263" s="31" t="s">
        <v>1134</v>
      </c>
      <c r="E263" s="31" t="s">
        <v>577</v>
      </c>
      <c r="F263" s="93">
        <v>100000</v>
      </c>
      <c r="G263" s="32">
        <v>214.73</v>
      </c>
      <c r="H263" s="32" t="s">
        <v>896</v>
      </c>
    </row>
    <row r="264" spans="1:8" ht="15" customHeight="1">
      <c r="A264" s="92">
        <v>45156</v>
      </c>
      <c r="B264" s="32" t="s">
        <v>1336</v>
      </c>
      <c r="C264" s="31" t="s">
        <v>1337</v>
      </c>
      <c r="D264" s="31" t="s">
        <v>1338</v>
      </c>
      <c r="E264" s="31" t="s">
        <v>577</v>
      </c>
      <c r="F264" s="93">
        <v>352777</v>
      </c>
      <c r="G264" s="32">
        <v>15.17</v>
      </c>
      <c r="H264" s="32" t="s">
        <v>896</v>
      </c>
    </row>
    <row r="265" spans="1:8" ht="15" customHeight="1">
      <c r="A265" s="92">
        <v>45156</v>
      </c>
      <c r="B265" s="32" t="s">
        <v>1310</v>
      </c>
      <c r="C265" s="31" t="s">
        <v>1311</v>
      </c>
      <c r="D265" s="31" t="s">
        <v>578</v>
      </c>
      <c r="E265" s="31" t="s">
        <v>577</v>
      </c>
      <c r="F265" s="93">
        <v>619003</v>
      </c>
      <c r="G265" s="32">
        <v>340.07</v>
      </c>
      <c r="H265" s="32" t="s">
        <v>896</v>
      </c>
    </row>
    <row r="266" spans="1:8" ht="15" customHeight="1">
      <c r="A266" s="92">
        <v>45156</v>
      </c>
      <c r="B266" s="32" t="s">
        <v>1312</v>
      </c>
      <c r="C266" s="31" t="s">
        <v>1313</v>
      </c>
      <c r="D266" s="31" t="s">
        <v>934</v>
      </c>
      <c r="E266" s="31" t="s">
        <v>577</v>
      </c>
      <c r="F266" s="93">
        <v>10800</v>
      </c>
      <c r="G266" s="32">
        <v>185.6</v>
      </c>
      <c r="H266" s="32" t="s">
        <v>896</v>
      </c>
    </row>
    <row r="267" spans="1:8" ht="15" customHeight="1">
      <c r="A267" s="92">
        <v>45156</v>
      </c>
      <c r="B267" s="32" t="s">
        <v>1314</v>
      </c>
      <c r="C267" s="31" t="s">
        <v>1315</v>
      </c>
      <c r="D267" s="31" t="s">
        <v>1157</v>
      </c>
      <c r="E267" s="31" t="s">
        <v>577</v>
      </c>
      <c r="F267" s="93">
        <v>304514</v>
      </c>
      <c r="G267" s="32">
        <v>465.55</v>
      </c>
      <c r="H267" s="32" t="s">
        <v>896</v>
      </c>
    </row>
    <row r="268" spans="1:8" ht="15" customHeight="1">
      <c r="A268" s="92">
        <v>45156</v>
      </c>
      <c r="B268" s="32" t="s">
        <v>1314</v>
      </c>
      <c r="C268" s="31" t="s">
        <v>1315</v>
      </c>
      <c r="D268" s="31" t="s">
        <v>1263</v>
      </c>
      <c r="E268" s="31" t="s">
        <v>577</v>
      </c>
      <c r="F268" s="93">
        <v>8024</v>
      </c>
      <c r="G268" s="32">
        <v>488.67</v>
      </c>
      <c r="H268" s="32" t="s">
        <v>896</v>
      </c>
    </row>
    <row r="269" spans="1:8" ht="15" customHeight="1">
      <c r="A269" s="92"/>
      <c r="B269" s="32"/>
      <c r="C269" s="31"/>
      <c r="D269" s="31"/>
      <c r="E269" s="31"/>
      <c r="F269" s="93"/>
      <c r="G269" s="32"/>
      <c r="H269" s="95"/>
    </row>
    <row r="270" spans="1:8" ht="15" customHeight="1">
      <c r="A270" s="92"/>
      <c r="B270" s="32"/>
      <c r="C270" s="31"/>
      <c r="D270" s="31"/>
      <c r="E270" s="31"/>
      <c r="F270" s="93"/>
      <c r="G270" s="32"/>
      <c r="H270" s="95"/>
    </row>
    <row r="271" spans="1:8" ht="15" customHeight="1">
      <c r="A271" s="92"/>
      <c r="B271" s="32"/>
      <c r="C271" s="31"/>
      <c r="D271" s="31"/>
      <c r="E271" s="31"/>
      <c r="F271" s="93"/>
      <c r="G271" s="32"/>
      <c r="H271" s="95"/>
    </row>
    <row r="272" spans="1:8" ht="15" customHeight="1">
      <c r="A272" s="92"/>
      <c r="B272" s="32"/>
      <c r="C272" s="31"/>
      <c r="D272" s="31"/>
      <c r="E272" s="31"/>
      <c r="F272" s="93"/>
      <c r="G272" s="32"/>
      <c r="H272" s="95"/>
    </row>
    <row r="273" spans="1:8" ht="15" customHeight="1">
      <c r="A273" s="92"/>
      <c r="B273" s="32"/>
      <c r="C273" s="31"/>
      <c r="D273" s="31"/>
      <c r="E273" s="31"/>
      <c r="F273" s="93"/>
      <c r="G273" s="32"/>
      <c r="H273" s="95"/>
    </row>
    <row r="274" spans="1:8" ht="15" customHeight="1">
      <c r="A274" s="92"/>
      <c r="B274" s="32"/>
      <c r="C274" s="31"/>
      <c r="D274" s="31"/>
      <c r="E274" s="31"/>
      <c r="F274" s="93"/>
      <c r="G274" s="32"/>
      <c r="H274" s="95"/>
    </row>
    <row r="275" spans="1:8" ht="15" customHeight="1">
      <c r="A275" s="92"/>
      <c r="B275" s="32"/>
      <c r="C275" s="31"/>
      <c r="D275" s="31"/>
      <c r="E275" s="31"/>
      <c r="F275" s="93"/>
      <c r="G275" s="32"/>
      <c r="H275" s="95"/>
    </row>
    <row r="276" spans="1:8" ht="15" customHeight="1">
      <c r="A276" s="92"/>
      <c r="B276" s="32"/>
      <c r="C276" s="31"/>
      <c r="D276" s="31"/>
      <c r="E276" s="31"/>
      <c r="F276" s="93"/>
      <c r="G276" s="32"/>
      <c r="H276" s="95"/>
    </row>
    <row r="277" spans="1:8" ht="15" customHeight="1">
      <c r="A277" s="92"/>
      <c r="B277" s="32"/>
      <c r="C277" s="31"/>
      <c r="D277" s="31"/>
      <c r="E277" s="31"/>
      <c r="F277" s="93"/>
      <c r="G277" s="32"/>
      <c r="H277" s="95"/>
    </row>
    <row r="278" spans="1:8" ht="15" customHeight="1">
      <c r="A278" s="92"/>
      <c r="B278" s="32"/>
      <c r="C278" s="31"/>
      <c r="D278" s="31"/>
      <c r="E278" s="31"/>
      <c r="F278" s="93"/>
      <c r="G278" s="32"/>
      <c r="H278" s="95"/>
    </row>
    <row r="279" spans="1:8" ht="15" customHeight="1">
      <c r="A279" s="92"/>
      <c r="B279" s="32"/>
      <c r="C279" s="31"/>
      <c r="D279" s="31"/>
      <c r="E279" s="31"/>
      <c r="F279" s="93"/>
      <c r="G279" s="32"/>
      <c r="H279" s="95"/>
    </row>
    <row r="280" spans="1:8" ht="15" customHeight="1">
      <c r="A280" s="92"/>
      <c r="B280" s="32"/>
      <c r="C280" s="31"/>
      <c r="D280" s="31"/>
      <c r="E280" s="31"/>
      <c r="F280" s="93"/>
      <c r="G280" s="32"/>
      <c r="H280" s="95"/>
    </row>
    <row r="281" spans="1:8" ht="15" customHeight="1">
      <c r="A281" s="92"/>
      <c r="B281" s="32"/>
      <c r="C281" s="31"/>
      <c r="D281" s="31"/>
      <c r="E281" s="31"/>
      <c r="F281" s="93"/>
      <c r="G281" s="32"/>
      <c r="H281" s="95"/>
    </row>
    <row r="282" spans="1:8" ht="15" customHeight="1">
      <c r="A282" s="92"/>
      <c r="B282" s="32"/>
      <c r="C282" s="31"/>
      <c r="D282" s="31"/>
      <c r="E282" s="31"/>
      <c r="F282" s="93"/>
      <c r="G282" s="32"/>
      <c r="H282" s="95"/>
    </row>
    <row r="283" spans="1:8" ht="15" customHeight="1">
      <c r="A283" s="92"/>
      <c r="B283" s="32"/>
      <c r="C283" s="31"/>
      <c r="D283" s="31"/>
      <c r="E283" s="31"/>
      <c r="F283" s="93"/>
      <c r="G283" s="32"/>
      <c r="H283" s="95"/>
    </row>
    <row r="284" spans="1:8" ht="15" customHeight="1">
      <c r="A284" s="92"/>
      <c r="B284" s="32"/>
      <c r="C284" s="31"/>
      <c r="D284" s="31"/>
      <c r="E284" s="31"/>
      <c r="F284" s="93"/>
      <c r="G284" s="32"/>
      <c r="H284" s="95"/>
    </row>
    <row r="285" spans="1:8" ht="15" customHeight="1">
      <c r="A285" s="92"/>
      <c r="B285" s="32"/>
      <c r="C285" s="31"/>
      <c r="D285" s="31"/>
      <c r="E285" s="31"/>
      <c r="F285" s="93"/>
      <c r="G285" s="32"/>
      <c r="H285" s="95"/>
    </row>
    <row r="286" spans="1:8" ht="15" customHeight="1">
      <c r="A286" s="92"/>
      <c r="B286" s="32"/>
      <c r="C286" s="31"/>
      <c r="D286" s="31"/>
      <c r="E286" s="31"/>
      <c r="F286" s="93"/>
      <c r="G286" s="32"/>
      <c r="H286" s="95"/>
    </row>
    <row r="287" spans="1:8" ht="15" customHeight="1">
      <c r="A287" s="92"/>
      <c r="B287" s="32"/>
      <c r="C287" s="31"/>
      <c r="D287" s="31"/>
      <c r="E287" s="31"/>
      <c r="F287" s="93"/>
      <c r="G287" s="32"/>
      <c r="H287" s="95"/>
    </row>
    <row r="288" spans="1:8" ht="15" customHeight="1">
      <c r="A288" s="92"/>
      <c r="B288" s="32"/>
      <c r="C288" s="31"/>
      <c r="D288" s="31"/>
      <c r="E288" s="31"/>
      <c r="F288" s="93"/>
      <c r="G288" s="32"/>
      <c r="H288" s="95"/>
    </row>
    <row r="289" spans="1:8" ht="15" customHeight="1">
      <c r="A289" s="92"/>
      <c r="B289" s="32"/>
      <c r="C289" s="31"/>
      <c r="D289" s="31"/>
      <c r="E289" s="31"/>
      <c r="F289" s="93"/>
      <c r="G289" s="32"/>
      <c r="H289" s="95"/>
    </row>
    <row r="290" spans="1:8" ht="15" customHeight="1">
      <c r="A290" s="92"/>
      <c r="B290" s="32"/>
      <c r="C290" s="31"/>
      <c r="D290" s="31"/>
      <c r="E290" s="31"/>
      <c r="F290" s="93"/>
      <c r="G290" s="32"/>
      <c r="H290" s="95"/>
    </row>
    <row r="291" spans="1:8" ht="15" customHeight="1">
      <c r="A291" s="92"/>
      <c r="B291" s="32"/>
      <c r="C291" s="31"/>
      <c r="D291" s="31"/>
      <c r="E291" s="31"/>
      <c r="F291" s="93"/>
      <c r="G291" s="32"/>
      <c r="H291" s="95"/>
    </row>
    <row r="292" spans="1:8" ht="15" customHeight="1">
      <c r="A292" s="92"/>
      <c r="B292" s="32"/>
      <c r="C292" s="31"/>
      <c r="D292" s="31"/>
      <c r="E292" s="31"/>
      <c r="F292" s="93"/>
      <c r="G292" s="32"/>
      <c r="H292" s="95"/>
    </row>
    <row r="293" spans="1:8" ht="15" customHeight="1">
      <c r="A293" s="92"/>
      <c r="B293" s="32"/>
      <c r="C293" s="31"/>
      <c r="D293" s="31"/>
      <c r="E293" s="31"/>
      <c r="F293" s="93"/>
      <c r="G293" s="32"/>
      <c r="H293" s="95"/>
    </row>
    <row r="294" spans="1:8" ht="15" customHeight="1">
      <c r="A294" s="92"/>
      <c r="B294" s="32"/>
      <c r="C294" s="31"/>
      <c r="D294" s="31"/>
      <c r="E294" s="31"/>
      <c r="F294" s="93"/>
      <c r="G294" s="32"/>
      <c r="H294" s="95"/>
    </row>
    <row r="295" spans="1:8" ht="15" customHeight="1">
      <c r="A295" s="92"/>
      <c r="B295" s="32"/>
      <c r="C295" s="31"/>
      <c r="D295" s="31"/>
      <c r="E295" s="31"/>
      <c r="F295" s="93"/>
      <c r="G295" s="32"/>
      <c r="H295" s="95"/>
    </row>
    <row r="296" spans="1:8" ht="15" customHeight="1">
      <c r="A296" s="92"/>
      <c r="B296" s="32"/>
      <c r="C296" s="31"/>
      <c r="D296" s="31"/>
      <c r="E296" s="31"/>
      <c r="F296" s="93"/>
      <c r="G296" s="32"/>
      <c r="H296" s="95"/>
    </row>
    <row r="297" spans="1:8" ht="15" customHeight="1">
      <c r="A297" s="92"/>
      <c r="B297" s="32"/>
      <c r="C297" s="31"/>
      <c r="D297" s="31"/>
      <c r="E297" s="31"/>
      <c r="F297" s="93"/>
      <c r="G297" s="32"/>
      <c r="H297" s="95"/>
    </row>
    <row r="298" spans="1:8" ht="15" customHeight="1">
      <c r="A298" s="92"/>
      <c r="B298" s="32"/>
      <c r="C298" s="31"/>
      <c r="D298" s="31"/>
      <c r="E298" s="31"/>
      <c r="F298" s="93"/>
      <c r="G298" s="32"/>
      <c r="H298" s="95"/>
    </row>
    <row r="299" spans="1:8" ht="15" customHeight="1">
      <c r="A299" s="92"/>
      <c r="B299" s="32"/>
      <c r="C299" s="31"/>
      <c r="D299" s="31"/>
      <c r="E299" s="31"/>
      <c r="F299" s="93"/>
      <c r="G299" s="32"/>
      <c r="H299" s="95"/>
    </row>
    <row r="300" spans="1:8" ht="15" customHeight="1">
      <c r="A300" s="92"/>
      <c r="B300" s="32"/>
      <c r="C300" s="31"/>
      <c r="D300" s="31"/>
      <c r="E300" s="31"/>
      <c r="F300" s="93"/>
      <c r="G300" s="32"/>
      <c r="H300" s="95"/>
    </row>
    <row r="301" spans="1:8" ht="15" customHeight="1">
      <c r="A301" s="92"/>
      <c r="B301" s="32"/>
      <c r="C301" s="31"/>
      <c r="D301" s="31"/>
      <c r="E301" s="31"/>
      <c r="F301" s="93"/>
      <c r="G301" s="32"/>
      <c r="H301" s="95"/>
    </row>
    <row r="302" spans="1:8" ht="15" customHeight="1">
      <c r="A302" s="92"/>
      <c r="B302" s="32"/>
      <c r="C302" s="31"/>
      <c r="D302" s="31"/>
      <c r="E302" s="31"/>
      <c r="F302" s="93"/>
      <c r="G302" s="32"/>
      <c r="H302" s="95"/>
    </row>
    <row r="303" spans="1:8" ht="15" customHeight="1">
      <c r="A303" s="92"/>
      <c r="B303" s="32"/>
      <c r="C303" s="31"/>
      <c r="D303" s="31"/>
      <c r="E303" s="31"/>
      <c r="F303" s="93"/>
      <c r="G303" s="32"/>
      <c r="H303" s="95"/>
    </row>
    <row r="304" spans="1:8" ht="15" customHeight="1">
      <c r="A304" s="92"/>
      <c r="B304" s="32"/>
      <c r="C304" s="31"/>
      <c r="D304" s="31"/>
      <c r="E304" s="31"/>
      <c r="F304" s="93"/>
      <c r="G304" s="32"/>
      <c r="H304" s="95"/>
    </row>
    <row r="305" spans="1:8" ht="15" customHeight="1">
      <c r="A305" s="92"/>
      <c r="B305" s="32"/>
      <c r="C305" s="31"/>
      <c r="D305" s="31"/>
      <c r="E305" s="31"/>
      <c r="F305" s="93"/>
      <c r="G305" s="32"/>
      <c r="H305" s="95"/>
    </row>
    <row r="306" spans="1:8" ht="15" customHeight="1">
      <c r="A306" s="92"/>
      <c r="B306" s="32"/>
      <c r="C306" s="31"/>
      <c r="D306" s="31"/>
      <c r="E306" s="31"/>
      <c r="F306" s="93"/>
      <c r="G306" s="32"/>
      <c r="H306" s="95"/>
    </row>
    <row r="307" spans="1:8" ht="15" customHeight="1">
      <c r="A307" s="92"/>
      <c r="B307" s="32"/>
      <c r="C307" s="31"/>
      <c r="D307" s="31"/>
      <c r="E307" s="31"/>
      <c r="F307" s="93"/>
      <c r="G307" s="32"/>
      <c r="H307" s="95"/>
    </row>
    <row r="308" spans="1:8" ht="15" customHeight="1">
      <c r="A308" s="92"/>
      <c r="B308" s="32"/>
      <c r="C308" s="31"/>
      <c r="D308" s="31"/>
      <c r="E308" s="31"/>
      <c r="F308" s="93"/>
      <c r="G308" s="32"/>
      <c r="H308" s="95"/>
    </row>
    <row r="309" spans="1:8" ht="15" customHeight="1">
      <c r="A309" s="92"/>
      <c r="B309" s="32"/>
      <c r="C309" s="31"/>
      <c r="D309" s="31"/>
      <c r="E309" s="31"/>
      <c r="F309" s="93"/>
      <c r="G309" s="32"/>
      <c r="H309" s="95"/>
    </row>
    <row r="310" spans="1:8" ht="15" customHeight="1">
      <c r="A310" s="92"/>
      <c r="B310" s="32"/>
      <c r="C310" s="31"/>
      <c r="D310" s="31"/>
      <c r="E310" s="31"/>
      <c r="F310" s="93"/>
      <c r="G310" s="32"/>
      <c r="H310" s="95"/>
    </row>
    <row r="311" spans="1:8" ht="15" customHeight="1">
      <c r="A311" s="92"/>
      <c r="B311" s="32"/>
      <c r="C311" s="31"/>
      <c r="D311" s="31"/>
      <c r="E311" s="31"/>
      <c r="F311" s="93"/>
      <c r="G311" s="32"/>
      <c r="H311" s="95"/>
    </row>
    <row r="312" spans="1:8" ht="15" customHeight="1">
      <c r="A312" s="92"/>
      <c r="B312" s="32"/>
      <c r="C312" s="31"/>
      <c r="D312" s="31"/>
      <c r="E312" s="31"/>
      <c r="F312" s="93"/>
      <c r="G312" s="32"/>
      <c r="H312" s="95"/>
    </row>
    <row r="313" spans="1:8" ht="15" customHeight="1">
      <c r="A313" s="92"/>
      <c r="B313" s="32"/>
      <c r="C313" s="31"/>
      <c r="D313" s="31"/>
      <c r="E313" s="31"/>
      <c r="F313" s="93"/>
      <c r="G313" s="32"/>
      <c r="H313" s="95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2"/>
  <sheetViews>
    <sheetView topLeftCell="A4" zoomScale="90" zoomScaleNormal="90" workbookViewId="0">
      <selection activeCell="K96" sqref="K96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935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45159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579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568</v>
      </c>
      <c r="C9" s="104"/>
      <c r="D9" s="105" t="s">
        <v>580</v>
      </c>
      <c r="E9" s="104" t="s">
        <v>581</v>
      </c>
      <c r="F9" s="104" t="s">
        <v>582</v>
      </c>
      <c r="G9" s="104" t="s">
        <v>583</v>
      </c>
      <c r="H9" s="104" t="s">
        <v>584</v>
      </c>
      <c r="I9" s="104" t="s">
        <v>585</v>
      </c>
      <c r="J9" s="103" t="s">
        <v>586</v>
      </c>
      <c r="K9" s="104" t="s">
        <v>587</v>
      </c>
      <c r="L9" s="106" t="s">
        <v>588</v>
      </c>
      <c r="M9" s="106" t="s">
        <v>589</v>
      </c>
      <c r="N9" s="104" t="s">
        <v>590</v>
      </c>
      <c r="O9" s="105" t="s">
        <v>591</v>
      </c>
      <c r="P9" s="104" t="s">
        <v>592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81">
        <v>1</v>
      </c>
      <c r="B10" s="282">
        <v>45092</v>
      </c>
      <c r="C10" s="283"/>
      <c r="D10" s="284" t="s">
        <v>62</v>
      </c>
      <c r="E10" s="285" t="s">
        <v>593</v>
      </c>
      <c r="F10" s="242">
        <v>6800</v>
      </c>
      <c r="G10" s="245">
        <v>6400</v>
      </c>
      <c r="H10" s="245">
        <v>7150</v>
      </c>
      <c r="I10" s="286" t="s">
        <v>854</v>
      </c>
      <c r="J10" s="114" t="s">
        <v>923</v>
      </c>
      <c r="K10" s="114">
        <f>H10-F10</f>
        <v>350</v>
      </c>
      <c r="L10" s="115">
        <f>(F10*-0.3)/100</f>
        <v>-20.399999999999999</v>
      </c>
      <c r="M10" s="116">
        <f>(K10+L10)/F10</f>
        <v>4.8470588235294119E-2</v>
      </c>
      <c r="N10" s="261" t="s">
        <v>596</v>
      </c>
      <c r="O10" s="263">
        <v>45139</v>
      </c>
      <c r="P10" s="262" t="s">
        <v>312</v>
      </c>
      <c r="Q10" s="41"/>
      <c r="R10" s="41" t="s">
        <v>595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4.25" customHeight="1">
      <c r="A11" s="281">
        <v>2</v>
      </c>
      <c r="B11" s="282">
        <v>45111</v>
      </c>
      <c r="C11" s="283"/>
      <c r="D11" s="284" t="s">
        <v>82</v>
      </c>
      <c r="E11" s="340" t="s">
        <v>1053</v>
      </c>
      <c r="F11" s="242">
        <v>253.5</v>
      </c>
      <c r="G11" s="245">
        <v>234</v>
      </c>
      <c r="H11" s="245">
        <v>272</v>
      </c>
      <c r="I11" s="286" t="s">
        <v>877</v>
      </c>
      <c r="J11" s="114" t="s">
        <v>1037</v>
      </c>
      <c r="K11" s="114">
        <f>H11-F11</f>
        <v>18.5</v>
      </c>
      <c r="L11" s="115">
        <f>(F11*-0.3)/100</f>
        <v>-0.76049999999999995</v>
      </c>
      <c r="M11" s="116">
        <f>(K11+L11)/F11</f>
        <v>6.9978303747534512E-2</v>
      </c>
      <c r="N11" s="261" t="s">
        <v>596</v>
      </c>
      <c r="O11" s="263">
        <v>45146</v>
      </c>
      <c r="P11" s="262" t="s">
        <v>312</v>
      </c>
      <c r="Q11" s="41"/>
      <c r="R11" s="41" t="s">
        <v>595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81">
        <v>3</v>
      </c>
      <c r="B12" s="282">
        <v>45112</v>
      </c>
      <c r="C12" s="283"/>
      <c r="D12" s="284" t="s">
        <v>388</v>
      </c>
      <c r="E12" s="285" t="s">
        <v>593</v>
      </c>
      <c r="F12" s="242">
        <v>1465</v>
      </c>
      <c r="G12" s="245">
        <v>1395</v>
      </c>
      <c r="H12" s="245">
        <v>1545</v>
      </c>
      <c r="I12" s="286" t="s">
        <v>879</v>
      </c>
      <c r="J12" s="114" t="s">
        <v>1012</v>
      </c>
      <c r="K12" s="114">
        <f>H12-F12</f>
        <v>80</v>
      </c>
      <c r="L12" s="115">
        <f>(F12*-0.3)/100</f>
        <v>-4.3949999999999996</v>
      </c>
      <c r="M12" s="116">
        <f>(K12+L12)/F12</f>
        <v>5.1607508532423213E-2</v>
      </c>
      <c r="N12" s="261" t="s">
        <v>596</v>
      </c>
      <c r="O12" s="263">
        <v>45149</v>
      </c>
      <c r="P12" s="262" t="s">
        <v>312</v>
      </c>
      <c r="Q12" s="41"/>
      <c r="R12" s="41" t="s">
        <v>608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264">
        <v>4</v>
      </c>
      <c r="B13" s="248">
        <v>45119</v>
      </c>
      <c r="C13" s="265"/>
      <c r="D13" s="266" t="s">
        <v>129</v>
      </c>
      <c r="E13" s="267" t="s">
        <v>593</v>
      </c>
      <c r="F13" s="247" t="s">
        <v>883</v>
      </c>
      <c r="G13" s="249">
        <v>1540</v>
      </c>
      <c r="H13" s="247"/>
      <c r="I13" s="247" t="s">
        <v>882</v>
      </c>
      <c r="J13" s="249" t="s">
        <v>594</v>
      </c>
      <c r="K13" s="249"/>
      <c r="L13" s="260"/>
      <c r="M13" s="268"/>
      <c r="N13" s="249"/>
      <c r="O13" s="269"/>
      <c r="P13" s="117">
        <f>VLOOKUP(D13,'MidCap Intra'!B63:C562,2,0)</f>
        <v>1590.75</v>
      </c>
      <c r="Q13" s="41"/>
      <c r="R13" s="41" t="s">
        <v>595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281">
        <v>5</v>
      </c>
      <c r="B14" s="282">
        <v>45120</v>
      </c>
      <c r="C14" s="283"/>
      <c r="D14" s="284" t="s">
        <v>431</v>
      </c>
      <c r="E14" s="340" t="s">
        <v>1053</v>
      </c>
      <c r="F14" s="242">
        <v>106.4</v>
      </c>
      <c r="G14" s="245">
        <v>102</v>
      </c>
      <c r="H14" s="245">
        <v>113.5</v>
      </c>
      <c r="I14" s="286" t="s">
        <v>885</v>
      </c>
      <c r="J14" s="114" t="s">
        <v>1054</v>
      </c>
      <c r="K14" s="114">
        <f>H14-F14</f>
        <v>7.0999999999999943</v>
      </c>
      <c r="L14" s="115">
        <f>(F14*-0.3)/100</f>
        <v>-0.31920000000000004</v>
      </c>
      <c r="M14" s="116">
        <f>(K14+L14)/F14</f>
        <v>6.3729323308270622E-2</v>
      </c>
      <c r="N14" s="261" t="s">
        <v>596</v>
      </c>
      <c r="O14" s="263">
        <v>45152</v>
      </c>
      <c r="P14" s="262" t="s">
        <v>312</v>
      </c>
      <c r="Q14" s="41"/>
      <c r="R14" s="41" t="s">
        <v>595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64">
        <v>6</v>
      </c>
      <c r="B15" s="248">
        <v>45125</v>
      </c>
      <c r="C15" s="265"/>
      <c r="D15" s="271" t="s">
        <v>215</v>
      </c>
      <c r="E15" s="267" t="s">
        <v>593</v>
      </c>
      <c r="F15" s="247" t="s">
        <v>891</v>
      </c>
      <c r="G15" s="249">
        <v>548</v>
      </c>
      <c r="H15" s="247"/>
      <c r="I15" s="247" t="s">
        <v>892</v>
      </c>
      <c r="J15" s="249" t="s">
        <v>594</v>
      </c>
      <c r="K15" s="249"/>
      <c r="L15" s="260"/>
      <c r="M15" s="268"/>
      <c r="N15" s="249"/>
      <c r="O15" s="269"/>
      <c r="P15" s="117">
        <f>VLOOKUP(D15,'MidCap Intra'!B67:C566,2,0)</f>
        <v>572.95000000000005</v>
      </c>
      <c r="Q15" s="41"/>
      <c r="R15" s="41" t="s">
        <v>595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309">
        <v>7</v>
      </c>
      <c r="B16" s="292">
        <v>45125</v>
      </c>
      <c r="C16" s="310"/>
      <c r="D16" s="311" t="s">
        <v>500</v>
      </c>
      <c r="E16" s="312" t="s">
        <v>593</v>
      </c>
      <c r="F16" s="291">
        <v>178</v>
      </c>
      <c r="G16" s="293">
        <v>168</v>
      </c>
      <c r="H16" s="291">
        <v>170</v>
      </c>
      <c r="I16" s="291" t="s">
        <v>893</v>
      </c>
      <c r="J16" s="313" t="s">
        <v>928</v>
      </c>
      <c r="K16" s="313">
        <f t="shared" ref="K16" si="0">H16-F16</f>
        <v>-8</v>
      </c>
      <c r="L16" s="314">
        <f>(F16*-0.3)/100</f>
        <v>-0.53400000000000003</v>
      </c>
      <c r="M16" s="315">
        <f t="shared" ref="M16" si="1">(K16+L16)/F16</f>
        <v>-4.7943820224719103E-2</v>
      </c>
      <c r="N16" s="316" t="s">
        <v>607</v>
      </c>
      <c r="O16" s="317">
        <v>45140</v>
      </c>
      <c r="P16" s="318"/>
      <c r="Q16" s="41"/>
      <c r="R16" s="41" t="s">
        <v>595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281">
        <v>8</v>
      </c>
      <c r="B17" s="282">
        <v>45133</v>
      </c>
      <c r="C17" s="283"/>
      <c r="D17" s="284" t="s">
        <v>429</v>
      </c>
      <c r="E17" s="285" t="s">
        <v>593</v>
      </c>
      <c r="F17" s="242">
        <v>326</v>
      </c>
      <c r="G17" s="245">
        <v>299</v>
      </c>
      <c r="H17" s="245">
        <v>345.5</v>
      </c>
      <c r="I17" s="286" t="s">
        <v>897</v>
      </c>
      <c r="J17" s="114" t="s">
        <v>925</v>
      </c>
      <c r="K17" s="114">
        <f t="shared" ref="K17" si="2">H17-F17</f>
        <v>19.5</v>
      </c>
      <c r="L17" s="115">
        <f>(F17*-0.3)/100</f>
        <v>-0.97799999999999998</v>
      </c>
      <c r="M17" s="116">
        <f t="shared" ref="M17" si="3">(K17+L17)/F17</f>
        <v>5.6815950920245391E-2</v>
      </c>
      <c r="N17" s="261" t="s">
        <v>596</v>
      </c>
      <c r="O17" s="263">
        <v>45140</v>
      </c>
      <c r="P17" s="262"/>
      <c r="Q17" s="41"/>
      <c r="R17" s="41" t="s">
        <v>595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64">
        <v>9</v>
      </c>
      <c r="B18" s="248">
        <v>45133</v>
      </c>
      <c r="C18" s="265"/>
      <c r="D18" s="271" t="s">
        <v>74</v>
      </c>
      <c r="E18" s="267" t="s">
        <v>593</v>
      </c>
      <c r="F18" s="247" t="s">
        <v>898</v>
      </c>
      <c r="G18" s="249">
        <v>185</v>
      </c>
      <c r="H18" s="247"/>
      <c r="I18" s="247" t="s">
        <v>899</v>
      </c>
      <c r="J18" s="249" t="s">
        <v>594</v>
      </c>
      <c r="K18" s="249"/>
      <c r="L18" s="260"/>
      <c r="M18" s="268"/>
      <c r="N18" s="249"/>
      <c r="O18" s="269"/>
      <c r="P18" s="117" t="e">
        <f>VLOOKUP(D18,'MidCap Intra'!B70:C569,2,0)</f>
        <v>#N/A</v>
      </c>
      <c r="Q18" s="41"/>
      <c r="R18" s="41" t="s">
        <v>595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250">
        <v>10</v>
      </c>
      <c r="B19" s="108">
        <v>45133</v>
      </c>
      <c r="C19" s="251"/>
      <c r="D19" s="272" t="s">
        <v>492</v>
      </c>
      <c r="E19" s="267" t="s">
        <v>593</v>
      </c>
      <c r="F19" s="107" t="s">
        <v>900</v>
      </c>
      <c r="G19" s="109">
        <v>118</v>
      </c>
      <c r="H19" s="107"/>
      <c r="I19" s="107" t="s">
        <v>901</v>
      </c>
      <c r="J19" s="109" t="s">
        <v>594</v>
      </c>
      <c r="K19" s="249"/>
      <c r="L19" s="260"/>
      <c r="M19" s="268"/>
      <c r="N19" s="249"/>
      <c r="O19" s="269"/>
      <c r="P19" s="117">
        <f>VLOOKUP(D19,'MidCap Intra'!B71:C570,2,0)</f>
        <v>122.85</v>
      </c>
      <c r="Q19" s="41"/>
      <c r="R19" s="41" t="s">
        <v>595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309">
        <v>11</v>
      </c>
      <c r="B20" s="292">
        <v>45134</v>
      </c>
      <c r="C20" s="310"/>
      <c r="D20" s="311" t="s">
        <v>151</v>
      </c>
      <c r="E20" s="312" t="s">
        <v>593</v>
      </c>
      <c r="F20" s="291">
        <v>173.5</v>
      </c>
      <c r="G20" s="293">
        <v>164</v>
      </c>
      <c r="H20" s="291">
        <v>164</v>
      </c>
      <c r="I20" s="291" t="s">
        <v>902</v>
      </c>
      <c r="J20" s="313" t="s">
        <v>1062</v>
      </c>
      <c r="K20" s="313">
        <f t="shared" ref="K20" si="4">H20-F20</f>
        <v>-9.5</v>
      </c>
      <c r="L20" s="314">
        <f>(F20*-0.3)/100</f>
        <v>-0.52049999999999996</v>
      </c>
      <c r="M20" s="315">
        <f t="shared" ref="M20" si="5">(K20+L20)/F20</f>
        <v>-5.7755043227665705E-2</v>
      </c>
      <c r="N20" s="316" t="s">
        <v>607</v>
      </c>
      <c r="O20" s="317">
        <v>45154</v>
      </c>
      <c r="P20" s="318"/>
      <c r="Q20" s="41"/>
      <c r="R20" s="41" t="s">
        <v>595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5" customHeight="1">
      <c r="A21" s="281">
        <v>12</v>
      </c>
      <c r="B21" s="282">
        <v>45135</v>
      </c>
      <c r="C21" s="283"/>
      <c r="D21" s="284" t="s">
        <v>460</v>
      </c>
      <c r="E21" s="285" t="s">
        <v>593</v>
      </c>
      <c r="F21" s="242">
        <v>2045</v>
      </c>
      <c r="G21" s="245">
        <v>1840</v>
      </c>
      <c r="H21" s="245">
        <v>2154</v>
      </c>
      <c r="I21" s="286" t="s">
        <v>881</v>
      </c>
      <c r="J21" s="114" t="s">
        <v>1056</v>
      </c>
      <c r="K21" s="114">
        <f t="shared" ref="K21" si="6">H21-F21</f>
        <v>109</v>
      </c>
      <c r="L21" s="115">
        <f>(F21*-0.3)/100</f>
        <v>-6.1349999999999998</v>
      </c>
      <c r="M21" s="116">
        <f t="shared" ref="M21" si="7">(K21+L21)/F21</f>
        <v>5.0300733496332517E-2</v>
      </c>
      <c r="N21" s="261" t="s">
        <v>596</v>
      </c>
      <c r="O21" s="263">
        <v>45152</v>
      </c>
      <c r="P21" s="262"/>
      <c r="R21" s="41" t="s">
        <v>595</v>
      </c>
    </row>
    <row r="22" spans="1:38" ht="15" customHeight="1">
      <c r="A22" s="309">
        <v>13</v>
      </c>
      <c r="B22" s="292">
        <v>45139</v>
      </c>
      <c r="C22" s="310"/>
      <c r="D22" s="311" t="s">
        <v>302</v>
      </c>
      <c r="E22" s="312" t="s">
        <v>593</v>
      </c>
      <c r="F22" s="291">
        <v>3035</v>
      </c>
      <c r="G22" s="293">
        <v>2880</v>
      </c>
      <c r="H22" s="291">
        <v>2865</v>
      </c>
      <c r="I22" s="291" t="s">
        <v>917</v>
      </c>
      <c r="J22" s="313" t="s">
        <v>1023</v>
      </c>
      <c r="K22" s="313">
        <f t="shared" ref="K22" si="8">H22-F22</f>
        <v>-170</v>
      </c>
      <c r="L22" s="314">
        <f>(F22*-0.3)/100</f>
        <v>-9.1050000000000004</v>
      </c>
      <c r="M22" s="315">
        <f t="shared" ref="M22" si="9">(K22+L22)/F22</f>
        <v>-5.9013179571663917E-2</v>
      </c>
      <c r="N22" s="316" t="s">
        <v>607</v>
      </c>
      <c r="O22" s="317">
        <v>45149</v>
      </c>
      <c r="P22" s="318"/>
    </row>
    <row r="23" spans="1:38" ht="15" customHeight="1">
      <c r="A23" s="264">
        <v>14</v>
      </c>
      <c r="B23" s="248">
        <v>45142</v>
      </c>
      <c r="C23" s="265"/>
      <c r="D23" s="266" t="s">
        <v>557</v>
      </c>
      <c r="E23" s="267" t="s">
        <v>593</v>
      </c>
      <c r="F23" s="247" t="s">
        <v>963</v>
      </c>
      <c r="G23" s="249">
        <v>1745</v>
      </c>
      <c r="H23" s="247"/>
      <c r="I23" s="247" t="s">
        <v>964</v>
      </c>
      <c r="J23" s="249" t="s">
        <v>594</v>
      </c>
      <c r="K23" s="249"/>
      <c r="L23" s="260"/>
      <c r="M23" s="268"/>
      <c r="N23" s="249"/>
      <c r="O23" s="269"/>
      <c r="P23" s="117">
        <f>VLOOKUP(D23,'MidCap Intra'!B75:C574,2,0)</f>
        <v>1809.9</v>
      </c>
    </row>
    <row r="24" spans="1:38" ht="15" customHeight="1">
      <c r="A24" s="264">
        <v>15</v>
      </c>
      <c r="B24" s="248">
        <v>45145</v>
      </c>
      <c r="C24" s="265"/>
      <c r="D24" s="266" t="s">
        <v>536</v>
      </c>
      <c r="E24" s="267" t="s">
        <v>593</v>
      </c>
      <c r="F24" s="247" t="s">
        <v>967</v>
      </c>
      <c r="G24" s="249">
        <v>365</v>
      </c>
      <c r="H24" s="247"/>
      <c r="I24" s="247" t="s">
        <v>968</v>
      </c>
      <c r="J24" s="249" t="s">
        <v>594</v>
      </c>
      <c r="K24" s="249"/>
      <c r="L24" s="260"/>
      <c r="M24" s="268"/>
      <c r="N24" s="249"/>
      <c r="O24" s="269"/>
      <c r="P24" s="117">
        <f>VLOOKUP(D24,'MidCap Intra'!B76:C575,2,0)</f>
        <v>400.1</v>
      </c>
    </row>
    <row r="25" spans="1:38" ht="15" customHeight="1">
      <c r="A25" s="264">
        <v>16</v>
      </c>
      <c r="B25" s="248">
        <v>45146</v>
      </c>
      <c r="C25" s="265"/>
      <c r="D25" s="271" t="s">
        <v>223</v>
      </c>
      <c r="E25" s="267" t="s">
        <v>593</v>
      </c>
      <c r="F25" s="247" t="s">
        <v>974</v>
      </c>
      <c r="G25" s="249">
        <v>965</v>
      </c>
      <c r="H25" s="247"/>
      <c r="I25" s="247" t="s">
        <v>975</v>
      </c>
      <c r="J25" s="249" t="s">
        <v>594</v>
      </c>
      <c r="K25" s="249"/>
      <c r="L25" s="260"/>
      <c r="M25" s="268"/>
      <c r="N25" s="249"/>
      <c r="O25" s="269"/>
      <c r="P25" s="117">
        <f>VLOOKUP(D25,'MidCap Intra'!B77:C576,2,0)</f>
        <v>998.5</v>
      </c>
    </row>
    <row r="26" spans="1:38" ht="15" customHeight="1">
      <c r="A26" s="281">
        <v>17</v>
      </c>
      <c r="B26" s="282">
        <v>45147</v>
      </c>
      <c r="C26" s="283"/>
      <c r="D26" s="284" t="s">
        <v>304</v>
      </c>
      <c r="E26" s="340" t="s">
        <v>1053</v>
      </c>
      <c r="F26" s="242">
        <v>816.25</v>
      </c>
      <c r="G26" s="245">
        <v>750</v>
      </c>
      <c r="H26" s="245">
        <v>865</v>
      </c>
      <c r="I26" s="286" t="s">
        <v>993</v>
      </c>
      <c r="J26" s="114" t="s">
        <v>1052</v>
      </c>
      <c r="K26" s="114">
        <f t="shared" ref="K26:K27" si="10">H26-F26</f>
        <v>48.75</v>
      </c>
      <c r="L26" s="115">
        <f>(F26*-0.3)/100</f>
        <v>-2.44875</v>
      </c>
      <c r="M26" s="116">
        <f t="shared" ref="M26:M27" si="11">(K26+L26)/F26</f>
        <v>5.6724349157733542E-2</v>
      </c>
      <c r="N26" s="261" t="s">
        <v>596</v>
      </c>
      <c r="O26" s="263">
        <v>45152</v>
      </c>
      <c r="P26" s="338"/>
    </row>
    <row r="27" spans="1:38" ht="15" customHeight="1">
      <c r="A27" s="309">
        <v>18</v>
      </c>
      <c r="B27" s="292">
        <v>45149</v>
      </c>
      <c r="C27" s="310"/>
      <c r="D27" s="311" t="s">
        <v>137</v>
      </c>
      <c r="E27" s="312" t="s">
        <v>593</v>
      </c>
      <c r="F27" s="291">
        <v>160</v>
      </c>
      <c r="G27" s="293">
        <v>150</v>
      </c>
      <c r="H27" s="291">
        <v>150</v>
      </c>
      <c r="I27" s="291" t="s">
        <v>1014</v>
      </c>
      <c r="J27" s="313" t="s">
        <v>992</v>
      </c>
      <c r="K27" s="313">
        <f t="shared" si="10"/>
        <v>-10</v>
      </c>
      <c r="L27" s="314">
        <f>(F27*-0.3)/100</f>
        <v>-0.48</v>
      </c>
      <c r="M27" s="315">
        <f t="shared" si="11"/>
        <v>-6.5500000000000003E-2</v>
      </c>
      <c r="N27" s="316" t="s">
        <v>607</v>
      </c>
      <c r="O27" s="317">
        <v>45154</v>
      </c>
      <c r="P27" s="318"/>
    </row>
    <row r="28" spans="1:38" ht="15" customHeight="1">
      <c r="A28" s="264">
        <v>19</v>
      </c>
      <c r="B28" s="248">
        <v>45152</v>
      </c>
      <c r="C28" s="265"/>
      <c r="D28" s="271" t="s">
        <v>114</v>
      </c>
      <c r="E28" s="267" t="s">
        <v>593</v>
      </c>
      <c r="F28" s="247" t="s">
        <v>1033</v>
      </c>
      <c r="G28" s="249">
        <v>120</v>
      </c>
      <c r="H28" s="247"/>
      <c r="I28" s="247" t="s">
        <v>901</v>
      </c>
      <c r="J28" s="249" t="s">
        <v>594</v>
      </c>
      <c r="K28" s="249"/>
      <c r="L28" s="260"/>
      <c r="M28" s="268"/>
      <c r="N28" s="249"/>
      <c r="O28" s="269"/>
      <c r="P28" s="117">
        <f>VLOOKUP(D28,'MidCap Intra'!B80:C579,2,0)</f>
        <v>134.15</v>
      </c>
    </row>
    <row r="29" spans="1:38" ht="15" customHeight="1">
      <c r="A29" s="281">
        <v>20</v>
      </c>
      <c r="B29" s="282">
        <v>45154</v>
      </c>
      <c r="C29" s="283"/>
      <c r="D29" s="284" t="s">
        <v>355</v>
      </c>
      <c r="E29" s="340" t="s">
        <v>593</v>
      </c>
      <c r="F29" s="242">
        <v>1030</v>
      </c>
      <c r="G29" s="245">
        <v>930</v>
      </c>
      <c r="H29" s="245">
        <v>1082</v>
      </c>
      <c r="I29" s="286" t="s">
        <v>1063</v>
      </c>
      <c r="J29" s="114" t="s">
        <v>1064</v>
      </c>
      <c r="K29" s="114">
        <f t="shared" ref="K29" si="12">H29-F29</f>
        <v>52</v>
      </c>
      <c r="L29" s="115">
        <f>(F29*-0.02)/100</f>
        <v>-0.20600000000000002</v>
      </c>
      <c r="M29" s="116">
        <f t="shared" ref="M29" si="13">(K29+L29)/F29</f>
        <v>5.0285436893203882E-2</v>
      </c>
      <c r="N29" s="261" t="s">
        <v>596</v>
      </c>
      <c r="O29" s="263">
        <v>45154</v>
      </c>
      <c r="P29" s="338"/>
    </row>
    <row r="30" spans="1:38" ht="15" customHeight="1">
      <c r="A30" s="264">
        <v>21</v>
      </c>
      <c r="B30" s="248">
        <v>45155</v>
      </c>
      <c r="C30" s="265"/>
      <c r="D30" s="271" t="s">
        <v>355</v>
      </c>
      <c r="E30" s="267" t="s">
        <v>593</v>
      </c>
      <c r="F30" s="247" t="s">
        <v>1085</v>
      </c>
      <c r="G30" s="249">
        <v>995</v>
      </c>
      <c r="H30" s="247"/>
      <c r="I30" s="247" t="s">
        <v>1086</v>
      </c>
      <c r="J30" s="249" t="s">
        <v>594</v>
      </c>
      <c r="K30" s="249"/>
      <c r="L30" s="260"/>
      <c r="M30" s="268"/>
      <c r="N30" s="249"/>
      <c r="O30" s="269"/>
      <c r="P30" s="260"/>
    </row>
    <row r="31" spans="1:38" ht="15" customHeight="1">
      <c r="A31" s="264"/>
      <c r="B31" s="248"/>
      <c r="C31" s="265"/>
      <c r="D31" s="271"/>
      <c r="E31" s="267"/>
      <c r="F31" s="247"/>
      <c r="G31" s="249"/>
      <c r="H31" s="247"/>
      <c r="I31" s="247"/>
      <c r="J31" s="249"/>
      <c r="K31" s="249"/>
      <c r="L31" s="260"/>
      <c r="M31" s="268"/>
      <c r="N31" s="249"/>
      <c r="O31" s="269"/>
      <c r="P31" s="260"/>
    </row>
    <row r="32" spans="1:38" ht="15" customHeight="1">
      <c r="A32" s="264"/>
      <c r="B32" s="248"/>
      <c r="C32" s="265"/>
      <c r="D32" s="271"/>
      <c r="E32" s="267"/>
      <c r="F32" s="247"/>
      <c r="G32" s="249"/>
      <c r="H32" s="247"/>
      <c r="I32" s="247"/>
      <c r="J32" s="249"/>
      <c r="K32" s="249"/>
      <c r="L32" s="260"/>
      <c r="M32" s="268"/>
      <c r="N32" s="249"/>
      <c r="O32" s="269"/>
      <c r="P32" s="260"/>
    </row>
    <row r="33" spans="1:38" ht="15" customHeight="1">
      <c r="A33" s="264"/>
      <c r="B33" s="248"/>
      <c r="C33" s="265"/>
      <c r="D33" s="266"/>
      <c r="E33" s="267"/>
      <c r="F33" s="247"/>
      <c r="G33" s="249"/>
      <c r="H33" s="247"/>
      <c r="I33" s="247"/>
      <c r="J33" s="249"/>
      <c r="K33" s="249"/>
      <c r="L33" s="260"/>
      <c r="M33" s="268"/>
      <c r="N33" s="249"/>
      <c r="O33" s="269"/>
      <c r="P33" s="260"/>
    </row>
    <row r="38" spans="1:38" ht="14.25" customHeight="1">
      <c r="A38" s="118"/>
      <c r="B38" s="119"/>
      <c r="C38" s="120"/>
      <c r="D38" s="121"/>
      <c r="E38" s="122"/>
      <c r="F38" s="122"/>
      <c r="G38" s="118"/>
      <c r="H38" s="122"/>
      <c r="I38" s="123"/>
      <c r="J38" s="124"/>
      <c r="K38" s="124"/>
      <c r="L38" s="125"/>
      <c r="M38" s="126"/>
      <c r="N38" s="127"/>
      <c r="O38" s="128"/>
      <c r="P38" s="129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2" customHeight="1">
      <c r="A39" s="130" t="s">
        <v>597</v>
      </c>
      <c r="B39" s="131"/>
      <c r="C39" s="132"/>
      <c r="E39" s="133"/>
      <c r="F39" s="133"/>
      <c r="G39" s="133"/>
      <c r="H39" s="133"/>
      <c r="I39" s="133"/>
      <c r="J39" s="134"/>
      <c r="K39" s="133"/>
      <c r="L39" s="135"/>
      <c r="M39" s="62"/>
      <c r="N39" s="134"/>
      <c r="O39" s="132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2" customHeight="1">
      <c r="A40" s="136" t="s">
        <v>598</v>
      </c>
      <c r="B40" s="130"/>
      <c r="C40" s="130"/>
      <c r="D40" s="130"/>
      <c r="E40" s="41"/>
      <c r="F40" s="137" t="s">
        <v>599</v>
      </c>
      <c r="G40" s="6"/>
      <c r="H40" s="6"/>
      <c r="I40" s="6"/>
      <c r="J40" s="138"/>
      <c r="K40" s="139"/>
      <c r="L40" s="139"/>
      <c r="M40" s="140"/>
      <c r="N40" s="1"/>
      <c r="O40" s="1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2" customHeight="1">
      <c r="A41" s="130" t="s">
        <v>600</v>
      </c>
      <c r="B41" s="130"/>
      <c r="C41" s="130"/>
      <c r="D41" s="130" t="s">
        <v>601</v>
      </c>
      <c r="E41" s="6"/>
      <c r="F41" s="137" t="s">
        <v>602</v>
      </c>
      <c r="G41" s="6"/>
      <c r="H41" s="6"/>
      <c r="I41" s="6"/>
      <c r="J41" s="138"/>
      <c r="K41" s="139"/>
      <c r="L41" s="139"/>
      <c r="M41" s="140"/>
      <c r="N41" s="1"/>
      <c r="O41" s="1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2" customHeight="1">
      <c r="A42" s="130"/>
      <c r="B42" s="130"/>
      <c r="C42" s="130"/>
      <c r="D42" s="130"/>
      <c r="E42" s="6"/>
      <c r="F42" s="6"/>
      <c r="G42" s="6"/>
      <c r="H42" s="6"/>
      <c r="I42" s="6"/>
      <c r="J42" s="142"/>
      <c r="K42" s="139"/>
      <c r="L42" s="139"/>
      <c r="M42" s="6"/>
      <c r="N42" s="143"/>
      <c r="O42" s="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2.75" customHeight="1">
      <c r="A43" s="1"/>
      <c r="B43" s="144" t="s">
        <v>603</v>
      </c>
      <c r="C43" s="144"/>
      <c r="D43" s="144"/>
      <c r="E43" s="144"/>
      <c r="F43" s="145"/>
      <c r="G43" s="6"/>
      <c r="H43" s="6"/>
      <c r="I43" s="146"/>
      <c r="J43" s="147"/>
      <c r="K43" s="148"/>
      <c r="L43" s="147"/>
      <c r="M43" s="6"/>
      <c r="N43" s="1"/>
      <c r="O43" s="1"/>
      <c r="P43" s="41"/>
      <c r="R43" s="62"/>
      <c r="S43" s="1"/>
      <c r="T43" s="1"/>
      <c r="U43" s="1"/>
      <c r="V43" s="1"/>
      <c r="W43" s="1"/>
      <c r="X43" s="1"/>
      <c r="Y43" s="1"/>
      <c r="Z43" s="1"/>
    </row>
    <row r="44" spans="1:38" ht="38.25" customHeight="1">
      <c r="A44" s="149" t="s">
        <v>16</v>
      </c>
      <c r="B44" s="149" t="s">
        <v>568</v>
      </c>
      <c r="C44" s="149"/>
      <c r="D44" s="91" t="s">
        <v>580</v>
      </c>
      <c r="E44" s="149" t="s">
        <v>581</v>
      </c>
      <c r="F44" s="149" t="s">
        <v>582</v>
      </c>
      <c r="G44" s="149" t="s">
        <v>604</v>
      </c>
      <c r="H44" s="149" t="s">
        <v>584</v>
      </c>
      <c r="I44" s="149" t="s">
        <v>585</v>
      </c>
      <c r="J44" s="106" t="s">
        <v>586</v>
      </c>
      <c r="K44" s="104" t="s">
        <v>605</v>
      </c>
      <c r="L44" s="150" t="s">
        <v>588</v>
      </c>
      <c r="M44" s="106" t="s">
        <v>589</v>
      </c>
      <c r="N44" s="103" t="s">
        <v>590</v>
      </c>
      <c r="O44" s="91" t="s">
        <v>591</v>
      </c>
      <c r="P44" s="41"/>
      <c r="Q44" s="1"/>
      <c r="R44" s="62"/>
      <c r="S44" s="62"/>
      <c r="T44" s="62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3.5" customHeight="1">
      <c r="A45" s="326">
        <v>1</v>
      </c>
      <c r="B45" s="327">
        <v>45128</v>
      </c>
      <c r="C45" s="328"/>
      <c r="D45" s="329" t="s">
        <v>114</v>
      </c>
      <c r="E45" s="330" t="s">
        <v>606</v>
      </c>
      <c r="F45" s="325">
        <v>134</v>
      </c>
      <c r="G45" s="331">
        <v>129.9</v>
      </c>
      <c r="H45" s="325">
        <v>134.75</v>
      </c>
      <c r="I45" s="325" t="s">
        <v>894</v>
      </c>
      <c r="J45" s="332" t="s">
        <v>919</v>
      </c>
      <c r="K45" s="332">
        <f t="shared" ref="K45:K46" si="14">H45-F45</f>
        <v>0.75</v>
      </c>
      <c r="L45" s="333">
        <f>(F45*-0.3)/100</f>
        <v>-0.40199999999999997</v>
      </c>
      <c r="M45" s="334">
        <f t="shared" ref="M45:M46" si="15">(K45+L45)/F45</f>
        <v>2.5970149253731344E-3</v>
      </c>
      <c r="N45" s="335" t="s">
        <v>616</v>
      </c>
      <c r="O45" s="336">
        <v>45142</v>
      </c>
      <c r="P45" s="41"/>
      <c r="Q45" s="259"/>
      <c r="R45" s="41" t="s">
        <v>595</v>
      </c>
      <c r="S45" s="41"/>
      <c r="T45" s="270"/>
      <c r="U45" s="270"/>
      <c r="V45" s="270"/>
      <c r="W45" s="270"/>
      <c r="X45" s="270"/>
      <c r="Y45" s="270"/>
      <c r="Z45" s="270"/>
      <c r="AA45" s="270"/>
      <c r="AB45" s="270"/>
      <c r="AC45" s="270"/>
      <c r="AD45" s="270"/>
      <c r="AE45" s="270"/>
      <c r="AF45" s="270"/>
      <c r="AG45" s="270"/>
      <c r="AH45" s="270"/>
      <c r="AI45" s="270"/>
      <c r="AJ45" s="270"/>
      <c r="AK45" s="270"/>
      <c r="AL45" s="270"/>
    </row>
    <row r="46" spans="1:38" ht="13.5" customHeight="1">
      <c r="A46" s="309">
        <v>2</v>
      </c>
      <c r="B46" s="292">
        <v>45135</v>
      </c>
      <c r="C46" s="310"/>
      <c r="D46" s="337" t="s">
        <v>903</v>
      </c>
      <c r="E46" s="312" t="s">
        <v>955</v>
      </c>
      <c r="F46" s="291">
        <v>9585</v>
      </c>
      <c r="G46" s="293">
        <v>9390</v>
      </c>
      <c r="H46" s="291">
        <v>9390</v>
      </c>
      <c r="I46" s="291" t="s">
        <v>904</v>
      </c>
      <c r="J46" s="313" t="s">
        <v>1055</v>
      </c>
      <c r="K46" s="313">
        <f t="shared" si="14"/>
        <v>-195</v>
      </c>
      <c r="L46" s="314">
        <f>(F46*-0.3)/100</f>
        <v>-28.754999999999999</v>
      </c>
      <c r="M46" s="315">
        <f t="shared" si="15"/>
        <v>-2.3344287949921751E-2</v>
      </c>
      <c r="N46" s="316" t="s">
        <v>607</v>
      </c>
      <c r="O46" s="317">
        <v>45148</v>
      </c>
      <c r="P46" s="41"/>
      <c r="Q46" s="259"/>
      <c r="R46" s="41" t="s">
        <v>595</v>
      </c>
      <c r="S46" s="41"/>
      <c r="T46" s="270"/>
      <c r="U46" s="270"/>
      <c r="V46" s="270"/>
      <c r="W46" s="270"/>
      <c r="X46" s="270"/>
      <c r="Y46" s="270"/>
      <c r="Z46" s="270"/>
      <c r="AA46" s="270"/>
      <c r="AB46" s="270"/>
      <c r="AC46" s="270"/>
      <c r="AD46" s="270"/>
      <c r="AE46" s="270"/>
      <c r="AF46" s="270"/>
      <c r="AG46" s="270"/>
      <c r="AH46" s="270"/>
      <c r="AI46" s="270"/>
      <c r="AJ46" s="270"/>
      <c r="AK46" s="270"/>
      <c r="AL46" s="270"/>
    </row>
    <row r="47" spans="1:38" ht="13.5" customHeight="1">
      <c r="A47" s="277">
        <v>3</v>
      </c>
      <c r="B47" s="254">
        <v>45135</v>
      </c>
      <c r="C47" s="278"/>
      <c r="D47" s="279" t="s">
        <v>905</v>
      </c>
      <c r="E47" s="280" t="s">
        <v>606</v>
      </c>
      <c r="F47" s="253">
        <v>1807.5</v>
      </c>
      <c r="G47" s="241">
        <v>1750</v>
      </c>
      <c r="H47" s="253">
        <v>1882.5</v>
      </c>
      <c r="I47" s="253" t="s">
        <v>906</v>
      </c>
      <c r="J47" s="114" t="s">
        <v>895</v>
      </c>
      <c r="K47" s="114">
        <f t="shared" ref="K47" si="16">H47-F47</f>
        <v>75</v>
      </c>
      <c r="L47" s="115">
        <f>(F47*-0.3)/100</f>
        <v>-5.4225000000000003</v>
      </c>
      <c r="M47" s="116">
        <f t="shared" ref="M47" si="17">(K47+L47)/F47</f>
        <v>3.8493775933609961E-2</v>
      </c>
      <c r="N47" s="261" t="s">
        <v>596</v>
      </c>
      <c r="O47" s="263">
        <v>45139</v>
      </c>
      <c r="P47" s="41"/>
      <c r="Q47" s="259"/>
      <c r="R47" s="41" t="s">
        <v>595</v>
      </c>
      <c r="S47" s="41"/>
      <c r="T47" s="270"/>
      <c r="U47" s="270"/>
      <c r="V47" s="270"/>
      <c r="W47" s="270"/>
      <c r="X47" s="270"/>
      <c r="Y47" s="270"/>
      <c r="Z47" s="270"/>
      <c r="AA47" s="270"/>
      <c r="AB47" s="270"/>
      <c r="AC47" s="270"/>
      <c r="AD47" s="270"/>
      <c r="AE47" s="270"/>
      <c r="AF47" s="270"/>
      <c r="AG47" s="270"/>
      <c r="AH47" s="270"/>
      <c r="AI47" s="270"/>
      <c r="AJ47" s="270"/>
      <c r="AK47" s="270"/>
      <c r="AL47" s="270"/>
    </row>
    <row r="48" spans="1:38" ht="13.5" customHeight="1">
      <c r="A48" s="277">
        <v>4</v>
      </c>
      <c r="B48" s="254">
        <v>45139</v>
      </c>
      <c r="C48" s="278"/>
      <c r="D48" s="279" t="s">
        <v>54</v>
      </c>
      <c r="E48" s="280" t="s">
        <v>606</v>
      </c>
      <c r="F48" s="253">
        <v>453</v>
      </c>
      <c r="G48" s="241">
        <v>440</v>
      </c>
      <c r="H48" s="253">
        <v>462.5</v>
      </c>
      <c r="I48" s="253" t="s">
        <v>918</v>
      </c>
      <c r="J48" s="114" t="s">
        <v>888</v>
      </c>
      <c r="K48" s="114">
        <f t="shared" ref="K48" si="18">H48-F48</f>
        <v>9.5</v>
      </c>
      <c r="L48" s="115">
        <f>(F48*-0.02)/100</f>
        <v>-9.06E-2</v>
      </c>
      <c r="M48" s="116">
        <f t="shared" ref="M48" si="19">(K48+L48)/F48</f>
        <v>2.0771302428256071E-2</v>
      </c>
      <c r="N48" s="261" t="s">
        <v>596</v>
      </c>
      <c r="O48" s="263">
        <v>45139</v>
      </c>
      <c r="P48" s="41"/>
      <c r="Q48" s="259"/>
      <c r="R48" s="41"/>
      <c r="S48" s="41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270"/>
      <c r="AK48" s="270"/>
      <c r="AL48" s="270"/>
    </row>
    <row r="49" spans="1:38" ht="13.5" customHeight="1">
      <c r="A49" s="309">
        <v>5</v>
      </c>
      <c r="B49" s="292">
        <v>45139</v>
      </c>
      <c r="C49" s="310"/>
      <c r="D49" s="311" t="s">
        <v>237</v>
      </c>
      <c r="E49" s="312" t="s">
        <v>955</v>
      </c>
      <c r="F49" s="291">
        <v>615</v>
      </c>
      <c r="G49" s="293">
        <v>594</v>
      </c>
      <c r="H49" s="291">
        <v>601</v>
      </c>
      <c r="I49" s="291" t="s">
        <v>954</v>
      </c>
      <c r="J49" s="313" t="s">
        <v>956</v>
      </c>
      <c r="K49" s="313">
        <f t="shared" ref="K49:K50" si="20">H49-F49</f>
        <v>-14</v>
      </c>
      <c r="L49" s="314">
        <f>(F49*-0.3)/100</f>
        <v>-1.845</v>
      </c>
      <c r="M49" s="315">
        <f t="shared" ref="M49:M50" si="21">(K49+L49)/F49</f>
        <v>-2.5764227642276424E-2</v>
      </c>
      <c r="N49" s="316" t="s">
        <v>607</v>
      </c>
      <c r="O49" s="317">
        <v>45141</v>
      </c>
      <c r="P49" s="41"/>
      <c r="Q49" s="259"/>
      <c r="R49" s="41"/>
      <c r="S49" s="41"/>
      <c r="T49" s="270"/>
      <c r="U49" s="270"/>
      <c r="V49" s="270"/>
      <c r="W49" s="270"/>
      <c r="X49" s="270"/>
      <c r="Y49" s="270"/>
      <c r="Z49" s="270"/>
      <c r="AA49" s="270"/>
      <c r="AB49" s="270"/>
      <c r="AC49" s="270"/>
      <c r="AD49" s="270"/>
      <c r="AE49" s="270"/>
      <c r="AF49" s="270"/>
      <c r="AG49" s="270"/>
      <c r="AH49" s="270"/>
      <c r="AI49" s="270"/>
      <c r="AJ49" s="270"/>
      <c r="AK49" s="270"/>
      <c r="AL49" s="270"/>
    </row>
    <row r="50" spans="1:38" ht="13.5" customHeight="1">
      <c r="A50" s="242">
        <v>6</v>
      </c>
      <c r="B50" s="243">
        <v>45148</v>
      </c>
      <c r="C50" s="244"/>
      <c r="D50" s="244" t="s">
        <v>1002</v>
      </c>
      <c r="E50" s="242" t="s">
        <v>606</v>
      </c>
      <c r="F50" s="242">
        <v>145</v>
      </c>
      <c r="G50" s="242">
        <v>140</v>
      </c>
      <c r="H50" s="245">
        <v>147.5</v>
      </c>
      <c r="I50" s="245" t="s">
        <v>1003</v>
      </c>
      <c r="J50" s="114" t="s">
        <v>1010</v>
      </c>
      <c r="K50" s="114">
        <f t="shared" si="20"/>
        <v>2.5</v>
      </c>
      <c r="L50" s="115">
        <f>(F50*-0.02)/100</f>
        <v>-2.8999999999999998E-2</v>
      </c>
      <c r="M50" s="116">
        <f t="shared" si="21"/>
        <v>1.7041379310344829E-2</v>
      </c>
      <c r="N50" s="261" t="s">
        <v>596</v>
      </c>
      <c r="O50" s="263">
        <v>45148</v>
      </c>
      <c r="Q50" s="259"/>
      <c r="R50" s="41"/>
      <c r="S50" s="41"/>
      <c r="T50" s="270"/>
      <c r="U50" s="270"/>
      <c r="V50" s="270"/>
      <c r="W50" s="270"/>
      <c r="X50" s="270"/>
      <c r="Y50" s="270"/>
      <c r="Z50" s="270"/>
      <c r="AA50" s="270"/>
      <c r="AB50" s="270"/>
      <c r="AC50" s="270"/>
      <c r="AD50" s="270"/>
      <c r="AE50" s="270"/>
      <c r="AF50" s="270"/>
      <c r="AG50" s="270"/>
      <c r="AH50" s="270"/>
      <c r="AI50" s="270"/>
      <c r="AJ50" s="270"/>
      <c r="AK50" s="270"/>
      <c r="AL50" s="270"/>
    </row>
    <row r="51" spans="1:38" ht="13.5" customHeight="1">
      <c r="A51" s="242">
        <v>7</v>
      </c>
      <c r="B51" s="243">
        <v>45149</v>
      </c>
      <c r="C51" s="244"/>
      <c r="D51" s="244" t="s">
        <v>1002</v>
      </c>
      <c r="E51" s="242" t="s">
        <v>606</v>
      </c>
      <c r="F51" s="242">
        <v>144.5</v>
      </c>
      <c r="G51" s="242">
        <v>140</v>
      </c>
      <c r="H51" s="245">
        <v>149.5</v>
      </c>
      <c r="I51" s="245" t="s">
        <v>703</v>
      </c>
      <c r="J51" s="114" t="s">
        <v>1013</v>
      </c>
      <c r="K51" s="114">
        <f t="shared" ref="K51" si="22">H51-F51</f>
        <v>5</v>
      </c>
      <c r="L51" s="115">
        <f>(F51*-0.02)/100</f>
        <v>-2.8900000000000002E-2</v>
      </c>
      <c r="M51" s="116">
        <f t="shared" ref="M51" si="23">(K51+L51)/F51</f>
        <v>3.4402076124567471E-2</v>
      </c>
      <c r="N51" s="261" t="s">
        <v>596</v>
      </c>
      <c r="O51" s="263">
        <v>45149</v>
      </c>
      <c r="P51" s="41"/>
      <c r="Q51" s="259"/>
      <c r="R51" s="41"/>
      <c r="S51" s="41"/>
      <c r="T51" s="270"/>
      <c r="U51" s="270"/>
      <c r="V51" s="270"/>
      <c r="W51" s="270"/>
      <c r="X51" s="270"/>
      <c r="Y51" s="270"/>
      <c r="Z51" s="270"/>
      <c r="AA51" s="270"/>
      <c r="AB51" s="270"/>
      <c r="AC51" s="270"/>
      <c r="AD51" s="270"/>
      <c r="AE51" s="270"/>
      <c r="AF51" s="270"/>
      <c r="AG51" s="270"/>
      <c r="AH51" s="270"/>
      <c r="AI51" s="270"/>
      <c r="AJ51" s="270"/>
      <c r="AK51" s="270"/>
      <c r="AL51" s="270"/>
    </row>
    <row r="52" spans="1:38" ht="13.5" customHeight="1">
      <c r="A52" s="264">
        <v>8</v>
      </c>
      <c r="B52" s="248">
        <v>45152</v>
      </c>
      <c r="C52" s="265"/>
      <c r="D52" s="266" t="s">
        <v>1027</v>
      </c>
      <c r="E52" s="267" t="s">
        <v>606</v>
      </c>
      <c r="F52" s="247" t="s">
        <v>1028</v>
      </c>
      <c r="G52" s="249">
        <v>3540</v>
      </c>
      <c r="H52" s="247"/>
      <c r="I52" s="247" t="s">
        <v>1029</v>
      </c>
      <c r="J52" s="249" t="s">
        <v>594</v>
      </c>
      <c r="K52" s="249"/>
      <c r="L52" s="260"/>
      <c r="M52" s="268"/>
      <c r="N52" s="249"/>
      <c r="O52" s="269"/>
      <c r="P52" s="41"/>
      <c r="Q52" s="259"/>
      <c r="R52" s="41"/>
      <c r="S52" s="41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0"/>
      <c r="AL52" s="270"/>
    </row>
    <row r="53" spans="1:38" ht="13.5" customHeight="1">
      <c r="A53" s="242">
        <v>9</v>
      </c>
      <c r="B53" s="243">
        <v>45152</v>
      </c>
      <c r="C53" s="244"/>
      <c r="D53" s="244" t="s">
        <v>1002</v>
      </c>
      <c r="E53" s="242" t="s">
        <v>606</v>
      </c>
      <c r="F53" s="242">
        <v>143.75</v>
      </c>
      <c r="G53" s="242">
        <v>139.5</v>
      </c>
      <c r="H53" s="245">
        <v>147.5</v>
      </c>
      <c r="I53" s="245" t="s">
        <v>703</v>
      </c>
      <c r="J53" s="114" t="s">
        <v>969</v>
      </c>
      <c r="K53" s="114">
        <f t="shared" ref="K53" si="24">H53-F53</f>
        <v>3.75</v>
      </c>
      <c r="L53" s="115">
        <f>(F53*-0.02)/100</f>
        <v>-2.8750000000000001E-2</v>
      </c>
      <c r="M53" s="116">
        <f t="shared" ref="M53" si="25">(K53+L53)/F53</f>
        <v>2.588695652173913E-2</v>
      </c>
      <c r="N53" s="261" t="s">
        <v>596</v>
      </c>
      <c r="O53" s="263">
        <v>45152</v>
      </c>
      <c r="P53" s="41"/>
      <c r="Q53" s="259"/>
      <c r="R53" s="41"/>
      <c r="S53" s="41"/>
      <c r="T53" s="270"/>
      <c r="U53" s="270"/>
      <c r="V53" s="270"/>
      <c r="W53" s="270"/>
      <c r="X53" s="270"/>
      <c r="Y53" s="270"/>
      <c r="Z53" s="270"/>
      <c r="AA53" s="270"/>
      <c r="AB53" s="270"/>
      <c r="AC53" s="270"/>
      <c r="AD53" s="270"/>
      <c r="AE53" s="270"/>
      <c r="AF53" s="270"/>
      <c r="AG53" s="270"/>
      <c r="AH53" s="270"/>
      <c r="AI53" s="270"/>
      <c r="AJ53" s="270"/>
      <c r="AK53" s="270"/>
      <c r="AL53" s="270"/>
    </row>
    <row r="54" spans="1:38" ht="13.5" customHeight="1">
      <c r="A54" s="242">
        <v>10</v>
      </c>
      <c r="B54" s="243">
        <v>45156</v>
      </c>
      <c r="C54" s="244"/>
      <c r="D54" s="244" t="s">
        <v>1002</v>
      </c>
      <c r="E54" s="242" t="s">
        <v>606</v>
      </c>
      <c r="F54" s="242">
        <v>146</v>
      </c>
      <c r="G54" s="242">
        <v>141</v>
      </c>
      <c r="H54" s="245">
        <v>147.5</v>
      </c>
      <c r="I54" s="245" t="s">
        <v>1142</v>
      </c>
      <c r="J54" s="114" t="s">
        <v>951</v>
      </c>
      <c r="K54" s="114">
        <f t="shared" ref="K54" si="26">H54-F54</f>
        <v>1.5</v>
      </c>
      <c r="L54" s="115">
        <f>(F54*-0.02)/100</f>
        <v>-2.92E-2</v>
      </c>
      <c r="M54" s="116">
        <f t="shared" ref="M54" si="27">(K54+L54)/F54</f>
        <v>1.0073972602739727E-2</v>
      </c>
      <c r="N54" s="261" t="s">
        <v>596</v>
      </c>
      <c r="O54" s="263">
        <v>45156</v>
      </c>
      <c r="P54" s="41"/>
      <c r="Q54" s="259"/>
      <c r="R54" s="41"/>
      <c r="S54" s="41"/>
      <c r="T54" s="270"/>
      <c r="U54" s="270"/>
      <c r="V54" s="270"/>
      <c r="W54" s="270"/>
      <c r="X54" s="270"/>
      <c r="Y54" s="270"/>
      <c r="Z54" s="270"/>
      <c r="AA54" s="270"/>
      <c r="AB54" s="270"/>
      <c r="AC54" s="270"/>
      <c r="AD54" s="270"/>
      <c r="AE54" s="270"/>
      <c r="AF54" s="270"/>
      <c r="AG54" s="270"/>
      <c r="AH54" s="270"/>
      <c r="AI54" s="270"/>
      <c r="AJ54" s="270"/>
      <c r="AK54" s="270"/>
      <c r="AL54" s="270"/>
    </row>
    <row r="55" spans="1:38" ht="13.5" customHeight="1">
      <c r="A55" s="264"/>
      <c r="B55" s="248"/>
      <c r="C55" s="265"/>
      <c r="D55" s="266"/>
      <c r="E55" s="267"/>
      <c r="F55" s="247"/>
      <c r="G55" s="249"/>
      <c r="H55" s="247"/>
      <c r="I55" s="247"/>
      <c r="J55" s="249"/>
      <c r="K55" s="249"/>
      <c r="L55" s="260"/>
      <c r="M55" s="268"/>
      <c r="N55" s="249"/>
      <c r="O55" s="269"/>
      <c r="P55" s="41"/>
      <c r="Q55" s="259"/>
      <c r="R55" s="41"/>
      <c r="S55" s="41"/>
      <c r="T55" s="270"/>
      <c r="U55" s="270"/>
      <c r="V55" s="270"/>
      <c r="W55" s="270"/>
      <c r="X55" s="270"/>
      <c r="Y55" s="270"/>
      <c r="Z55" s="270"/>
      <c r="AA55" s="270"/>
      <c r="AB55" s="270"/>
      <c r="AC55" s="270"/>
      <c r="AD55" s="270"/>
      <c r="AE55" s="270"/>
      <c r="AF55" s="270"/>
      <c r="AG55" s="270"/>
      <c r="AH55" s="270"/>
      <c r="AI55" s="270"/>
      <c r="AJ55" s="270"/>
      <c r="AK55" s="270"/>
      <c r="AL55" s="270"/>
    </row>
    <row r="57" spans="1:38" ht="44.25" customHeight="1">
      <c r="A57" s="130" t="s">
        <v>597</v>
      </c>
      <c r="B57" s="151"/>
      <c r="C57" s="151"/>
      <c r="D57" s="1"/>
      <c r="E57" s="6"/>
      <c r="F57" s="6"/>
      <c r="G57" s="6"/>
      <c r="H57" s="6" t="s">
        <v>609</v>
      </c>
      <c r="I57" s="6"/>
      <c r="J57" s="6"/>
      <c r="K57" s="126"/>
      <c r="L57" s="152"/>
      <c r="M57" s="126"/>
      <c r="N57" s="127"/>
      <c r="O57" s="126"/>
      <c r="P57" s="41"/>
      <c r="Q57" s="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38" ht="12.75" customHeight="1">
      <c r="A58" s="136" t="s">
        <v>598</v>
      </c>
      <c r="B58" s="130"/>
      <c r="C58" s="130"/>
      <c r="D58" s="130"/>
      <c r="E58" s="41"/>
      <c r="F58" s="137" t="s">
        <v>599</v>
      </c>
      <c r="G58" s="62"/>
      <c r="H58" s="41"/>
      <c r="I58" s="62"/>
      <c r="J58" s="6"/>
      <c r="K58" s="153"/>
      <c r="L58" s="154"/>
      <c r="M58" s="6"/>
      <c r="N58" s="120"/>
      <c r="O58" s="155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4.25" customHeight="1">
      <c r="A59" s="136"/>
      <c r="B59" s="130"/>
      <c r="C59" s="130"/>
      <c r="D59" s="130"/>
      <c r="E59" s="6"/>
      <c r="F59" s="137" t="s">
        <v>602</v>
      </c>
      <c r="G59" s="62"/>
      <c r="H59" s="41"/>
      <c r="I59" s="62"/>
      <c r="J59" s="6"/>
      <c r="K59" s="153"/>
      <c r="L59" s="154"/>
      <c r="M59" s="6"/>
      <c r="N59" s="120"/>
      <c r="O59" s="155"/>
      <c r="P59" s="4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14.25" customHeight="1">
      <c r="A60" s="130"/>
      <c r="B60" s="130"/>
      <c r="C60" s="130"/>
      <c r="D60" s="130"/>
      <c r="E60" s="6"/>
      <c r="F60" s="6"/>
      <c r="G60" s="6"/>
      <c r="H60" s="6"/>
      <c r="I60" s="6"/>
      <c r="J60" s="142"/>
      <c r="K60" s="139"/>
      <c r="L60" s="140"/>
      <c r="M60" s="6"/>
      <c r="N60" s="143"/>
      <c r="O60" s="1"/>
      <c r="P60" s="41"/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12.75" customHeight="1">
      <c r="A61" s="156" t="s">
        <v>610</v>
      </c>
      <c r="B61" s="156"/>
      <c r="C61" s="156"/>
      <c r="D61" s="156"/>
      <c r="E61" s="6"/>
      <c r="F61" s="6"/>
      <c r="G61" s="6"/>
      <c r="H61" s="6"/>
      <c r="I61" s="6"/>
      <c r="J61" s="6"/>
      <c r="K61" s="6"/>
      <c r="L61" s="6"/>
      <c r="M61" s="6"/>
      <c r="N61" s="6"/>
      <c r="O61" s="24"/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38.25" customHeight="1">
      <c r="A62" s="104" t="s">
        <v>16</v>
      </c>
      <c r="B62" s="104" t="s">
        <v>568</v>
      </c>
      <c r="C62" s="104"/>
      <c r="D62" s="105" t="s">
        <v>580</v>
      </c>
      <c r="E62" s="104" t="s">
        <v>581</v>
      </c>
      <c r="F62" s="104" t="s">
        <v>582</v>
      </c>
      <c r="G62" s="104" t="s">
        <v>604</v>
      </c>
      <c r="H62" s="104" t="s">
        <v>584</v>
      </c>
      <c r="I62" s="287" t="s">
        <v>585</v>
      </c>
      <c r="J62" s="290" t="s">
        <v>586</v>
      </c>
      <c r="K62" s="288" t="s">
        <v>611</v>
      </c>
      <c r="L62" s="106" t="s">
        <v>588</v>
      </c>
      <c r="M62" s="157" t="s">
        <v>612</v>
      </c>
      <c r="N62" s="104" t="s">
        <v>613</v>
      </c>
      <c r="O62" s="103" t="s">
        <v>590</v>
      </c>
      <c r="P62" s="105" t="s">
        <v>591</v>
      </c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12.75" customHeight="1">
      <c r="A63" s="297">
        <v>1</v>
      </c>
      <c r="B63" s="302">
        <v>45138</v>
      </c>
      <c r="C63" s="303"/>
      <c r="D63" s="303" t="s">
        <v>907</v>
      </c>
      <c r="E63" s="297" t="s">
        <v>606</v>
      </c>
      <c r="F63" s="297">
        <v>2015.5</v>
      </c>
      <c r="G63" s="297">
        <v>1990</v>
      </c>
      <c r="H63" s="304">
        <v>1990</v>
      </c>
      <c r="I63" s="305" t="s">
        <v>908</v>
      </c>
      <c r="J63" s="306" t="s">
        <v>926</v>
      </c>
      <c r="K63" s="297">
        <f t="shared" ref="K63" si="28">H63-F63</f>
        <v>-25.5</v>
      </c>
      <c r="L63" s="307">
        <f t="shared" ref="L63:L71" si="29">(H63*N63)*0.03%</f>
        <v>298.5</v>
      </c>
      <c r="M63" s="299">
        <f t="shared" ref="M63" si="30">(K63*N63)-L63</f>
        <v>-13048.5</v>
      </c>
      <c r="N63" s="297">
        <v>500</v>
      </c>
      <c r="O63" s="304" t="s">
        <v>607</v>
      </c>
      <c r="P63" s="308">
        <v>45140</v>
      </c>
      <c r="Q63" s="159"/>
      <c r="R63" s="62" t="s">
        <v>608</v>
      </c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160"/>
      <c r="AG63" s="161"/>
      <c r="AH63" s="159"/>
      <c r="AI63" s="159"/>
      <c r="AJ63" s="160"/>
      <c r="AK63" s="160"/>
      <c r="AL63" s="160"/>
    </row>
    <row r="64" spans="1:38" ht="12.75" customHeight="1">
      <c r="A64" s="242">
        <v>2</v>
      </c>
      <c r="B64" s="243">
        <v>45138</v>
      </c>
      <c r="C64" s="244"/>
      <c r="D64" s="244" t="s">
        <v>909</v>
      </c>
      <c r="E64" s="242" t="s">
        <v>606</v>
      </c>
      <c r="F64" s="242">
        <v>174.5</v>
      </c>
      <c r="G64" s="242">
        <v>171</v>
      </c>
      <c r="H64" s="245">
        <v>175.25</v>
      </c>
      <c r="I64" s="245" t="s">
        <v>910</v>
      </c>
      <c r="J64" s="289" t="s">
        <v>919</v>
      </c>
      <c r="K64" s="112">
        <f t="shared" ref="K64:K65" si="31">H64-F64</f>
        <v>0.75</v>
      </c>
      <c r="L64" s="115">
        <f t="shared" si="29"/>
        <v>178.755</v>
      </c>
      <c r="M64" s="158">
        <f t="shared" ref="M64:M65" si="32">(K64*N64)-L64</f>
        <v>2371.2449999999999</v>
      </c>
      <c r="N64" s="112">
        <v>3400</v>
      </c>
      <c r="O64" s="114" t="s">
        <v>596</v>
      </c>
      <c r="P64" s="113">
        <v>45139</v>
      </c>
      <c r="Q64" s="159"/>
      <c r="R64" s="62" t="s">
        <v>595</v>
      </c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160"/>
      <c r="AG64" s="161"/>
      <c r="AH64" s="159"/>
      <c r="AI64" s="159"/>
      <c r="AJ64" s="160"/>
      <c r="AK64" s="160"/>
      <c r="AL64" s="160"/>
    </row>
    <row r="65" spans="1:38" ht="12.75" customHeight="1">
      <c r="A65" s="297">
        <v>3</v>
      </c>
      <c r="B65" s="302">
        <v>45138</v>
      </c>
      <c r="C65" s="303"/>
      <c r="D65" s="303" t="s">
        <v>911</v>
      </c>
      <c r="E65" s="297" t="s">
        <v>606</v>
      </c>
      <c r="F65" s="297">
        <v>2545</v>
      </c>
      <c r="G65" s="297">
        <v>2495</v>
      </c>
      <c r="H65" s="304">
        <v>2495</v>
      </c>
      <c r="I65" s="305" t="s">
        <v>912</v>
      </c>
      <c r="J65" s="306" t="s">
        <v>927</v>
      </c>
      <c r="K65" s="297">
        <f t="shared" si="31"/>
        <v>-50</v>
      </c>
      <c r="L65" s="307">
        <f t="shared" si="29"/>
        <v>187.12499999999997</v>
      </c>
      <c r="M65" s="299">
        <f t="shared" si="32"/>
        <v>-12687.125</v>
      </c>
      <c r="N65" s="297">
        <v>250</v>
      </c>
      <c r="O65" s="304" t="s">
        <v>607</v>
      </c>
      <c r="P65" s="308">
        <v>45140</v>
      </c>
      <c r="Q65" s="159"/>
      <c r="R65" s="62" t="s">
        <v>608</v>
      </c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160"/>
      <c r="AG65" s="161"/>
      <c r="AH65" s="159"/>
      <c r="AI65" s="159"/>
      <c r="AJ65" s="160"/>
      <c r="AK65" s="160"/>
      <c r="AL65" s="160"/>
    </row>
    <row r="66" spans="1:38" ht="12.75" customHeight="1">
      <c r="A66" s="242">
        <v>4</v>
      </c>
      <c r="B66" s="243">
        <v>45141</v>
      </c>
      <c r="C66" s="244"/>
      <c r="D66" s="244" t="s">
        <v>941</v>
      </c>
      <c r="E66" s="242" t="s">
        <v>606</v>
      </c>
      <c r="F66" s="242">
        <v>319</v>
      </c>
      <c r="G66" s="242">
        <v>313</v>
      </c>
      <c r="H66" s="245">
        <v>320.5</v>
      </c>
      <c r="I66" s="245" t="s">
        <v>944</v>
      </c>
      <c r="J66" s="289" t="s">
        <v>951</v>
      </c>
      <c r="K66" s="112">
        <f t="shared" ref="K66:K67" si="33">H66-F66</f>
        <v>1.5</v>
      </c>
      <c r="L66" s="115">
        <f t="shared" si="29"/>
        <v>192.29999999999998</v>
      </c>
      <c r="M66" s="158">
        <f t="shared" ref="M66:M67" si="34">(K66*N66)-L66</f>
        <v>2807.7</v>
      </c>
      <c r="N66" s="112">
        <v>2000</v>
      </c>
      <c r="O66" s="114" t="s">
        <v>596</v>
      </c>
      <c r="P66" s="113">
        <v>45141</v>
      </c>
      <c r="Q66" s="159"/>
      <c r="R66" s="62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160"/>
      <c r="AG66" s="161"/>
      <c r="AH66" s="159"/>
      <c r="AI66" s="159"/>
      <c r="AJ66" s="160"/>
      <c r="AK66" s="160"/>
      <c r="AL66" s="160"/>
    </row>
    <row r="67" spans="1:38" ht="12.75" customHeight="1">
      <c r="A67" s="297">
        <v>5</v>
      </c>
      <c r="B67" s="302">
        <v>45142</v>
      </c>
      <c r="C67" s="303"/>
      <c r="D67" s="303" t="s">
        <v>957</v>
      </c>
      <c r="E67" s="297" t="s">
        <v>606</v>
      </c>
      <c r="F67" s="297">
        <v>2027.5</v>
      </c>
      <c r="G67" s="297">
        <v>1990</v>
      </c>
      <c r="H67" s="304">
        <v>1990</v>
      </c>
      <c r="I67" s="305" t="s">
        <v>958</v>
      </c>
      <c r="J67" s="306" t="s">
        <v>988</v>
      </c>
      <c r="K67" s="297">
        <f t="shared" si="33"/>
        <v>-37.5</v>
      </c>
      <c r="L67" s="307">
        <f t="shared" si="29"/>
        <v>208.95</v>
      </c>
      <c r="M67" s="299">
        <f t="shared" si="34"/>
        <v>-13333.95</v>
      </c>
      <c r="N67" s="297">
        <v>350</v>
      </c>
      <c r="O67" s="304" t="s">
        <v>607</v>
      </c>
      <c r="P67" s="308">
        <v>45146</v>
      </c>
      <c r="Q67" s="159"/>
      <c r="R67" s="62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160"/>
      <c r="AG67" s="161"/>
      <c r="AH67" s="159"/>
      <c r="AI67" s="159"/>
      <c r="AJ67" s="160"/>
      <c r="AK67" s="160"/>
      <c r="AL67" s="160"/>
    </row>
    <row r="68" spans="1:38" ht="12.75" customHeight="1">
      <c r="A68" s="242">
        <v>6</v>
      </c>
      <c r="B68" s="243">
        <v>45142</v>
      </c>
      <c r="C68" s="244"/>
      <c r="D68" s="244" t="s">
        <v>959</v>
      </c>
      <c r="E68" s="242" t="s">
        <v>606</v>
      </c>
      <c r="F68" s="242">
        <v>474</v>
      </c>
      <c r="G68" s="242">
        <v>468</v>
      </c>
      <c r="H68" s="245">
        <v>478.5</v>
      </c>
      <c r="I68" s="245" t="s">
        <v>960</v>
      </c>
      <c r="J68" s="289" t="s">
        <v>961</v>
      </c>
      <c r="K68" s="112">
        <f t="shared" ref="K68:K69" si="35">H68-F68</f>
        <v>4.5</v>
      </c>
      <c r="L68" s="115">
        <f t="shared" si="29"/>
        <v>258.39</v>
      </c>
      <c r="M68" s="158">
        <f t="shared" ref="M68:M69" si="36">(K68*N68)-L68</f>
        <v>7841.61</v>
      </c>
      <c r="N68" s="112">
        <v>1800</v>
      </c>
      <c r="O68" s="114" t="s">
        <v>596</v>
      </c>
      <c r="P68" s="113">
        <v>45142</v>
      </c>
      <c r="Q68" s="159"/>
      <c r="R68" s="62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160"/>
      <c r="AG68" s="161"/>
      <c r="AH68" s="159"/>
      <c r="AI68" s="159"/>
      <c r="AJ68" s="160"/>
      <c r="AK68" s="160"/>
      <c r="AL68" s="160"/>
    </row>
    <row r="69" spans="1:38" ht="12.75" customHeight="1">
      <c r="A69" s="242">
        <v>7</v>
      </c>
      <c r="B69" s="243">
        <v>45142</v>
      </c>
      <c r="C69" s="244"/>
      <c r="D69" s="244" t="s">
        <v>941</v>
      </c>
      <c r="E69" s="242" t="s">
        <v>606</v>
      </c>
      <c r="F69" s="242">
        <v>320.5</v>
      </c>
      <c r="G69" s="242">
        <v>313</v>
      </c>
      <c r="H69" s="245">
        <v>324.25</v>
      </c>
      <c r="I69" s="245" t="s">
        <v>962</v>
      </c>
      <c r="J69" s="289" t="s">
        <v>969</v>
      </c>
      <c r="K69" s="112">
        <f t="shared" si="35"/>
        <v>3.75</v>
      </c>
      <c r="L69" s="115">
        <f t="shared" si="29"/>
        <v>194.54999999999998</v>
      </c>
      <c r="M69" s="158">
        <f t="shared" si="36"/>
        <v>7305.45</v>
      </c>
      <c r="N69" s="112">
        <v>2000</v>
      </c>
      <c r="O69" s="114" t="s">
        <v>596</v>
      </c>
      <c r="P69" s="113">
        <v>45145</v>
      </c>
      <c r="Q69" s="159"/>
      <c r="R69" s="62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160"/>
      <c r="AG69" s="161"/>
      <c r="AH69" s="159"/>
      <c r="AI69" s="159"/>
      <c r="AJ69" s="160"/>
      <c r="AK69" s="160"/>
      <c r="AL69" s="160"/>
    </row>
    <row r="70" spans="1:38" ht="12.75" customHeight="1">
      <c r="A70" s="242">
        <v>8</v>
      </c>
      <c r="B70" s="243">
        <v>45145</v>
      </c>
      <c r="C70" s="244"/>
      <c r="D70" s="244" t="s">
        <v>959</v>
      </c>
      <c r="E70" s="242" t="s">
        <v>606</v>
      </c>
      <c r="F70" s="242">
        <v>472.5</v>
      </c>
      <c r="G70" s="242">
        <v>467</v>
      </c>
      <c r="H70" s="245">
        <v>478</v>
      </c>
      <c r="I70" s="245" t="s">
        <v>960</v>
      </c>
      <c r="J70" s="289" t="s">
        <v>970</v>
      </c>
      <c r="K70" s="112">
        <f t="shared" ref="K70" si="37">H70-F70</f>
        <v>5.5</v>
      </c>
      <c r="L70" s="115">
        <f t="shared" si="29"/>
        <v>258.12</v>
      </c>
      <c r="M70" s="158">
        <f t="shared" ref="M70" si="38">(K70*N70)-L70</f>
        <v>9641.8799999999992</v>
      </c>
      <c r="N70" s="112">
        <v>1800</v>
      </c>
      <c r="O70" s="114" t="s">
        <v>596</v>
      </c>
      <c r="P70" s="113">
        <v>45145</v>
      </c>
      <c r="Q70" s="159"/>
      <c r="R70" s="62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160"/>
      <c r="AG70" s="161"/>
      <c r="AH70" s="159"/>
      <c r="AI70" s="159"/>
      <c r="AJ70" s="160"/>
      <c r="AK70" s="160"/>
      <c r="AL70" s="160"/>
    </row>
    <row r="71" spans="1:38" ht="12.75" customHeight="1">
      <c r="A71" s="242">
        <v>9</v>
      </c>
      <c r="B71" s="243">
        <v>45145</v>
      </c>
      <c r="C71" s="244"/>
      <c r="D71" s="244" t="s">
        <v>971</v>
      </c>
      <c r="E71" s="242" t="s">
        <v>606</v>
      </c>
      <c r="F71" s="242">
        <v>689</v>
      </c>
      <c r="G71" s="242">
        <v>677</v>
      </c>
      <c r="H71" s="245">
        <v>697</v>
      </c>
      <c r="I71" s="245" t="s">
        <v>972</v>
      </c>
      <c r="J71" s="289" t="s">
        <v>973</v>
      </c>
      <c r="K71" s="112">
        <f t="shared" ref="K71:K73" si="39">H71-F71</f>
        <v>8</v>
      </c>
      <c r="L71" s="115">
        <f t="shared" si="29"/>
        <v>209.1</v>
      </c>
      <c r="M71" s="158">
        <f t="shared" ref="M71:M73" si="40">(K71*N71)-L71</f>
        <v>7790.9</v>
      </c>
      <c r="N71" s="112">
        <v>1000</v>
      </c>
      <c r="O71" s="114" t="s">
        <v>596</v>
      </c>
      <c r="P71" s="113">
        <v>45145</v>
      </c>
      <c r="Q71" s="159"/>
      <c r="R71" s="62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160"/>
      <c r="AG71" s="161"/>
      <c r="AH71" s="159"/>
      <c r="AI71" s="159"/>
      <c r="AJ71" s="160"/>
      <c r="AK71" s="160"/>
      <c r="AL71" s="160"/>
    </row>
    <row r="72" spans="1:38" ht="15" customHeight="1">
      <c r="A72" s="297">
        <v>10</v>
      </c>
      <c r="B72" s="302">
        <v>45146</v>
      </c>
      <c r="C72" s="303"/>
      <c r="D72" s="303" t="s">
        <v>976</v>
      </c>
      <c r="E72" s="297" t="s">
        <v>606</v>
      </c>
      <c r="F72" s="297" t="s">
        <v>991</v>
      </c>
      <c r="G72" s="297">
        <v>497</v>
      </c>
      <c r="H72" s="304">
        <v>497</v>
      </c>
      <c r="I72" s="305" t="s">
        <v>977</v>
      </c>
      <c r="J72" s="306" t="s">
        <v>992</v>
      </c>
      <c r="K72" s="297">
        <f t="shared" si="39"/>
        <v>-10</v>
      </c>
      <c r="L72" s="307">
        <f t="shared" ref="L72:L73" si="41">(H72*N72)*0.03%</f>
        <v>186.37499999999997</v>
      </c>
      <c r="M72" s="299">
        <f t="shared" si="40"/>
        <v>-12686.375</v>
      </c>
      <c r="N72" s="297">
        <v>1250</v>
      </c>
      <c r="O72" s="304" t="s">
        <v>607</v>
      </c>
      <c r="P72" s="308">
        <v>45147</v>
      </c>
      <c r="Q72" s="160"/>
      <c r="R72" s="160"/>
      <c r="S72" s="160"/>
      <c r="T72" s="160"/>
      <c r="U72" s="160"/>
      <c r="V72" s="160"/>
      <c r="W72" s="160"/>
      <c r="X72" s="160"/>
      <c r="Y72" s="160"/>
      <c r="Z72" s="160"/>
      <c r="AA72" s="160"/>
      <c r="AB72" s="160"/>
      <c r="AC72" s="160"/>
      <c r="AD72" s="160"/>
      <c r="AE72" s="160"/>
      <c r="AF72" s="160"/>
      <c r="AG72" s="160"/>
      <c r="AH72" s="160"/>
      <c r="AI72" s="160"/>
      <c r="AJ72" s="160"/>
      <c r="AK72" s="160"/>
      <c r="AL72" s="160"/>
    </row>
    <row r="73" spans="1:38" ht="12.75" customHeight="1">
      <c r="A73" s="242">
        <v>11</v>
      </c>
      <c r="B73" s="243">
        <v>45146</v>
      </c>
      <c r="C73" s="244"/>
      <c r="D73" s="244" t="s">
        <v>984</v>
      </c>
      <c r="E73" s="242" t="s">
        <v>606</v>
      </c>
      <c r="F73" s="242">
        <v>4287</v>
      </c>
      <c r="G73" s="242">
        <v>4225</v>
      </c>
      <c r="H73" s="245">
        <v>4327.5</v>
      </c>
      <c r="I73" s="245" t="s">
        <v>985</v>
      </c>
      <c r="J73" s="289" t="s">
        <v>1001</v>
      </c>
      <c r="K73" s="112">
        <f t="shared" si="39"/>
        <v>40.5</v>
      </c>
      <c r="L73" s="115">
        <f t="shared" si="41"/>
        <v>259.64999999999998</v>
      </c>
      <c r="M73" s="158">
        <f t="shared" si="40"/>
        <v>7840.35</v>
      </c>
      <c r="N73" s="112">
        <v>200</v>
      </c>
      <c r="O73" s="114" t="s">
        <v>596</v>
      </c>
      <c r="P73" s="113">
        <v>45148</v>
      </c>
      <c r="Q73" s="159"/>
      <c r="R73" s="62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160"/>
      <c r="AG73" s="161"/>
      <c r="AH73" s="159"/>
      <c r="AI73" s="159"/>
      <c r="AJ73" s="160"/>
      <c r="AK73" s="160"/>
      <c r="AL73" s="160"/>
    </row>
    <row r="74" spans="1:38" ht="12.75" customHeight="1">
      <c r="A74" s="242">
        <v>12</v>
      </c>
      <c r="B74" s="243">
        <v>45147</v>
      </c>
      <c r="C74" s="244"/>
      <c r="D74" s="244" t="s">
        <v>996</v>
      </c>
      <c r="E74" s="242" t="s">
        <v>606</v>
      </c>
      <c r="F74" s="242">
        <v>4530</v>
      </c>
      <c r="G74" s="242">
        <v>4480</v>
      </c>
      <c r="H74" s="245">
        <v>4567.5</v>
      </c>
      <c r="I74" s="245" t="s">
        <v>997</v>
      </c>
      <c r="J74" s="289" t="s">
        <v>1000</v>
      </c>
      <c r="K74" s="112">
        <f t="shared" ref="K74" si="42">H74-F74</f>
        <v>37.5</v>
      </c>
      <c r="L74" s="115">
        <f t="shared" ref="L74" si="43">(H74*N74)*0.03%</f>
        <v>342.56249999999994</v>
      </c>
      <c r="M74" s="158">
        <f t="shared" ref="M74" si="44">(K74*N74)-L74</f>
        <v>9032.4375</v>
      </c>
      <c r="N74" s="112">
        <v>250</v>
      </c>
      <c r="O74" s="114" t="s">
        <v>596</v>
      </c>
      <c r="P74" s="113">
        <v>45148</v>
      </c>
      <c r="Q74" s="159"/>
      <c r="R74" s="62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160"/>
      <c r="AG74" s="161"/>
      <c r="AH74" s="159"/>
      <c r="AI74" s="159"/>
      <c r="AJ74" s="160"/>
      <c r="AK74" s="160"/>
      <c r="AL74" s="160"/>
    </row>
    <row r="75" spans="1:38" ht="12.75" customHeight="1">
      <c r="A75" s="242">
        <v>13</v>
      </c>
      <c r="B75" s="243">
        <v>45148</v>
      </c>
      <c r="C75" s="244"/>
      <c r="D75" s="244" t="s">
        <v>1007</v>
      </c>
      <c r="E75" s="242" t="s">
        <v>606</v>
      </c>
      <c r="F75" s="242">
        <v>24015</v>
      </c>
      <c r="G75" s="242">
        <v>23700</v>
      </c>
      <c r="H75" s="245">
        <v>24220</v>
      </c>
      <c r="I75" s="245" t="s">
        <v>1008</v>
      </c>
      <c r="J75" s="289" t="s">
        <v>1019</v>
      </c>
      <c r="K75" s="112">
        <f t="shared" ref="K75" si="45">H75-F75</f>
        <v>205</v>
      </c>
      <c r="L75" s="115">
        <f t="shared" ref="L75" si="46">(H75*N75)*0.03%</f>
        <v>290.64</v>
      </c>
      <c r="M75" s="158">
        <f t="shared" ref="M75" si="47">(K75*N75)-L75</f>
        <v>7909.36</v>
      </c>
      <c r="N75" s="112">
        <v>40</v>
      </c>
      <c r="O75" s="114" t="s">
        <v>596</v>
      </c>
      <c r="P75" s="113">
        <v>45149</v>
      </c>
      <c r="Q75" s="159"/>
      <c r="R75" s="62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160"/>
      <c r="AG75" s="161"/>
      <c r="AH75" s="159"/>
      <c r="AI75" s="159"/>
      <c r="AJ75" s="160"/>
      <c r="AK75" s="160"/>
      <c r="AL75" s="160"/>
    </row>
    <row r="76" spans="1:38" ht="12.75" customHeight="1">
      <c r="A76" s="242">
        <v>14</v>
      </c>
      <c r="B76" s="243">
        <v>45148</v>
      </c>
      <c r="C76" s="244"/>
      <c r="D76" s="244" t="s">
        <v>984</v>
      </c>
      <c r="E76" s="242" t="s">
        <v>606</v>
      </c>
      <c r="F76" s="242">
        <v>4255</v>
      </c>
      <c r="G76" s="242">
        <v>4195</v>
      </c>
      <c r="H76" s="245">
        <v>4295</v>
      </c>
      <c r="I76" s="245" t="s">
        <v>1009</v>
      </c>
      <c r="J76" s="289" t="s">
        <v>643</v>
      </c>
      <c r="K76" s="112">
        <f t="shared" ref="K76" si="48">H76-F76</f>
        <v>40</v>
      </c>
      <c r="L76" s="115">
        <f t="shared" ref="L76" si="49">(H76*N76)*0.03%</f>
        <v>257.7</v>
      </c>
      <c r="M76" s="158">
        <f t="shared" ref="M76" si="50">(K76*N76)-L76</f>
        <v>7742.3</v>
      </c>
      <c r="N76" s="112">
        <v>200</v>
      </c>
      <c r="O76" s="114" t="s">
        <v>596</v>
      </c>
      <c r="P76" s="113">
        <v>45149</v>
      </c>
      <c r="Q76" s="159"/>
      <c r="R76" s="62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160"/>
      <c r="AG76" s="161"/>
      <c r="AH76" s="159"/>
      <c r="AI76" s="159"/>
      <c r="AJ76" s="160"/>
      <c r="AK76" s="160"/>
      <c r="AL76" s="160"/>
    </row>
    <row r="77" spans="1:38" ht="12.75" customHeight="1">
      <c r="A77" s="242">
        <v>15</v>
      </c>
      <c r="B77" s="243">
        <v>45152</v>
      </c>
      <c r="C77" s="244"/>
      <c r="D77" s="244" t="s">
        <v>984</v>
      </c>
      <c r="E77" s="242" t="s">
        <v>606</v>
      </c>
      <c r="F77" s="242">
        <v>4175</v>
      </c>
      <c r="G77" s="242">
        <v>4105</v>
      </c>
      <c r="H77" s="245">
        <v>4222.5</v>
      </c>
      <c r="I77" s="245" t="s">
        <v>1030</v>
      </c>
      <c r="J77" s="289" t="s">
        <v>618</v>
      </c>
      <c r="K77" s="112">
        <f t="shared" ref="K77" si="51">H77-F77</f>
        <v>47.5</v>
      </c>
      <c r="L77" s="115">
        <f t="shared" ref="L77" si="52">(H77*N77)*0.03%</f>
        <v>253.34999999999997</v>
      </c>
      <c r="M77" s="158">
        <f t="shared" ref="M77" si="53">(K77*N77)-L77</f>
        <v>9246.65</v>
      </c>
      <c r="N77" s="112">
        <v>200</v>
      </c>
      <c r="O77" s="114" t="s">
        <v>596</v>
      </c>
      <c r="P77" s="113">
        <v>45152</v>
      </c>
      <c r="Q77" s="159"/>
      <c r="R77" s="62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160"/>
      <c r="AG77" s="161"/>
      <c r="AH77" s="159"/>
      <c r="AI77" s="159"/>
      <c r="AJ77" s="160"/>
      <c r="AK77" s="160"/>
      <c r="AL77" s="160"/>
    </row>
    <row r="78" spans="1:38" ht="12.75" customHeight="1">
      <c r="A78" s="107">
        <v>16</v>
      </c>
      <c r="B78" s="162">
        <v>45152</v>
      </c>
      <c r="C78" s="163"/>
      <c r="D78" s="163" t="s">
        <v>1043</v>
      </c>
      <c r="E78" s="107" t="s">
        <v>606</v>
      </c>
      <c r="F78" s="107" t="s">
        <v>1044</v>
      </c>
      <c r="G78" s="107">
        <v>440</v>
      </c>
      <c r="H78" s="109"/>
      <c r="I78" s="109" t="s">
        <v>1045</v>
      </c>
      <c r="J78" s="246" t="s">
        <v>594</v>
      </c>
      <c r="K78" s="107"/>
      <c r="L78" s="110"/>
      <c r="M78" s="164"/>
      <c r="N78" s="107"/>
      <c r="O78" s="109"/>
      <c r="P78" s="108"/>
      <c r="Q78" s="159"/>
      <c r="R78" s="62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160"/>
      <c r="AG78" s="161"/>
      <c r="AH78" s="159"/>
      <c r="AI78" s="159"/>
      <c r="AJ78" s="160"/>
      <c r="AK78" s="160"/>
      <c r="AL78" s="160"/>
    </row>
    <row r="79" spans="1:38" ht="12.75" customHeight="1">
      <c r="A79" s="107"/>
      <c r="B79" s="162"/>
      <c r="C79" s="163"/>
      <c r="D79" s="163"/>
      <c r="E79" s="107"/>
      <c r="F79" s="107"/>
      <c r="G79" s="107"/>
      <c r="H79" s="109"/>
      <c r="I79" s="109"/>
      <c r="J79" s="246"/>
      <c r="K79" s="107"/>
      <c r="L79" s="110"/>
      <c r="M79" s="164"/>
      <c r="N79" s="107"/>
      <c r="O79" s="109"/>
      <c r="P79" s="108"/>
      <c r="Q79" s="159"/>
      <c r="R79" s="62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160"/>
      <c r="AG79" s="161"/>
      <c r="AH79" s="159"/>
      <c r="AI79" s="159"/>
      <c r="AJ79" s="160"/>
      <c r="AK79" s="160"/>
      <c r="AL79" s="160"/>
    </row>
    <row r="80" spans="1:38" ht="12.75" customHeight="1">
      <c r="A80" s="107"/>
      <c r="B80" s="162"/>
      <c r="C80" s="163"/>
      <c r="D80" s="163"/>
      <c r="E80" s="107"/>
      <c r="F80" s="107"/>
      <c r="G80" s="107"/>
      <c r="H80" s="109"/>
      <c r="I80" s="109"/>
      <c r="J80" s="246"/>
      <c r="K80" s="107"/>
      <c r="L80" s="110"/>
      <c r="M80" s="164"/>
      <c r="N80" s="107"/>
      <c r="O80" s="109"/>
      <c r="P80" s="108"/>
      <c r="Q80" s="159"/>
      <c r="R80" s="62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160"/>
      <c r="AG80" s="161"/>
      <c r="AH80" s="159"/>
      <c r="AI80" s="159"/>
      <c r="AJ80" s="160"/>
      <c r="AK80" s="160"/>
      <c r="AL80" s="160"/>
    </row>
    <row r="82" spans="1:38" ht="12.75" customHeight="1">
      <c r="A82" s="160"/>
      <c r="B82" s="165"/>
      <c r="C82" s="159"/>
      <c r="D82" s="159"/>
      <c r="E82" s="160"/>
      <c r="F82" s="160"/>
      <c r="G82" s="160"/>
      <c r="H82" s="166"/>
      <c r="I82" s="166"/>
      <c r="J82" s="166"/>
      <c r="K82" s="159"/>
      <c r="L82" s="160"/>
      <c r="M82" s="160"/>
      <c r="N82" s="160"/>
      <c r="O82" s="166"/>
      <c r="P82" s="166"/>
      <c r="Q82" s="159"/>
      <c r="R82" s="62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160"/>
      <c r="AG82" s="161"/>
      <c r="AH82" s="159"/>
      <c r="AI82" s="159"/>
      <c r="AJ82" s="160"/>
      <c r="AK82" s="160"/>
      <c r="AL82" s="160"/>
    </row>
    <row r="83" spans="1:38">
      <c r="A83" s="167" t="s">
        <v>614</v>
      </c>
      <c r="B83" s="167"/>
      <c r="C83" s="167"/>
      <c r="D83" s="167"/>
      <c r="E83" s="168"/>
      <c r="F83" s="123"/>
      <c r="G83" s="123"/>
      <c r="H83" s="123"/>
      <c r="I83" s="123"/>
      <c r="J83" s="1"/>
      <c r="K83" s="6"/>
      <c r="L83" s="6"/>
      <c r="M83" s="6"/>
      <c r="N83" s="1"/>
      <c r="O83" s="1"/>
      <c r="P83" s="41"/>
      <c r="Q83" s="41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41"/>
      <c r="AG83" s="41"/>
      <c r="AH83" s="41"/>
      <c r="AI83" s="41"/>
      <c r="AJ83" s="41"/>
      <c r="AK83" s="41"/>
      <c r="AL83" s="41"/>
    </row>
    <row r="84" spans="1:38" ht="38.25">
      <c r="A84" s="104" t="s">
        <v>16</v>
      </c>
      <c r="B84" s="104" t="s">
        <v>568</v>
      </c>
      <c r="C84" s="104"/>
      <c r="D84" s="105" t="s">
        <v>580</v>
      </c>
      <c r="E84" s="104" t="s">
        <v>581</v>
      </c>
      <c r="F84" s="104" t="s">
        <v>582</v>
      </c>
      <c r="G84" s="104" t="s">
        <v>604</v>
      </c>
      <c r="H84" s="104" t="s">
        <v>584</v>
      </c>
      <c r="I84" s="104" t="s">
        <v>585</v>
      </c>
      <c r="J84" s="103" t="s">
        <v>586</v>
      </c>
      <c r="K84" s="103" t="s">
        <v>615</v>
      </c>
      <c r="L84" s="106" t="s">
        <v>588</v>
      </c>
      <c r="M84" s="157" t="s">
        <v>612</v>
      </c>
      <c r="N84" s="104" t="s">
        <v>613</v>
      </c>
      <c r="O84" s="104" t="s">
        <v>590</v>
      </c>
      <c r="P84" s="105" t="s">
        <v>591</v>
      </c>
      <c r="Q84" s="41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41"/>
      <c r="AG84" s="41"/>
      <c r="AH84" s="41"/>
      <c r="AI84" s="41"/>
      <c r="AJ84" s="41"/>
      <c r="AK84" s="41"/>
      <c r="AL84" s="41"/>
    </row>
    <row r="85" spans="1:38" ht="15" customHeight="1">
      <c r="A85" s="291">
        <v>1</v>
      </c>
      <c r="B85" s="292">
        <v>45139</v>
      </c>
      <c r="C85" s="293"/>
      <c r="D85" s="294" t="s">
        <v>914</v>
      </c>
      <c r="E85" s="293" t="s">
        <v>606</v>
      </c>
      <c r="F85" s="295" t="s">
        <v>949</v>
      </c>
      <c r="G85" s="293">
        <v>8</v>
      </c>
      <c r="H85" s="293">
        <v>10</v>
      </c>
      <c r="I85" s="293" t="s">
        <v>880</v>
      </c>
      <c r="J85" s="296" t="s">
        <v>950</v>
      </c>
      <c r="K85" s="297">
        <f t="shared" ref="K85" si="54">H85-F85</f>
        <v>-7</v>
      </c>
      <c r="L85" s="298">
        <v>50</v>
      </c>
      <c r="M85" s="299">
        <f>(K85*N85)-50</f>
        <v>-3900</v>
      </c>
      <c r="N85" s="297">
        <v>550</v>
      </c>
      <c r="O85" s="300" t="s">
        <v>607</v>
      </c>
      <c r="P85" s="301">
        <v>45141</v>
      </c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AG85" s="160"/>
      <c r="AH85" s="160"/>
      <c r="AI85" s="160"/>
      <c r="AJ85" s="160"/>
      <c r="AK85" s="160"/>
      <c r="AL85" s="160"/>
    </row>
    <row r="86" spans="1:38" ht="15" customHeight="1">
      <c r="A86" s="291">
        <v>2</v>
      </c>
      <c r="B86" s="292">
        <v>45139</v>
      </c>
      <c r="C86" s="293"/>
      <c r="D86" s="294" t="s">
        <v>915</v>
      </c>
      <c r="E86" s="293" t="s">
        <v>606</v>
      </c>
      <c r="F86" s="295" t="s">
        <v>890</v>
      </c>
      <c r="G86" s="293">
        <v>0</v>
      </c>
      <c r="H86" s="293">
        <v>6</v>
      </c>
      <c r="I86" s="293" t="s">
        <v>916</v>
      </c>
      <c r="J86" s="296" t="s">
        <v>924</v>
      </c>
      <c r="K86" s="297">
        <f t="shared" ref="K86" si="55">H86-F86</f>
        <v>-23</v>
      </c>
      <c r="L86" s="298">
        <v>50</v>
      </c>
      <c r="M86" s="299">
        <f t="shared" ref="M86:M88" si="56">(K86*N86)-50</f>
        <v>-970</v>
      </c>
      <c r="N86" s="297">
        <v>40</v>
      </c>
      <c r="O86" s="300" t="s">
        <v>607</v>
      </c>
      <c r="P86" s="301">
        <v>45139</v>
      </c>
      <c r="Q86" s="160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AG86" s="160"/>
      <c r="AH86" s="160"/>
      <c r="AI86" s="160"/>
      <c r="AJ86" s="160"/>
      <c r="AK86" s="160"/>
      <c r="AL86" s="160"/>
    </row>
    <row r="87" spans="1:38" ht="15" customHeight="1">
      <c r="A87" s="291">
        <v>3</v>
      </c>
      <c r="B87" s="292">
        <v>45139</v>
      </c>
      <c r="C87" s="293"/>
      <c r="D87" s="294" t="s">
        <v>920</v>
      </c>
      <c r="E87" s="293" t="s">
        <v>606</v>
      </c>
      <c r="F87" s="295" t="s">
        <v>932</v>
      </c>
      <c r="G87" s="293">
        <v>2.8</v>
      </c>
      <c r="H87" s="293">
        <v>2.8</v>
      </c>
      <c r="I87" s="293" t="s">
        <v>922</v>
      </c>
      <c r="J87" s="296" t="s">
        <v>933</v>
      </c>
      <c r="K87" s="297">
        <f t="shared" ref="K87:K88" si="57">H87-F87</f>
        <v>-2.0499999999999998</v>
      </c>
      <c r="L87" s="298">
        <v>50</v>
      </c>
      <c r="M87" s="299">
        <f t="shared" si="56"/>
        <v>-3124.9999999999995</v>
      </c>
      <c r="N87" s="297">
        <v>1500</v>
      </c>
      <c r="O87" s="300" t="s">
        <v>607</v>
      </c>
      <c r="P87" s="301">
        <v>45140</v>
      </c>
      <c r="Q87" s="160"/>
      <c r="R87" s="160"/>
      <c r="S87" s="160"/>
      <c r="T87" s="160"/>
      <c r="U87" s="160"/>
      <c r="V87" s="160"/>
      <c r="W87" s="160"/>
      <c r="X87" s="160"/>
      <c r="Y87" s="160"/>
      <c r="Z87" s="160"/>
      <c r="AA87" s="160"/>
      <c r="AB87" s="160"/>
      <c r="AC87" s="160"/>
      <c r="AD87" s="160"/>
      <c r="AE87" s="160"/>
      <c r="AF87" s="160"/>
      <c r="AG87" s="160"/>
      <c r="AH87" s="160"/>
      <c r="AI87" s="160"/>
      <c r="AJ87" s="160"/>
      <c r="AK87" s="160"/>
      <c r="AL87" s="160"/>
    </row>
    <row r="88" spans="1:38" ht="15" customHeight="1">
      <c r="A88" s="291">
        <v>4</v>
      </c>
      <c r="B88" s="292">
        <v>45139</v>
      </c>
      <c r="C88" s="293"/>
      <c r="D88" s="294" t="s">
        <v>921</v>
      </c>
      <c r="E88" s="293" t="s">
        <v>606</v>
      </c>
      <c r="F88" s="295" t="s">
        <v>947</v>
      </c>
      <c r="G88" s="293">
        <v>27</v>
      </c>
      <c r="H88" s="293">
        <v>29</v>
      </c>
      <c r="I88" s="293" t="s">
        <v>878</v>
      </c>
      <c r="J88" s="296" t="s">
        <v>948</v>
      </c>
      <c r="K88" s="297">
        <f t="shared" si="57"/>
        <v>-19</v>
      </c>
      <c r="L88" s="298">
        <v>50</v>
      </c>
      <c r="M88" s="299">
        <f t="shared" si="56"/>
        <v>-4800</v>
      </c>
      <c r="N88" s="297">
        <v>250</v>
      </c>
      <c r="O88" s="300" t="s">
        <v>607</v>
      </c>
      <c r="P88" s="301">
        <v>45141</v>
      </c>
      <c r="Q88" s="160"/>
      <c r="R88" s="160"/>
      <c r="S88" s="160"/>
      <c r="T88" s="160"/>
      <c r="U88" s="160"/>
      <c r="V88" s="160"/>
      <c r="W88" s="160"/>
      <c r="X88" s="160"/>
      <c r="Y88" s="160"/>
      <c r="Z88" s="160"/>
      <c r="AA88" s="160"/>
      <c r="AB88" s="160"/>
      <c r="AC88" s="160"/>
      <c r="AD88" s="160"/>
      <c r="AE88" s="160"/>
      <c r="AF88" s="160"/>
      <c r="AG88" s="160"/>
      <c r="AH88" s="160"/>
      <c r="AI88" s="160"/>
      <c r="AJ88" s="160"/>
      <c r="AK88" s="160"/>
      <c r="AL88" s="160"/>
    </row>
    <row r="89" spans="1:38" ht="15" customHeight="1">
      <c r="A89" s="253">
        <v>5</v>
      </c>
      <c r="B89" s="254">
        <v>45140</v>
      </c>
      <c r="C89" s="241"/>
      <c r="D89" s="319" t="s">
        <v>929</v>
      </c>
      <c r="E89" s="241" t="s">
        <v>606</v>
      </c>
      <c r="F89" s="320" t="s">
        <v>931</v>
      </c>
      <c r="G89" s="241">
        <v>18</v>
      </c>
      <c r="H89" s="241">
        <v>59</v>
      </c>
      <c r="I89" s="241" t="s">
        <v>930</v>
      </c>
      <c r="J89" s="321" t="s">
        <v>815</v>
      </c>
      <c r="K89" s="242">
        <f t="shared" ref="K89" si="58">H89-F89</f>
        <v>9</v>
      </c>
      <c r="L89" s="242">
        <v>50</v>
      </c>
      <c r="M89" s="322">
        <f t="shared" ref="M89:M94" si="59">(K89*N89)-50</f>
        <v>400</v>
      </c>
      <c r="N89" s="242">
        <v>50</v>
      </c>
      <c r="O89" s="323" t="s">
        <v>596</v>
      </c>
      <c r="P89" s="324">
        <v>45140</v>
      </c>
      <c r="Q89" s="160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</row>
    <row r="90" spans="1:38" ht="15" customHeight="1">
      <c r="A90" s="253">
        <v>6</v>
      </c>
      <c r="B90" s="254">
        <v>45141</v>
      </c>
      <c r="C90" s="241"/>
      <c r="D90" s="319" t="s">
        <v>936</v>
      </c>
      <c r="E90" s="241" t="s">
        <v>606</v>
      </c>
      <c r="F90" s="320" t="s">
        <v>938</v>
      </c>
      <c r="G90" s="241">
        <v>70</v>
      </c>
      <c r="H90" s="241">
        <v>137.5</v>
      </c>
      <c r="I90" s="241" t="s">
        <v>937</v>
      </c>
      <c r="J90" s="321" t="s">
        <v>939</v>
      </c>
      <c r="K90" s="242">
        <f t="shared" ref="K90:K91" si="60">H90-F90</f>
        <v>20</v>
      </c>
      <c r="L90" s="242">
        <v>50</v>
      </c>
      <c r="M90" s="322">
        <f t="shared" si="59"/>
        <v>750</v>
      </c>
      <c r="N90" s="242">
        <v>40</v>
      </c>
      <c r="O90" s="323" t="s">
        <v>596</v>
      </c>
      <c r="P90" s="324">
        <v>45141</v>
      </c>
      <c r="Q90" s="160"/>
      <c r="R90" s="160"/>
      <c r="S90" s="160"/>
      <c r="T90" s="160"/>
      <c r="U90" s="160"/>
      <c r="V90" s="160"/>
      <c r="W90" s="160"/>
      <c r="X90" s="160"/>
      <c r="Y90" s="160"/>
      <c r="Z90" s="160"/>
      <c r="AA90" s="160"/>
      <c r="AB90" s="160"/>
      <c r="AC90" s="160"/>
      <c r="AD90" s="160"/>
      <c r="AE90" s="160"/>
      <c r="AF90" s="160"/>
      <c r="AG90" s="160"/>
      <c r="AH90" s="160"/>
      <c r="AI90" s="160"/>
      <c r="AJ90" s="160"/>
      <c r="AK90" s="160"/>
      <c r="AL90" s="160"/>
    </row>
    <row r="91" spans="1:38" ht="15" customHeight="1">
      <c r="A91" s="291">
        <v>7</v>
      </c>
      <c r="B91" s="292">
        <v>45141</v>
      </c>
      <c r="C91" s="293"/>
      <c r="D91" s="294" t="s">
        <v>936</v>
      </c>
      <c r="E91" s="293" t="s">
        <v>606</v>
      </c>
      <c r="F91" s="295" t="s">
        <v>945</v>
      </c>
      <c r="G91" s="293">
        <v>55</v>
      </c>
      <c r="H91" s="293">
        <v>55</v>
      </c>
      <c r="I91" s="293" t="s">
        <v>942</v>
      </c>
      <c r="J91" s="296" t="s">
        <v>946</v>
      </c>
      <c r="K91" s="297">
        <f t="shared" si="60"/>
        <v>-47.5</v>
      </c>
      <c r="L91" s="298">
        <v>50</v>
      </c>
      <c r="M91" s="299">
        <f t="shared" si="59"/>
        <v>-1950</v>
      </c>
      <c r="N91" s="297">
        <v>40</v>
      </c>
      <c r="O91" s="300" t="s">
        <v>607</v>
      </c>
      <c r="P91" s="301">
        <v>45141</v>
      </c>
      <c r="Q91" s="160"/>
      <c r="R91" s="160"/>
      <c r="S91" s="160"/>
      <c r="T91" s="160"/>
      <c r="U91" s="160"/>
      <c r="V91" s="160"/>
      <c r="W91" s="160"/>
      <c r="X91" s="160"/>
      <c r="Y91" s="160"/>
      <c r="Z91" s="160"/>
      <c r="AA91" s="160"/>
      <c r="AB91" s="160"/>
      <c r="AC91" s="160"/>
      <c r="AD91" s="160"/>
      <c r="AE91" s="160"/>
      <c r="AF91" s="160"/>
      <c r="AG91" s="160"/>
      <c r="AH91" s="160"/>
      <c r="AI91" s="160"/>
      <c r="AJ91" s="160"/>
      <c r="AK91" s="160"/>
      <c r="AL91" s="160"/>
    </row>
    <row r="92" spans="1:38" ht="15" customHeight="1">
      <c r="A92" s="291">
        <v>8</v>
      </c>
      <c r="B92" s="292">
        <v>45141</v>
      </c>
      <c r="C92" s="293"/>
      <c r="D92" s="294" t="s">
        <v>940</v>
      </c>
      <c r="E92" s="293" t="s">
        <v>606</v>
      </c>
      <c r="F92" s="295" t="s">
        <v>952</v>
      </c>
      <c r="G92" s="293">
        <v>0</v>
      </c>
      <c r="H92" s="293">
        <v>0</v>
      </c>
      <c r="I92" s="293" t="s">
        <v>943</v>
      </c>
      <c r="J92" s="296" t="s">
        <v>953</v>
      </c>
      <c r="K92" s="297">
        <f t="shared" ref="K92:K93" si="61">H92-F92</f>
        <v>-31</v>
      </c>
      <c r="L92" s="298">
        <v>50</v>
      </c>
      <c r="M92" s="299">
        <f t="shared" si="59"/>
        <v>-1600</v>
      </c>
      <c r="N92" s="297">
        <v>50</v>
      </c>
      <c r="O92" s="300" t="s">
        <v>607</v>
      </c>
      <c r="P92" s="301">
        <v>45141</v>
      </c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0"/>
      <c r="AH92" s="160"/>
      <c r="AI92" s="160"/>
      <c r="AJ92" s="160"/>
      <c r="AK92" s="160"/>
      <c r="AL92" s="160"/>
    </row>
    <row r="93" spans="1:38" ht="15" customHeight="1">
      <c r="A93" s="253">
        <v>10</v>
      </c>
      <c r="B93" s="254">
        <v>45146</v>
      </c>
      <c r="C93" s="241"/>
      <c r="D93" s="319" t="s">
        <v>978</v>
      </c>
      <c r="E93" s="241" t="s">
        <v>606</v>
      </c>
      <c r="F93" s="320" t="s">
        <v>989</v>
      </c>
      <c r="G93" s="241">
        <v>65</v>
      </c>
      <c r="H93" s="241">
        <v>130</v>
      </c>
      <c r="I93" s="241" t="s">
        <v>979</v>
      </c>
      <c r="J93" s="321" t="s">
        <v>990</v>
      </c>
      <c r="K93" s="242">
        <f t="shared" si="61"/>
        <v>23.5</v>
      </c>
      <c r="L93" s="242">
        <v>50</v>
      </c>
      <c r="M93" s="322">
        <f t="shared" si="59"/>
        <v>2887.5</v>
      </c>
      <c r="N93" s="242">
        <v>125</v>
      </c>
      <c r="O93" s="323" t="s">
        <v>596</v>
      </c>
      <c r="P93" s="324">
        <v>45147</v>
      </c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  <c r="AE93" s="160"/>
      <c r="AF93" s="160"/>
      <c r="AG93" s="160"/>
      <c r="AH93" s="160"/>
      <c r="AI93" s="160"/>
      <c r="AJ93" s="160"/>
      <c r="AK93" s="160"/>
      <c r="AL93" s="160"/>
    </row>
    <row r="94" spans="1:38" ht="15" customHeight="1">
      <c r="A94" s="253">
        <v>11</v>
      </c>
      <c r="B94" s="254">
        <v>45146</v>
      </c>
      <c r="C94" s="241"/>
      <c r="D94" s="319" t="s">
        <v>980</v>
      </c>
      <c r="E94" s="241" t="s">
        <v>606</v>
      </c>
      <c r="F94" s="320" t="s">
        <v>982</v>
      </c>
      <c r="G94" s="241">
        <v>0</v>
      </c>
      <c r="H94" s="241">
        <v>22.5</v>
      </c>
      <c r="I94" s="241" t="s">
        <v>981</v>
      </c>
      <c r="J94" s="321" t="s">
        <v>983</v>
      </c>
      <c r="K94" s="242">
        <f t="shared" ref="K94:K95" si="62">H94-F94</f>
        <v>10.5</v>
      </c>
      <c r="L94" s="242">
        <v>50</v>
      </c>
      <c r="M94" s="322">
        <f t="shared" si="59"/>
        <v>370</v>
      </c>
      <c r="N94" s="242">
        <v>40</v>
      </c>
      <c r="O94" s="323" t="s">
        <v>596</v>
      </c>
      <c r="P94" s="324">
        <v>45146</v>
      </c>
      <c r="Q94" s="160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160"/>
      <c r="AC94" s="160"/>
      <c r="AD94" s="160"/>
      <c r="AE94" s="160"/>
      <c r="AF94" s="160"/>
      <c r="AG94" s="160"/>
      <c r="AH94" s="160"/>
      <c r="AI94" s="160"/>
      <c r="AJ94" s="160"/>
      <c r="AK94" s="160"/>
      <c r="AL94" s="160"/>
    </row>
    <row r="95" spans="1:38" ht="15" customHeight="1">
      <c r="A95" s="291">
        <v>12</v>
      </c>
      <c r="B95" s="292">
        <v>45147</v>
      </c>
      <c r="C95" s="293"/>
      <c r="D95" s="294" t="s">
        <v>994</v>
      </c>
      <c r="E95" s="293" t="s">
        <v>606</v>
      </c>
      <c r="F95" s="295" t="s">
        <v>1004</v>
      </c>
      <c r="G95" s="293">
        <v>99</v>
      </c>
      <c r="H95" s="293">
        <v>118</v>
      </c>
      <c r="I95" s="293" t="s">
        <v>995</v>
      </c>
      <c r="J95" s="296" t="s">
        <v>1011</v>
      </c>
      <c r="K95" s="297">
        <f t="shared" si="62"/>
        <v>-28</v>
      </c>
      <c r="L95" s="298">
        <v>50</v>
      </c>
      <c r="M95" s="299">
        <f t="shared" ref="M95:M96" si="63">(K95*N95)-50</f>
        <v>-2850</v>
      </c>
      <c r="N95" s="297">
        <v>100</v>
      </c>
      <c r="O95" s="300" t="s">
        <v>607</v>
      </c>
      <c r="P95" s="301">
        <v>45148</v>
      </c>
      <c r="Q95" s="160"/>
      <c r="R95" s="160"/>
      <c r="S95" s="160"/>
      <c r="T95" s="160"/>
      <c r="U95" s="160"/>
      <c r="V95" s="160"/>
      <c r="W95" s="160"/>
      <c r="X95" s="160"/>
      <c r="Y95" s="160"/>
      <c r="Z95" s="160"/>
      <c r="AA95" s="160"/>
      <c r="AB95" s="160"/>
      <c r="AC95" s="160"/>
      <c r="AD95" s="160"/>
      <c r="AE95" s="160"/>
      <c r="AF95" s="160"/>
      <c r="AG95" s="160"/>
      <c r="AH95" s="160"/>
      <c r="AI95" s="160"/>
      <c r="AJ95" s="160"/>
      <c r="AK95" s="160"/>
      <c r="AL95" s="160"/>
    </row>
    <row r="96" spans="1:38" ht="15" customHeight="1">
      <c r="A96" s="253">
        <v>13</v>
      </c>
      <c r="B96" s="254">
        <v>45147</v>
      </c>
      <c r="C96" s="241"/>
      <c r="D96" s="319" t="s">
        <v>998</v>
      </c>
      <c r="E96" s="241" t="s">
        <v>606</v>
      </c>
      <c r="F96" s="320" t="s">
        <v>1005</v>
      </c>
      <c r="G96" s="241">
        <v>25</v>
      </c>
      <c r="H96" s="241">
        <v>51</v>
      </c>
      <c r="I96" s="241" t="s">
        <v>999</v>
      </c>
      <c r="J96" s="321" t="s">
        <v>1006</v>
      </c>
      <c r="K96" s="242">
        <f t="shared" ref="K96" si="64">H96-F96</f>
        <v>7</v>
      </c>
      <c r="L96" s="242">
        <v>50</v>
      </c>
      <c r="M96" s="322">
        <f t="shared" si="63"/>
        <v>1700</v>
      </c>
      <c r="N96" s="242">
        <v>250</v>
      </c>
      <c r="O96" s="323" t="s">
        <v>596</v>
      </c>
      <c r="P96" s="324">
        <v>45148</v>
      </c>
      <c r="Q96" s="160"/>
      <c r="R96" s="160"/>
      <c r="S96" s="160"/>
      <c r="T96" s="160"/>
      <c r="U96" s="160"/>
      <c r="V96" s="160"/>
      <c r="W96" s="160"/>
      <c r="X96" s="160"/>
      <c r="Y96" s="160"/>
      <c r="Z96" s="160"/>
      <c r="AA96" s="160"/>
      <c r="AB96" s="160"/>
      <c r="AC96" s="160"/>
      <c r="AD96" s="160"/>
      <c r="AE96" s="160"/>
      <c r="AF96" s="160"/>
      <c r="AG96" s="160"/>
      <c r="AH96" s="160"/>
      <c r="AI96" s="160"/>
      <c r="AJ96" s="160"/>
      <c r="AK96" s="160"/>
      <c r="AL96" s="160"/>
    </row>
    <row r="97" spans="1:38" ht="15" customHeight="1">
      <c r="A97" s="253">
        <v>14</v>
      </c>
      <c r="B97" s="254">
        <v>45149</v>
      </c>
      <c r="C97" s="241"/>
      <c r="D97" s="319" t="s">
        <v>1015</v>
      </c>
      <c r="E97" s="241" t="s">
        <v>606</v>
      </c>
      <c r="F97" s="320" t="s">
        <v>1017</v>
      </c>
      <c r="G97" s="241">
        <v>78</v>
      </c>
      <c r="H97" s="241">
        <v>125</v>
      </c>
      <c r="I97" s="241" t="s">
        <v>1016</v>
      </c>
      <c r="J97" s="321" t="s">
        <v>1018</v>
      </c>
      <c r="K97" s="242">
        <f t="shared" ref="K97" si="65">H97-F97</f>
        <v>19</v>
      </c>
      <c r="L97" s="242">
        <v>50</v>
      </c>
      <c r="M97" s="322">
        <f t="shared" ref="M97" si="66">(K97*N97)-50</f>
        <v>3275</v>
      </c>
      <c r="N97" s="242">
        <v>175</v>
      </c>
      <c r="O97" s="323" t="s">
        <v>596</v>
      </c>
      <c r="P97" s="324">
        <v>45149</v>
      </c>
      <c r="Q97" s="160"/>
      <c r="R97" s="160"/>
      <c r="S97" s="160"/>
      <c r="T97" s="160"/>
      <c r="U97" s="160"/>
      <c r="V97" s="160"/>
      <c r="W97" s="160"/>
      <c r="X97" s="160"/>
      <c r="Y97" s="160"/>
      <c r="Z97" s="160"/>
      <c r="AA97" s="160"/>
      <c r="AB97" s="160"/>
      <c r="AC97" s="160"/>
      <c r="AD97" s="160"/>
      <c r="AE97" s="160"/>
      <c r="AF97" s="160"/>
      <c r="AG97" s="160"/>
      <c r="AH97" s="160"/>
      <c r="AI97" s="160"/>
      <c r="AJ97" s="160"/>
      <c r="AK97" s="160"/>
      <c r="AL97" s="160"/>
    </row>
    <row r="98" spans="1:38" ht="15" customHeight="1">
      <c r="A98" s="253">
        <v>15</v>
      </c>
      <c r="B98" s="254">
        <v>45149</v>
      </c>
      <c r="C98" s="241"/>
      <c r="D98" s="319" t="s">
        <v>1020</v>
      </c>
      <c r="E98" s="241" t="s">
        <v>606</v>
      </c>
      <c r="F98" s="320" t="s">
        <v>1021</v>
      </c>
      <c r="G98" s="241">
        <v>19</v>
      </c>
      <c r="H98" s="241">
        <v>80</v>
      </c>
      <c r="I98" s="241" t="s">
        <v>1022</v>
      </c>
      <c r="J98" s="321" t="s">
        <v>617</v>
      </c>
      <c r="K98" s="242">
        <f t="shared" ref="K98" si="67">H98-F98</f>
        <v>21</v>
      </c>
      <c r="L98" s="242">
        <v>50</v>
      </c>
      <c r="M98" s="322">
        <f t="shared" ref="M98" si="68">(K98*N98)-50</f>
        <v>790</v>
      </c>
      <c r="N98" s="242">
        <v>40</v>
      </c>
      <c r="O98" s="323" t="s">
        <v>596</v>
      </c>
      <c r="P98" s="324">
        <v>45149</v>
      </c>
      <c r="Q98" s="160"/>
      <c r="R98" s="160"/>
      <c r="S98" s="160"/>
      <c r="T98" s="160"/>
      <c r="U98" s="160"/>
      <c r="V98" s="160"/>
      <c r="W98" s="160"/>
      <c r="X98" s="160"/>
      <c r="Y98" s="160"/>
      <c r="Z98" s="160"/>
      <c r="AA98" s="160"/>
      <c r="AB98" s="160"/>
      <c r="AC98" s="160"/>
      <c r="AD98" s="160"/>
      <c r="AE98" s="160"/>
      <c r="AF98" s="160"/>
      <c r="AG98" s="160"/>
      <c r="AH98" s="160"/>
      <c r="AI98" s="160"/>
      <c r="AJ98" s="160"/>
      <c r="AK98" s="160"/>
      <c r="AL98" s="160"/>
    </row>
    <row r="99" spans="1:38" ht="15" customHeight="1">
      <c r="A99" s="253">
        <v>16</v>
      </c>
      <c r="B99" s="254">
        <v>45152</v>
      </c>
      <c r="C99" s="241"/>
      <c r="D99" s="319" t="s">
        <v>1032</v>
      </c>
      <c r="E99" s="241" t="s">
        <v>606</v>
      </c>
      <c r="F99" s="320" t="s">
        <v>1059</v>
      </c>
      <c r="G99" s="241">
        <v>65</v>
      </c>
      <c r="H99" s="241">
        <v>114</v>
      </c>
      <c r="I99" s="241" t="s">
        <v>1016</v>
      </c>
      <c r="J99" s="321" t="s">
        <v>1060</v>
      </c>
      <c r="K99" s="242">
        <f t="shared" ref="K99" si="69">H99-F99</f>
        <v>17.5</v>
      </c>
      <c r="L99" s="242">
        <v>50</v>
      </c>
      <c r="M99" s="322">
        <f t="shared" ref="M99" si="70">(K99*N99)-50</f>
        <v>2575</v>
      </c>
      <c r="N99" s="242">
        <v>150</v>
      </c>
      <c r="O99" s="323" t="s">
        <v>596</v>
      </c>
      <c r="P99" s="324">
        <v>45154</v>
      </c>
      <c r="Q99" s="160"/>
      <c r="R99" s="160"/>
      <c r="S99" s="160"/>
      <c r="T99" s="160"/>
      <c r="U99" s="160"/>
      <c r="V99" s="160"/>
      <c r="W99" s="160"/>
      <c r="X99" s="160"/>
      <c r="Y99" s="160"/>
      <c r="Z99" s="160"/>
      <c r="AA99" s="160"/>
      <c r="AB99" s="160"/>
      <c r="AC99" s="160"/>
      <c r="AD99" s="160"/>
      <c r="AE99" s="160"/>
      <c r="AF99" s="160"/>
      <c r="AG99" s="160"/>
      <c r="AH99" s="160"/>
      <c r="AI99" s="160"/>
      <c r="AJ99" s="160"/>
      <c r="AK99" s="160"/>
      <c r="AL99" s="160"/>
    </row>
    <row r="100" spans="1:38" ht="15" customHeight="1">
      <c r="A100" s="253">
        <v>17</v>
      </c>
      <c r="B100" s="254">
        <v>45152</v>
      </c>
      <c r="C100" s="241"/>
      <c r="D100" s="319" t="s">
        <v>1034</v>
      </c>
      <c r="E100" s="241" t="s">
        <v>606</v>
      </c>
      <c r="F100" s="320" t="s">
        <v>1036</v>
      </c>
      <c r="G100" s="241">
        <v>0</v>
      </c>
      <c r="H100" s="241">
        <v>41</v>
      </c>
      <c r="I100" s="241" t="s">
        <v>1035</v>
      </c>
      <c r="J100" s="321" t="s">
        <v>1037</v>
      </c>
      <c r="K100" s="242">
        <f t="shared" ref="K100:K102" si="71">H100-F100</f>
        <v>18.5</v>
      </c>
      <c r="L100" s="242">
        <v>50</v>
      </c>
      <c r="M100" s="322">
        <f t="shared" ref="M100:M102" si="72">(K100*N100)-50</f>
        <v>690</v>
      </c>
      <c r="N100" s="242">
        <v>40</v>
      </c>
      <c r="O100" s="323" t="s">
        <v>596</v>
      </c>
      <c r="P100" s="324">
        <v>45152</v>
      </c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B100" s="160"/>
      <c r="AC100" s="160"/>
      <c r="AD100" s="160"/>
      <c r="AE100" s="160"/>
      <c r="AF100" s="160"/>
      <c r="AG100" s="160"/>
      <c r="AH100" s="160"/>
      <c r="AI100" s="160"/>
      <c r="AJ100" s="160"/>
      <c r="AK100" s="160"/>
      <c r="AL100" s="160"/>
    </row>
    <row r="101" spans="1:38" ht="15" customHeight="1">
      <c r="A101" s="358">
        <v>18</v>
      </c>
      <c r="B101" s="356">
        <v>45152</v>
      </c>
      <c r="C101" s="293"/>
      <c r="D101" s="294" t="s">
        <v>1038</v>
      </c>
      <c r="E101" s="293" t="s">
        <v>606</v>
      </c>
      <c r="F101" s="295" t="s">
        <v>1040</v>
      </c>
      <c r="G101" s="293">
        <v>0</v>
      </c>
      <c r="H101" s="293">
        <v>0</v>
      </c>
      <c r="I101" s="354" t="s">
        <v>916</v>
      </c>
      <c r="J101" s="354" t="s">
        <v>1041</v>
      </c>
      <c r="K101" s="291">
        <f t="shared" si="71"/>
        <v>-6</v>
      </c>
      <c r="L101" s="298">
        <v>50</v>
      </c>
      <c r="M101" s="339">
        <f t="shared" si="72"/>
        <v>-290</v>
      </c>
      <c r="N101" s="291">
        <v>40</v>
      </c>
      <c r="O101" s="300" t="s">
        <v>607</v>
      </c>
      <c r="P101" s="301">
        <v>45152</v>
      </c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  <c r="AA101" s="160"/>
      <c r="AB101" s="160"/>
      <c r="AC101" s="160"/>
      <c r="AD101" s="160"/>
      <c r="AE101" s="160"/>
      <c r="AF101" s="160"/>
      <c r="AG101" s="160"/>
      <c r="AH101" s="160"/>
      <c r="AI101" s="160"/>
      <c r="AJ101" s="160"/>
      <c r="AK101" s="160"/>
      <c r="AL101" s="160"/>
    </row>
    <row r="102" spans="1:38" ht="15" customHeight="1">
      <c r="A102" s="359"/>
      <c r="B102" s="357"/>
      <c r="C102" s="293"/>
      <c r="D102" s="294" t="s">
        <v>1039</v>
      </c>
      <c r="E102" s="293" t="s">
        <v>606</v>
      </c>
      <c r="F102" s="295" t="s">
        <v>949</v>
      </c>
      <c r="G102" s="293">
        <v>0</v>
      </c>
      <c r="H102" s="293">
        <v>3.5</v>
      </c>
      <c r="I102" s="355"/>
      <c r="J102" s="355"/>
      <c r="K102" s="291">
        <f t="shared" si="71"/>
        <v>-13.5</v>
      </c>
      <c r="L102" s="298">
        <v>50</v>
      </c>
      <c r="M102" s="339">
        <f t="shared" si="72"/>
        <v>-590</v>
      </c>
      <c r="N102" s="291">
        <v>40</v>
      </c>
      <c r="O102" s="300" t="s">
        <v>607</v>
      </c>
      <c r="P102" s="301">
        <v>45152</v>
      </c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  <c r="AA102" s="160"/>
      <c r="AB102" s="160"/>
      <c r="AC102" s="160"/>
      <c r="AD102" s="160"/>
      <c r="AE102" s="160"/>
      <c r="AF102" s="160"/>
      <c r="AG102" s="160"/>
      <c r="AH102" s="160"/>
      <c r="AI102" s="160"/>
      <c r="AJ102" s="160"/>
      <c r="AK102" s="160"/>
      <c r="AL102" s="160"/>
    </row>
    <row r="103" spans="1:38" ht="15" customHeight="1">
      <c r="A103" s="253">
        <v>19</v>
      </c>
      <c r="B103" s="254">
        <v>45152</v>
      </c>
      <c r="C103" s="241"/>
      <c r="D103" s="319" t="s">
        <v>1042</v>
      </c>
      <c r="E103" s="241" t="s">
        <v>606</v>
      </c>
      <c r="F103" s="320" t="s">
        <v>1058</v>
      </c>
      <c r="G103" s="241">
        <v>2.5</v>
      </c>
      <c r="H103" s="241">
        <v>5.75</v>
      </c>
      <c r="I103" s="241" t="s">
        <v>1057</v>
      </c>
      <c r="J103" s="321" t="s">
        <v>816</v>
      </c>
      <c r="K103" s="242">
        <f t="shared" ref="K103:K104" si="73">H103-F103</f>
        <v>1</v>
      </c>
      <c r="L103" s="242">
        <v>50</v>
      </c>
      <c r="M103" s="322">
        <f t="shared" ref="M103:M104" si="74">(K103*N103)-50</f>
        <v>1750</v>
      </c>
      <c r="N103" s="242">
        <v>1800</v>
      </c>
      <c r="O103" s="323" t="s">
        <v>596</v>
      </c>
      <c r="P103" s="324">
        <v>45154</v>
      </c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/>
      <c r="AF103" s="160"/>
      <c r="AG103" s="160"/>
      <c r="AH103" s="160"/>
      <c r="AI103" s="160"/>
      <c r="AJ103" s="160"/>
      <c r="AK103" s="160"/>
      <c r="AL103" s="160"/>
    </row>
    <row r="104" spans="1:38" ht="15" customHeight="1">
      <c r="A104" s="291">
        <v>20</v>
      </c>
      <c r="B104" s="292">
        <v>45154</v>
      </c>
      <c r="C104" s="293"/>
      <c r="D104" s="294" t="s">
        <v>1061</v>
      </c>
      <c r="E104" s="293" t="s">
        <v>606</v>
      </c>
      <c r="F104" s="295" t="s">
        <v>1092</v>
      </c>
      <c r="G104" s="293">
        <v>30</v>
      </c>
      <c r="H104" s="293">
        <v>30</v>
      </c>
      <c r="I104" s="293" t="s">
        <v>999</v>
      </c>
      <c r="J104" s="296" t="s">
        <v>1140</v>
      </c>
      <c r="K104" s="297">
        <f t="shared" si="73"/>
        <v>-17</v>
      </c>
      <c r="L104" s="298">
        <v>50</v>
      </c>
      <c r="M104" s="299">
        <f t="shared" si="74"/>
        <v>-4725</v>
      </c>
      <c r="N104" s="297">
        <v>275</v>
      </c>
      <c r="O104" s="300" t="s">
        <v>607</v>
      </c>
      <c r="P104" s="301">
        <v>45155</v>
      </c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  <c r="AC104" s="160"/>
      <c r="AD104" s="160"/>
      <c r="AE104" s="160"/>
      <c r="AF104" s="160"/>
      <c r="AG104" s="160"/>
      <c r="AH104" s="160"/>
      <c r="AI104" s="160"/>
      <c r="AJ104" s="160"/>
      <c r="AK104" s="160"/>
      <c r="AL104" s="160"/>
    </row>
    <row r="105" spans="1:38" ht="15" customHeight="1">
      <c r="A105" s="253">
        <v>21</v>
      </c>
      <c r="B105" s="254">
        <v>45154</v>
      </c>
      <c r="C105" s="241"/>
      <c r="D105" s="319" t="s">
        <v>1065</v>
      </c>
      <c r="E105" s="241" t="s">
        <v>606</v>
      </c>
      <c r="F105" s="320" t="s">
        <v>1066</v>
      </c>
      <c r="G105" s="241">
        <v>49</v>
      </c>
      <c r="H105" s="241">
        <v>112</v>
      </c>
      <c r="I105" s="241" t="s">
        <v>942</v>
      </c>
      <c r="J105" s="321" t="s">
        <v>1067</v>
      </c>
      <c r="K105" s="242">
        <f t="shared" ref="K105" si="75">H105-F105</f>
        <v>16.5</v>
      </c>
      <c r="L105" s="242">
        <v>50</v>
      </c>
      <c r="M105" s="322">
        <f t="shared" ref="M105" si="76">(K105*N105)-50</f>
        <v>2012.5</v>
      </c>
      <c r="N105" s="242">
        <v>125</v>
      </c>
      <c r="O105" s="323" t="s">
        <v>596</v>
      </c>
      <c r="P105" s="324">
        <v>45154</v>
      </c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0"/>
      <c r="AL105" s="160"/>
    </row>
    <row r="106" spans="1:38" ht="15" customHeight="1">
      <c r="A106" s="253">
        <v>22</v>
      </c>
      <c r="B106" s="254">
        <v>45155</v>
      </c>
      <c r="C106" s="241"/>
      <c r="D106" s="319" t="s">
        <v>1083</v>
      </c>
      <c r="E106" s="241" t="s">
        <v>606</v>
      </c>
      <c r="F106" s="320" t="s">
        <v>1005</v>
      </c>
      <c r="G106" s="241">
        <v>24</v>
      </c>
      <c r="H106" s="241">
        <v>49.5</v>
      </c>
      <c r="I106" s="241" t="s">
        <v>1084</v>
      </c>
      <c r="J106" s="321" t="s">
        <v>970</v>
      </c>
      <c r="K106" s="242">
        <f t="shared" ref="K106" si="77">H106-F106</f>
        <v>5.5</v>
      </c>
      <c r="L106" s="242">
        <v>50</v>
      </c>
      <c r="M106" s="322">
        <f t="shared" ref="M106" si="78">(K106*N106)-50</f>
        <v>1050</v>
      </c>
      <c r="N106" s="242">
        <v>200</v>
      </c>
      <c r="O106" s="323" t="s">
        <v>596</v>
      </c>
      <c r="P106" s="324">
        <v>45156</v>
      </c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  <c r="AA106" s="160"/>
      <c r="AB106" s="160"/>
      <c r="AC106" s="160"/>
      <c r="AD106" s="160"/>
      <c r="AE106" s="160"/>
      <c r="AF106" s="160"/>
      <c r="AG106" s="160"/>
      <c r="AH106" s="160"/>
      <c r="AI106" s="160"/>
      <c r="AJ106" s="160"/>
      <c r="AK106" s="160"/>
      <c r="AL106" s="160"/>
    </row>
    <row r="107" spans="1:38" ht="15" customHeight="1">
      <c r="A107" s="247">
        <v>23</v>
      </c>
      <c r="B107" s="248">
        <v>45155</v>
      </c>
      <c r="C107" s="249"/>
      <c r="D107" s="273" t="s">
        <v>1042</v>
      </c>
      <c r="E107" s="249" t="s">
        <v>606</v>
      </c>
      <c r="F107" s="274" t="s">
        <v>1087</v>
      </c>
      <c r="G107" s="249">
        <v>2</v>
      </c>
      <c r="H107" s="249"/>
      <c r="I107" s="274" t="s">
        <v>1088</v>
      </c>
      <c r="J107" s="249" t="s">
        <v>594</v>
      </c>
      <c r="K107" s="247"/>
      <c r="L107" s="275"/>
      <c r="M107" s="276"/>
      <c r="N107" s="247"/>
      <c r="O107" s="249"/>
      <c r="P107" s="248"/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  <c r="AA107" s="160"/>
      <c r="AB107" s="160"/>
      <c r="AC107" s="160"/>
      <c r="AD107" s="160"/>
      <c r="AE107" s="160"/>
      <c r="AF107" s="160"/>
      <c r="AG107" s="160"/>
      <c r="AH107" s="160"/>
      <c r="AI107" s="160"/>
      <c r="AJ107" s="160"/>
      <c r="AK107" s="160"/>
      <c r="AL107" s="160"/>
    </row>
    <row r="108" spans="1:38" ht="15" customHeight="1">
      <c r="A108" s="247">
        <v>24</v>
      </c>
      <c r="B108" s="248">
        <v>45155</v>
      </c>
      <c r="C108" s="249"/>
      <c r="D108" s="273" t="s">
        <v>1089</v>
      </c>
      <c r="E108" s="249" t="s">
        <v>606</v>
      </c>
      <c r="F108" s="274" t="s">
        <v>1090</v>
      </c>
      <c r="G108" s="249">
        <v>20</v>
      </c>
      <c r="H108" s="249"/>
      <c r="I108" s="274" t="s">
        <v>1091</v>
      </c>
      <c r="J108" s="249" t="s">
        <v>594</v>
      </c>
      <c r="K108" s="247"/>
      <c r="L108" s="275"/>
      <c r="M108" s="276"/>
      <c r="N108" s="247"/>
      <c r="O108" s="249"/>
      <c r="P108" s="248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0"/>
      <c r="AG108" s="160"/>
      <c r="AH108" s="160"/>
      <c r="AI108" s="160"/>
      <c r="AJ108" s="160"/>
      <c r="AK108" s="160"/>
      <c r="AL108" s="160"/>
    </row>
    <row r="109" spans="1:38" ht="15" customHeight="1">
      <c r="A109" s="247">
        <v>25</v>
      </c>
      <c r="B109" s="248">
        <v>45156</v>
      </c>
      <c r="C109" s="249"/>
      <c r="D109" s="273" t="s">
        <v>1065</v>
      </c>
      <c r="E109" s="249" t="s">
        <v>606</v>
      </c>
      <c r="F109" s="274" t="s">
        <v>1143</v>
      </c>
      <c r="G109" s="249">
        <v>68</v>
      </c>
      <c r="H109" s="249"/>
      <c r="I109" s="274" t="s">
        <v>1144</v>
      </c>
      <c r="J109" s="249" t="s">
        <v>594</v>
      </c>
      <c r="K109" s="247"/>
      <c r="L109" s="275"/>
      <c r="M109" s="276"/>
      <c r="N109" s="247"/>
      <c r="O109" s="249"/>
      <c r="P109" s="248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60"/>
      <c r="AD109" s="160"/>
      <c r="AE109" s="160"/>
      <c r="AF109" s="160"/>
      <c r="AG109" s="160"/>
      <c r="AH109" s="160"/>
      <c r="AI109" s="160"/>
      <c r="AJ109" s="160"/>
      <c r="AK109" s="160"/>
      <c r="AL109" s="160"/>
    </row>
    <row r="110" spans="1:38" ht="15" customHeight="1">
      <c r="A110" s="247"/>
      <c r="B110" s="248"/>
      <c r="C110" s="249"/>
      <c r="D110" s="273"/>
      <c r="E110" s="249"/>
      <c r="F110" s="274"/>
      <c r="G110" s="249"/>
      <c r="H110" s="249"/>
      <c r="I110" s="274"/>
      <c r="J110" s="249"/>
      <c r="K110" s="247"/>
      <c r="L110" s="275"/>
      <c r="M110" s="276"/>
      <c r="N110" s="247"/>
      <c r="O110" s="249"/>
      <c r="P110" s="248"/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  <c r="AA110" s="160"/>
      <c r="AB110" s="160"/>
      <c r="AC110" s="160"/>
      <c r="AD110" s="160"/>
      <c r="AE110" s="160"/>
      <c r="AF110" s="160"/>
      <c r="AG110" s="160"/>
      <c r="AH110" s="160"/>
      <c r="AI110" s="160"/>
      <c r="AJ110" s="160"/>
      <c r="AK110" s="160"/>
      <c r="AL110" s="160"/>
    </row>
    <row r="111" spans="1:38" ht="15" customHeight="1">
      <c r="A111" s="247"/>
      <c r="B111" s="248"/>
      <c r="C111" s="249"/>
      <c r="D111" s="273"/>
      <c r="E111" s="249"/>
      <c r="F111" s="274"/>
      <c r="G111" s="249"/>
      <c r="H111" s="249"/>
      <c r="I111" s="274"/>
      <c r="J111" s="249"/>
      <c r="K111" s="247"/>
      <c r="L111" s="275"/>
      <c r="M111" s="276"/>
      <c r="N111" s="247"/>
      <c r="O111" s="249"/>
      <c r="P111" s="248"/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  <c r="AA111" s="160"/>
      <c r="AB111" s="160"/>
      <c r="AC111" s="160"/>
      <c r="AD111" s="160"/>
      <c r="AE111" s="160"/>
      <c r="AF111" s="160"/>
      <c r="AG111" s="160"/>
      <c r="AH111" s="160"/>
      <c r="AI111" s="160"/>
      <c r="AJ111" s="160"/>
      <c r="AK111" s="160"/>
      <c r="AL111" s="160"/>
    </row>
    <row r="112" spans="1:38" ht="38.25" customHeight="1">
      <c r="A112" s="102" t="s">
        <v>620</v>
      </c>
      <c r="B112" s="169"/>
      <c r="C112" s="169"/>
      <c r="D112" s="170"/>
      <c r="E112" s="145"/>
      <c r="F112" s="6"/>
      <c r="G112" s="6"/>
      <c r="H112" s="146"/>
      <c r="I112" s="171"/>
      <c r="J112" s="1"/>
      <c r="K112" s="6"/>
      <c r="L112" s="6"/>
      <c r="M112" s="6"/>
      <c r="N112" s="1"/>
      <c r="O112" s="1"/>
      <c r="Q112" s="1"/>
      <c r="R112" s="6"/>
      <c r="S112" s="1"/>
      <c r="T112" s="1"/>
      <c r="U112" s="1"/>
      <c r="V112" s="1"/>
      <c r="W112" s="1"/>
      <c r="X112" s="6"/>
      <c r="Y112" s="1"/>
      <c r="Z112" s="1"/>
      <c r="AA112" s="1"/>
      <c r="AB112" s="1"/>
      <c r="AC112" s="1"/>
      <c r="AD112" s="6"/>
      <c r="AE112" s="1"/>
      <c r="AF112" s="1"/>
      <c r="AG112" s="1"/>
      <c r="AH112" s="1"/>
      <c r="AI112" s="1"/>
      <c r="AJ112" s="6"/>
      <c r="AK112" s="1"/>
    </row>
    <row r="113" spans="1:38" ht="38.25">
      <c r="A113" s="103" t="s">
        <v>16</v>
      </c>
      <c r="B113" s="104" t="s">
        <v>568</v>
      </c>
      <c r="C113" s="104"/>
      <c r="D113" s="105" t="s">
        <v>580</v>
      </c>
      <c r="E113" s="104" t="s">
        <v>581</v>
      </c>
      <c r="F113" s="104" t="s">
        <v>582</v>
      </c>
      <c r="G113" s="104" t="s">
        <v>583</v>
      </c>
      <c r="H113" s="104" t="s">
        <v>584</v>
      </c>
      <c r="I113" s="104" t="s">
        <v>585</v>
      </c>
      <c r="J113" s="103" t="s">
        <v>586</v>
      </c>
      <c r="K113" s="149" t="s">
        <v>605</v>
      </c>
      <c r="L113" s="150" t="s">
        <v>588</v>
      </c>
      <c r="M113" s="106" t="s">
        <v>589</v>
      </c>
      <c r="N113" s="104" t="s">
        <v>590</v>
      </c>
      <c r="O113" s="105" t="s">
        <v>591</v>
      </c>
      <c r="P113" s="104" t="s">
        <v>592</v>
      </c>
      <c r="Q113" s="41"/>
      <c r="R113" s="6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</row>
    <row r="114" spans="1:38" ht="14.25" customHeight="1">
      <c r="A114" s="107">
        <v>1</v>
      </c>
      <c r="B114" s="108">
        <v>44840</v>
      </c>
      <c r="C114" s="163"/>
      <c r="D114" s="163" t="s">
        <v>621</v>
      </c>
      <c r="E114" s="107" t="s">
        <v>606</v>
      </c>
      <c r="F114" s="107" t="s">
        <v>622</v>
      </c>
      <c r="G114" s="107">
        <v>1220</v>
      </c>
      <c r="H114" s="107"/>
      <c r="I114" s="107" t="s">
        <v>623</v>
      </c>
      <c r="J114" s="109" t="s">
        <v>594</v>
      </c>
      <c r="K114" s="109"/>
      <c r="L114" s="110"/>
      <c r="M114" s="172"/>
      <c r="N114" s="109"/>
      <c r="O114" s="109"/>
      <c r="P114" s="110"/>
      <c r="Q114" s="41"/>
      <c r="R114" s="41" t="s">
        <v>595</v>
      </c>
      <c r="S114" s="41"/>
      <c r="T114" s="1"/>
      <c r="U114" s="1"/>
      <c r="V114" s="1"/>
      <c r="W114" s="1"/>
      <c r="X114" s="1"/>
      <c r="Y114" s="1"/>
      <c r="Z114" s="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</row>
    <row r="115" spans="1:38" ht="14.25" customHeight="1">
      <c r="A115" s="326">
        <v>2</v>
      </c>
      <c r="B115" s="327">
        <v>45071</v>
      </c>
      <c r="C115" s="328"/>
      <c r="D115" s="329" t="s">
        <v>279</v>
      </c>
      <c r="E115" s="330" t="s">
        <v>606</v>
      </c>
      <c r="F115" s="325">
        <v>286</v>
      </c>
      <c r="G115" s="331">
        <v>267</v>
      </c>
      <c r="H115" s="325">
        <v>287</v>
      </c>
      <c r="I115" s="325" t="s">
        <v>625</v>
      </c>
      <c r="J115" s="332" t="s">
        <v>816</v>
      </c>
      <c r="K115" s="332">
        <f t="shared" ref="K115" si="79">H115-F115</f>
        <v>1</v>
      </c>
      <c r="L115" s="333">
        <f>(F115*-0.3)/100</f>
        <v>-0.85799999999999998</v>
      </c>
      <c r="M115" s="334">
        <f t="shared" ref="M115" si="80">(K115+L115)/F115</f>
        <v>4.9650349650349655E-4</v>
      </c>
      <c r="N115" s="335" t="s">
        <v>616</v>
      </c>
      <c r="O115" s="336">
        <v>45146</v>
      </c>
      <c r="P115" s="108"/>
      <c r="Q115" s="41"/>
      <c r="R115" s="41" t="s">
        <v>595</v>
      </c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</row>
    <row r="116" spans="1:38" ht="14.25" customHeight="1">
      <c r="A116" s="107">
        <v>3</v>
      </c>
      <c r="B116" s="108">
        <v>45152</v>
      </c>
      <c r="C116" s="163"/>
      <c r="D116" s="163" t="s">
        <v>1031</v>
      </c>
      <c r="E116" s="107" t="s">
        <v>606</v>
      </c>
      <c r="F116" s="107" t="s">
        <v>1141</v>
      </c>
      <c r="G116" s="107">
        <v>209</v>
      </c>
      <c r="H116" s="107"/>
      <c r="I116" s="107" t="s">
        <v>1068</v>
      </c>
      <c r="J116" s="109" t="s">
        <v>594</v>
      </c>
      <c r="K116" s="109"/>
      <c r="L116" s="110"/>
      <c r="M116" s="111"/>
      <c r="N116" s="246"/>
      <c r="O116" s="252"/>
      <c r="P116" s="108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</row>
    <row r="117" spans="1:38" ht="14.25" customHeight="1">
      <c r="A117" s="107"/>
      <c r="B117" s="108"/>
      <c r="C117" s="163"/>
      <c r="D117" s="163"/>
      <c r="E117" s="107"/>
      <c r="F117" s="107"/>
      <c r="G117" s="107"/>
      <c r="H117" s="107"/>
      <c r="I117" s="107"/>
      <c r="J117" s="109"/>
      <c r="K117" s="109"/>
      <c r="L117" s="110"/>
      <c r="M117" s="111"/>
      <c r="N117" s="246"/>
      <c r="O117" s="252"/>
      <c r="P117" s="108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</row>
    <row r="118" spans="1:38" ht="12.75" customHeight="1">
      <c r="A118" s="107"/>
      <c r="B118" s="108"/>
      <c r="C118" s="163"/>
      <c r="D118" s="163"/>
      <c r="E118" s="107"/>
      <c r="F118" s="107"/>
      <c r="G118" s="107"/>
      <c r="H118" s="107"/>
      <c r="I118" s="107"/>
      <c r="J118" s="109"/>
      <c r="K118" s="109"/>
      <c r="L118" s="110"/>
      <c r="M118" s="172"/>
      <c r="N118" s="109"/>
      <c r="O118" s="109"/>
      <c r="P118" s="108"/>
      <c r="R118" s="6"/>
      <c r="S118" s="1"/>
      <c r="T118" s="1"/>
      <c r="U118" s="1"/>
      <c r="V118" s="1"/>
      <c r="W118" s="1"/>
      <c r="X118" s="1"/>
      <c r="Y118" s="1"/>
    </row>
    <row r="119" spans="1:38" ht="12.75" customHeight="1">
      <c r="A119" s="130" t="s">
        <v>597</v>
      </c>
      <c r="B119" s="130"/>
      <c r="C119" s="130"/>
      <c r="D119" s="130"/>
      <c r="E119" s="41"/>
      <c r="F119" s="137" t="s">
        <v>599</v>
      </c>
      <c r="G119" s="62"/>
      <c r="H119" s="62"/>
      <c r="I119" s="62"/>
      <c r="J119" s="6"/>
      <c r="K119" s="153"/>
      <c r="L119" s="154"/>
      <c r="M119" s="6"/>
      <c r="N119" s="120"/>
      <c r="O119" s="173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136" t="s">
        <v>598</v>
      </c>
      <c r="B120" s="130"/>
      <c r="C120" s="130"/>
      <c r="D120" s="130"/>
      <c r="E120" s="6"/>
      <c r="F120" s="137" t="s">
        <v>602</v>
      </c>
      <c r="G120" s="6"/>
      <c r="H120" s="6" t="s">
        <v>626</v>
      </c>
      <c r="I120" s="6"/>
      <c r="J120" s="1"/>
      <c r="K120" s="6"/>
      <c r="L120" s="6"/>
      <c r="M120" s="6"/>
      <c r="N120" s="1"/>
      <c r="O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12.75" customHeight="1">
      <c r="A121" s="136"/>
      <c r="B121" s="130"/>
      <c r="C121" s="130"/>
      <c r="D121" s="130"/>
      <c r="E121" s="6"/>
      <c r="F121" s="137"/>
      <c r="G121" s="6"/>
      <c r="H121" s="6"/>
      <c r="I121" s="6"/>
      <c r="J121" s="1"/>
      <c r="K121" s="6"/>
      <c r="L121" s="6"/>
      <c r="M121" s="6"/>
      <c r="N121" s="1"/>
      <c r="O121" s="1"/>
      <c r="Q121" s="1"/>
      <c r="R121" s="62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136"/>
      <c r="B122" s="130"/>
      <c r="C122" s="130"/>
      <c r="D122" s="130"/>
      <c r="E122" s="6"/>
      <c r="F122" s="137"/>
      <c r="G122" s="62"/>
      <c r="H122" s="41"/>
      <c r="I122" s="62"/>
      <c r="J122" s="6"/>
      <c r="K122" s="153"/>
      <c r="L122" s="154"/>
      <c r="M122" s="6"/>
      <c r="N122" s="120"/>
      <c r="O122" s="155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136"/>
      <c r="B123" s="130"/>
      <c r="C123" s="130"/>
      <c r="D123" s="130"/>
      <c r="E123" s="6"/>
      <c r="F123" s="137"/>
      <c r="G123" s="62"/>
      <c r="H123" s="41"/>
      <c r="I123" s="62"/>
      <c r="J123" s="6"/>
      <c r="K123" s="153"/>
      <c r="L123" s="154"/>
      <c r="M123" s="6"/>
      <c r="N123" s="120"/>
      <c r="O123" s="155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36"/>
      <c r="B124" s="130"/>
      <c r="C124" s="130"/>
      <c r="D124" s="130"/>
      <c r="E124" s="6"/>
      <c r="F124" s="137"/>
      <c r="G124" s="62"/>
      <c r="H124" s="41"/>
      <c r="I124" s="62"/>
      <c r="J124" s="6"/>
      <c r="K124" s="153"/>
      <c r="L124" s="154"/>
      <c r="M124" s="6"/>
      <c r="N124" s="120"/>
      <c r="O124" s="155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36"/>
      <c r="B125" s="130"/>
      <c r="C125" s="130"/>
      <c r="D125" s="130"/>
      <c r="E125" s="6"/>
      <c r="F125" s="137"/>
      <c r="G125" s="62"/>
      <c r="H125" s="41"/>
      <c r="I125" s="62"/>
      <c r="J125" s="6"/>
      <c r="K125" s="153"/>
      <c r="L125" s="154"/>
      <c r="M125" s="6"/>
      <c r="N125" s="120"/>
      <c r="O125" s="155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36"/>
      <c r="B126" s="130"/>
      <c r="C126" s="130"/>
      <c r="D126" s="130"/>
      <c r="E126" s="6"/>
      <c r="F126" s="137"/>
      <c r="G126" s="62"/>
      <c r="H126" s="41"/>
      <c r="I126" s="62"/>
      <c r="J126" s="6"/>
      <c r="K126" s="153"/>
      <c r="L126" s="154"/>
      <c r="M126" s="6"/>
      <c r="N126" s="120"/>
      <c r="O126" s="155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36"/>
      <c r="B127" s="130"/>
      <c r="C127" s="130"/>
      <c r="D127" s="130"/>
      <c r="E127" s="6"/>
      <c r="F127" s="137"/>
      <c r="G127" s="62"/>
      <c r="H127" s="41"/>
      <c r="I127" s="62"/>
      <c r="J127" s="6"/>
      <c r="K127" s="153"/>
      <c r="L127" s="154"/>
      <c r="M127" s="6"/>
      <c r="N127" s="120"/>
      <c r="O127" s="155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62"/>
      <c r="B128" s="119"/>
      <c r="C128" s="119"/>
      <c r="D128" s="41"/>
      <c r="E128" s="62"/>
      <c r="F128" s="62"/>
      <c r="G128" s="62"/>
      <c r="H128" s="41"/>
      <c r="I128" s="62"/>
      <c r="J128" s="6"/>
      <c r="K128" s="153"/>
      <c r="L128" s="154"/>
      <c r="M128" s="6"/>
      <c r="N128" s="120"/>
      <c r="O128" s="155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38.25" customHeight="1">
      <c r="A129" s="41"/>
      <c r="B129" s="174" t="s">
        <v>627</v>
      </c>
      <c r="C129" s="174"/>
      <c r="D129" s="174"/>
      <c r="E129" s="174"/>
      <c r="F129" s="6"/>
      <c r="G129" s="6"/>
      <c r="H129" s="147"/>
      <c r="I129" s="6"/>
      <c r="J129" s="147"/>
      <c r="K129" s="148"/>
      <c r="L129" s="6"/>
      <c r="M129" s="6"/>
      <c r="N129" s="1"/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03" t="s">
        <v>16</v>
      </c>
      <c r="B130" s="104" t="s">
        <v>568</v>
      </c>
      <c r="C130" s="104"/>
      <c r="D130" s="105" t="s">
        <v>580</v>
      </c>
      <c r="E130" s="104" t="s">
        <v>581</v>
      </c>
      <c r="F130" s="104" t="s">
        <v>582</v>
      </c>
      <c r="G130" s="104" t="s">
        <v>628</v>
      </c>
      <c r="H130" s="104" t="s">
        <v>629</v>
      </c>
      <c r="I130" s="104" t="s">
        <v>585</v>
      </c>
      <c r="J130" s="175" t="s">
        <v>586</v>
      </c>
      <c r="K130" s="104" t="s">
        <v>587</v>
      </c>
      <c r="L130" s="104" t="s">
        <v>630</v>
      </c>
      <c r="M130" s="104" t="s">
        <v>590</v>
      </c>
      <c r="N130" s="105" t="s">
        <v>591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76">
        <v>1</v>
      </c>
      <c r="B131" s="177">
        <v>41579</v>
      </c>
      <c r="C131" s="177"/>
      <c r="D131" s="178" t="s">
        <v>631</v>
      </c>
      <c r="E131" s="179" t="s">
        <v>593</v>
      </c>
      <c r="F131" s="180">
        <v>82</v>
      </c>
      <c r="G131" s="179" t="s">
        <v>632</v>
      </c>
      <c r="H131" s="179">
        <v>100</v>
      </c>
      <c r="I131" s="181">
        <v>100</v>
      </c>
      <c r="J131" s="182" t="s">
        <v>633</v>
      </c>
      <c r="K131" s="183">
        <f t="shared" ref="K131:K183" si="81">H131-F131</f>
        <v>18</v>
      </c>
      <c r="L131" s="184">
        <f t="shared" ref="L131:L183" si="82">K131/F131</f>
        <v>0.21951219512195122</v>
      </c>
      <c r="M131" s="179" t="s">
        <v>596</v>
      </c>
      <c r="N131" s="185">
        <v>42657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76">
        <v>2</v>
      </c>
      <c r="B132" s="177">
        <v>41794</v>
      </c>
      <c r="C132" s="177"/>
      <c r="D132" s="178" t="s">
        <v>634</v>
      </c>
      <c r="E132" s="179" t="s">
        <v>606</v>
      </c>
      <c r="F132" s="180">
        <v>257</v>
      </c>
      <c r="G132" s="179" t="s">
        <v>632</v>
      </c>
      <c r="H132" s="179">
        <v>300</v>
      </c>
      <c r="I132" s="181">
        <v>300</v>
      </c>
      <c r="J132" s="182" t="s">
        <v>633</v>
      </c>
      <c r="K132" s="183">
        <f t="shared" si="81"/>
        <v>43</v>
      </c>
      <c r="L132" s="184">
        <f t="shared" si="82"/>
        <v>0.16731517509727625</v>
      </c>
      <c r="M132" s="179" t="s">
        <v>596</v>
      </c>
      <c r="N132" s="185">
        <v>41822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76">
        <v>3</v>
      </c>
      <c r="B133" s="177">
        <v>41828</v>
      </c>
      <c r="C133" s="177"/>
      <c r="D133" s="178" t="s">
        <v>635</v>
      </c>
      <c r="E133" s="179" t="s">
        <v>606</v>
      </c>
      <c r="F133" s="180">
        <v>393</v>
      </c>
      <c r="G133" s="179" t="s">
        <v>632</v>
      </c>
      <c r="H133" s="179">
        <v>468</v>
      </c>
      <c r="I133" s="181">
        <v>468</v>
      </c>
      <c r="J133" s="182" t="s">
        <v>633</v>
      </c>
      <c r="K133" s="183">
        <f t="shared" si="81"/>
        <v>75</v>
      </c>
      <c r="L133" s="184">
        <f t="shared" si="82"/>
        <v>0.19083969465648856</v>
      </c>
      <c r="M133" s="179" t="s">
        <v>596</v>
      </c>
      <c r="N133" s="185">
        <v>41863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76">
        <v>4</v>
      </c>
      <c r="B134" s="177">
        <v>41857</v>
      </c>
      <c r="C134" s="177"/>
      <c r="D134" s="178" t="s">
        <v>636</v>
      </c>
      <c r="E134" s="179" t="s">
        <v>606</v>
      </c>
      <c r="F134" s="180">
        <v>205</v>
      </c>
      <c r="G134" s="179" t="s">
        <v>632</v>
      </c>
      <c r="H134" s="179">
        <v>275</v>
      </c>
      <c r="I134" s="181">
        <v>250</v>
      </c>
      <c r="J134" s="182" t="s">
        <v>633</v>
      </c>
      <c r="K134" s="183">
        <f t="shared" si="81"/>
        <v>70</v>
      </c>
      <c r="L134" s="184">
        <f t="shared" si="82"/>
        <v>0.34146341463414637</v>
      </c>
      <c r="M134" s="179" t="s">
        <v>596</v>
      </c>
      <c r="N134" s="185">
        <v>41962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76">
        <v>5</v>
      </c>
      <c r="B135" s="177">
        <v>41886</v>
      </c>
      <c r="C135" s="177"/>
      <c r="D135" s="178" t="s">
        <v>637</v>
      </c>
      <c r="E135" s="179" t="s">
        <v>606</v>
      </c>
      <c r="F135" s="180">
        <v>162</v>
      </c>
      <c r="G135" s="179" t="s">
        <v>632</v>
      </c>
      <c r="H135" s="179">
        <v>190</v>
      </c>
      <c r="I135" s="181">
        <v>190</v>
      </c>
      <c r="J135" s="182" t="s">
        <v>633</v>
      </c>
      <c r="K135" s="183">
        <f t="shared" si="81"/>
        <v>28</v>
      </c>
      <c r="L135" s="184">
        <f t="shared" si="82"/>
        <v>0.1728395061728395</v>
      </c>
      <c r="M135" s="179" t="s">
        <v>596</v>
      </c>
      <c r="N135" s="185">
        <v>42006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76">
        <v>6</v>
      </c>
      <c r="B136" s="177">
        <v>41886</v>
      </c>
      <c r="C136" s="177"/>
      <c r="D136" s="178" t="s">
        <v>638</v>
      </c>
      <c r="E136" s="179" t="s">
        <v>606</v>
      </c>
      <c r="F136" s="180">
        <v>75</v>
      </c>
      <c r="G136" s="179" t="s">
        <v>632</v>
      </c>
      <c r="H136" s="179">
        <v>91.5</v>
      </c>
      <c r="I136" s="181" t="s">
        <v>624</v>
      </c>
      <c r="J136" s="182" t="s">
        <v>639</v>
      </c>
      <c r="K136" s="183">
        <f t="shared" si="81"/>
        <v>16.5</v>
      </c>
      <c r="L136" s="184">
        <f t="shared" si="82"/>
        <v>0.22</v>
      </c>
      <c r="M136" s="179" t="s">
        <v>596</v>
      </c>
      <c r="N136" s="185">
        <v>41954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76">
        <v>7</v>
      </c>
      <c r="B137" s="177">
        <v>41913</v>
      </c>
      <c r="C137" s="177"/>
      <c r="D137" s="178" t="s">
        <v>640</v>
      </c>
      <c r="E137" s="179" t="s">
        <v>606</v>
      </c>
      <c r="F137" s="180">
        <v>850</v>
      </c>
      <c r="G137" s="179" t="s">
        <v>632</v>
      </c>
      <c r="H137" s="179">
        <v>982.5</v>
      </c>
      <c r="I137" s="181">
        <v>1050</v>
      </c>
      <c r="J137" s="182" t="s">
        <v>641</v>
      </c>
      <c r="K137" s="183">
        <f t="shared" si="81"/>
        <v>132.5</v>
      </c>
      <c r="L137" s="184">
        <f t="shared" si="82"/>
        <v>0.15588235294117647</v>
      </c>
      <c r="M137" s="179" t="s">
        <v>596</v>
      </c>
      <c r="N137" s="185">
        <v>42039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76">
        <v>8</v>
      </c>
      <c r="B138" s="177">
        <v>41913</v>
      </c>
      <c r="C138" s="177"/>
      <c r="D138" s="178" t="s">
        <v>642</v>
      </c>
      <c r="E138" s="179" t="s">
        <v>606</v>
      </c>
      <c r="F138" s="180">
        <v>475</v>
      </c>
      <c r="G138" s="179" t="s">
        <v>632</v>
      </c>
      <c r="H138" s="179">
        <v>515</v>
      </c>
      <c r="I138" s="181">
        <v>600</v>
      </c>
      <c r="J138" s="182" t="s">
        <v>643</v>
      </c>
      <c r="K138" s="183">
        <f t="shared" si="81"/>
        <v>40</v>
      </c>
      <c r="L138" s="184">
        <f t="shared" si="82"/>
        <v>8.4210526315789472E-2</v>
      </c>
      <c r="M138" s="179" t="s">
        <v>596</v>
      </c>
      <c r="N138" s="185">
        <v>41939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76">
        <v>9</v>
      </c>
      <c r="B139" s="177">
        <v>41913</v>
      </c>
      <c r="C139" s="177"/>
      <c r="D139" s="178" t="s">
        <v>644</v>
      </c>
      <c r="E139" s="179" t="s">
        <v>606</v>
      </c>
      <c r="F139" s="180">
        <v>86</v>
      </c>
      <c r="G139" s="179" t="s">
        <v>632</v>
      </c>
      <c r="H139" s="179">
        <v>99</v>
      </c>
      <c r="I139" s="181">
        <v>140</v>
      </c>
      <c r="J139" s="182" t="s">
        <v>645</v>
      </c>
      <c r="K139" s="183">
        <f t="shared" si="81"/>
        <v>13</v>
      </c>
      <c r="L139" s="184">
        <f t="shared" si="82"/>
        <v>0.15116279069767441</v>
      </c>
      <c r="M139" s="179" t="s">
        <v>596</v>
      </c>
      <c r="N139" s="185">
        <v>41939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76">
        <v>10</v>
      </c>
      <c r="B140" s="177">
        <v>41926</v>
      </c>
      <c r="C140" s="177"/>
      <c r="D140" s="178" t="s">
        <v>646</v>
      </c>
      <c r="E140" s="179" t="s">
        <v>606</v>
      </c>
      <c r="F140" s="180">
        <v>496.6</v>
      </c>
      <c r="G140" s="179" t="s">
        <v>632</v>
      </c>
      <c r="H140" s="179">
        <v>621</v>
      </c>
      <c r="I140" s="181">
        <v>580</v>
      </c>
      <c r="J140" s="182" t="s">
        <v>633</v>
      </c>
      <c r="K140" s="183">
        <f t="shared" si="81"/>
        <v>124.39999999999998</v>
      </c>
      <c r="L140" s="184">
        <f t="shared" si="82"/>
        <v>0.25050342327829234</v>
      </c>
      <c r="M140" s="179" t="s">
        <v>596</v>
      </c>
      <c r="N140" s="185">
        <v>42605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76">
        <v>11</v>
      </c>
      <c r="B141" s="177">
        <v>41926</v>
      </c>
      <c r="C141" s="177"/>
      <c r="D141" s="178" t="s">
        <v>647</v>
      </c>
      <c r="E141" s="179" t="s">
        <v>606</v>
      </c>
      <c r="F141" s="180">
        <v>2481.9</v>
      </c>
      <c r="G141" s="179" t="s">
        <v>632</v>
      </c>
      <c r="H141" s="179">
        <v>2840</v>
      </c>
      <c r="I141" s="181">
        <v>2870</v>
      </c>
      <c r="J141" s="182" t="s">
        <v>648</v>
      </c>
      <c r="K141" s="183">
        <f t="shared" si="81"/>
        <v>358.09999999999991</v>
      </c>
      <c r="L141" s="184">
        <f t="shared" si="82"/>
        <v>0.14428462065353154</v>
      </c>
      <c r="M141" s="179" t="s">
        <v>596</v>
      </c>
      <c r="N141" s="185">
        <v>42017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76">
        <v>12</v>
      </c>
      <c r="B142" s="177">
        <v>41928</v>
      </c>
      <c r="C142" s="177"/>
      <c r="D142" s="178" t="s">
        <v>649</v>
      </c>
      <c r="E142" s="179" t="s">
        <v>606</v>
      </c>
      <c r="F142" s="180">
        <v>84.5</v>
      </c>
      <c r="G142" s="179" t="s">
        <v>632</v>
      </c>
      <c r="H142" s="179">
        <v>93</v>
      </c>
      <c r="I142" s="181">
        <v>110</v>
      </c>
      <c r="J142" s="182" t="s">
        <v>650</v>
      </c>
      <c r="K142" s="183">
        <f t="shared" si="81"/>
        <v>8.5</v>
      </c>
      <c r="L142" s="184">
        <f t="shared" si="82"/>
        <v>0.10059171597633136</v>
      </c>
      <c r="M142" s="179" t="s">
        <v>596</v>
      </c>
      <c r="N142" s="185">
        <v>41939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76">
        <v>13</v>
      </c>
      <c r="B143" s="177">
        <v>41928</v>
      </c>
      <c r="C143" s="177"/>
      <c r="D143" s="178" t="s">
        <v>651</v>
      </c>
      <c r="E143" s="179" t="s">
        <v>606</v>
      </c>
      <c r="F143" s="180">
        <v>401</v>
      </c>
      <c r="G143" s="179" t="s">
        <v>632</v>
      </c>
      <c r="H143" s="179">
        <v>428</v>
      </c>
      <c r="I143" s="181">
        <v>450</v>
      </c>
      <c r="J143" s="182" t="s">
        <v>652</v>
      </c>
      <c r="K143" s="183">
        <f t="shared" si="81"/>
        <v>27</v>
      </c>
      <c r="L143" s="184">
        <f t="shared" si="82"/>
        <v>6.7331670822942641E-2</v>
      </c>
      <c r="M143" s="179" t="s">
        <v>596</v>
      </c>
      <c r="N143" s="185">
        <v>42020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76">
        <v>14</v>
      </c>
      <c r="B144" s="177">
        <v>41928</v>
      </c>
      <c r="C144" s="177"/>
      <c r="D144" s="178" t="s">
        <v>653</v>
      </c>
      <c r="E144" s="179" t="s">
        <v>606</v>
      </c>
      <c r="F144" s="180">
        <v>101</v>
      </c>
      <c r="G144" s="179" t="s">
        <v>632</v>
      </c>
      <c r="H144" s="179">
        <v>112</v>
      </c>
      <c r="I144" s="181">
        <v>120</v>
      </c>
      <c r="J144" s="182" t="s">
        <v>654</v>
      </c>
      <c r="K144" s="183">
        <f t="shared" si="81"/>
        <v>11</v>
      </c>
      <c r="L144" s="184">
        <f t="shared" si="82"/>
        <v>0.10891089108910891</v>
      </c>
      <c r="M144" s="179" t="s">
        <v>596</v>
      </c>
      <c r="N144" s="185">
        <v>41939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76">
        <v>15</v>
      </c>
      <c r="B145" s="177">
        <v>41954</v>
      </c>
      <c r="C145" s="177"/>
      <c r="D145" s="178" t="s">
        <v>655</v>
      </c>
      <c r="E145" s="179" t="s">
        <v>606</v>
      </c>
      <c r="F145" s="180">
        <v>59</v>
      </c>
      <c r="G145" s="179" t="s">
        <v>632</v>
      </c>
      <c r="H145" s="179">
        <v>76</v>
      </c>
      <c r="I145" s="181">
        <v>76</v>
      </c>
      <c r="J145" s="182" t="s">
        <v>633</v>
      </c>
      <c r="K145" s="183">
        <f t="shared" si="81"/>
        <v>17</v>
      </c>
      <c r="L145" s="184">
        <f t="shared" si="82"/>
        <v>0.28813559322033899</v>
      </c>
      <c r="M145" s="179" t="s">
        <v>596</v>
      </c>
      <c r="N145" s="185">
        <v>43032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76">
        <v>16</v>
      </c>
      <c r="B146" s="177">
        <v>41954</v>
      </c>
      <c r="C146" s="177"/>
      <c r="D146" s="178" t="s">
        <v>644</v>
      </c>
      <c r="E146" s="179" t="s">
        <v>606</v>
      </c>
      <c r="F146" s="180">
        <v>99</v>
      </c>
      <c r="G146" s="179" t="s">
        <v>632</v>
      </c>
      <c r="H146" s="179">
        <v>120</v>
      </c>
      <c r="I146" s="181">
        <v>120</v>
      </c>
      <c r="J146" s="182" t="s">
        <v>617</v>
      </c>
      <c r="K146" s="183">
        <f t="shared" si="81"/>
        <v>21</v>
      </c>
      <c r="L146" s="184">
        <f t="shared" si="82"/>
        <v>0.21212121212121213</v>
      </c>
      <c r="M146" s="179" t="s">
        <v>596</v>
      </c>
      <c r="N146" s="185">
        <v>41960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76">
        <v>17</v>
      </c>
      <c r="B147" s="177">
        <v>41956</v>
      </c>
      <c r="C147" s="177"/>
      <c r="D147" s="178" t="s">
        <v>656</v>
      </c>
      <c r="E147" s="179" t="s">
        <v>606</v>
      </c>
      <c r="F147" s="180">
        <v>22</v>
      </c>
      <c r="G147" s="179" t="s">
        <v>632</v>
      </c>
      <c r="H147" s="179">
        <v>33.549999999999997</v>
      </c>
      <c r="I147" s="181">
        <v>32</v>
      </c>
      <c r="J147" s="182" t="s">
        <v>657</v>
      </c>
      <c r="K147" s="183">
        <f t="shared" si="81"/>
        <v>11.549999999999997</v>
      </c>
      <c r="L147" s="184">
        <f t="shared" si="82"/>
        <v>0.52499999999999991</v>
      </c>
      <c r="M147" s="179" t="s">
        <v>596</v>
      </c>
      <c r="N147" s="185">
        <v>42188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76">
        <v>18</v>
      </c>
      <c r="B148" s="177">
        <v>41976</v>
      </c>
      <c r="C148" s="177"/>
      <c r="D148" s="178" t="s">
        <v>658</v>
      </c>
      <c r="E148" s="179" t="s">
        <v>606</v>
      </c>
      <c r="F148" s="180">
        <v>440</v>
      </c>
      <c r="G148" s="179" t="s">
        <v>632</v>
      </c>
      <c r="H148" s="179">
        <v>520</v>
      </c>
      <c r="I148" s="181">
        <v>520</v>
      </c>
      <c r="J148" s="182" t="s">
        <v>659</v>
      </c>
      <c r="K148" s="183">
        <f t="shared" si="81"/>
        <v>80</v>
      </c>
      <c r="L148" s="184">
        <f t="shared" si="82"/>
        <v>0.18181818181818182</v>
      </c>
      <c r="M148" s="179" t="s">
        <v>596</v>
      </c>
      <c r="N148" s="185">
        <v>42208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76">
        <v>19</v>
      </c>
      <c r="B149" s="177">
        <v>41976</v>
      </c>
      <c r="C149" s="177"/>
      <c r="D149" s="178" t="s">
        <v>660</v>
      </c>
      <c r="E149" s="179" t="s">
        <v>606</v>
      </c>
      <c r="F149" s="180">
        <v>360</v>
      </c>
      <c r="G149" s="179" t="s">
        <v>632</v>
      </c>
      <c r="H149" s="179">
        <v>427</v>
      </c>
      <c r="I149" s="181">
        <v>425</v>
      </c>
      <c r="J149" s="182" t="s">
        <v>661</v>
      </c>
      <c r="K149" s="183">
        <f t="shared" si="81"/>
        <v>67</v>
      </c>
      <c r="L149" s="184">
        <f t="shared" si="82"/>
        <v>0.18611111111111112</v>
      </c>
      <c r="M149" s="179" t="s">
        <v>596</v>
      </c>
      <c r="N149" s="185">
        <v>42058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76">
        <v>20</v>
      </c>
      <c r="B150" s="177">
        <v>42012</v>
      </c>
      <c r="C150" s="177"/>
      <c r="D150" s="178" t="s">
        <v>662</v>
      </c>
      <c r="E150" s="179" t="s">
        <v>606</v>
      </c>
      <c r="F150" s="180">
        <v>360</v>
      </c>
      <c r="G150" s="179" t="s">
        <v>632</v>
      </c>
      <c r="H150" s="179">
        <v>455</v>
      </c>
      <c r="I150" s="181">
        <v>420</v>
      </c>
      <c r="J150" s="182" t="s">
        <v>663</v>
      </c>
      <c r="K150" s="183">
        <f t="shared" si="81"/>
        <v>95</v>
      </c>
      <c r="L150" s="184">
        <f t="shared" si="82"/>
        <v>0.2638888888888889</v>
      </c>
      <c r="M150" s="179" t="s">
        <v>596</v>
      </c>
      <c r="N150" s="185">
        <v>42024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76">
        <v>21</v>
      </c>
      <c r="B151" s="177">
        <v>42012</v>
      </c>
      <c r="C151" s="177"/>
      <c r="D151" s="178" t="s">
        <v>664</v>
      </c>
      <c r="E151" s="179" t="s">
        <v>606</v>
      </c>
      <c r="F151" s="180">
        <v>130</v>
      </c>
      <c r="G151" s="179"/>
      <c r="H151" s="179">
        <v>175.5</v>
      </c>
      <c r="I151" s="181">
        <v>165</v>
      </c>
      <c r="J151" s="182" t="s">
        <v>665</v>
      </c>
      <c r="K151" s="183">
        <f t="shared" si="81"/>
        <v>45.5</v>
      </c>
      <c r="L151" s="184">
        <f t="shared" si="82"/>
        <v>0.35</v>
      </c>
      <c r="M151" s="179" t="s">
        <v>596</v>
      </c>
      <c r="N151" s="185">
        <v>43088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76">
        <v>22</v>
      </c>
      <c r="B152" s="177">
        <v>42040</v>
      </c>
      <c r="C152" s="177"/>
      <c r="D152" s="178" t="s">
        <v>405</v>
      </c>
      <c r="E152" s="179" t="s">
        <v>593</v>
      </c>
      <c r="F152" s="180">
        <v>98</v>
      </c>
      <c r="G152" s="179"/>
      <c r="H152" s="179">
        <v>120</v>
      </c>
      <c r="I152" s="181">
        <v>120</v>
      </c>
      <c r="J152" s="182" t="s">
        <v>633</v>
      </c>
      <c r="K152" s="183">
        <f t="shared" si="81"/>
        <v>22</v>
      </c>
      <c r="L152" s="184">
        <f t="shared" si="82"/>
        <v>0.22448979591836735</v>
      </c>
      <c r="M152" s="179" t="s">
        <v>596</v>
      </c>
      <c r="N152" s="185">
        <v>42753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76">
        <v>23</v>
      </c>
      <c r="B153" s="177">
        <v>42040</v>
      </c>
      <c r="C153" s="177"/>
      <c r="D153" s="178" t="s">
        <v>666</v>
      </c>
      <c r="E153" s="179" t="s">
        <v>593</v>
      </c>
      <c r="F153" s="180">
        <v>196</v>
      </c>
      <c r="G153" s="179"/>
      <c r="H153" s="179">
        <v>262</v>
      </c>
      <c r="I153" s="181">
        <v>255</v>
      </c>
      <c r="J153" s="182" t="s">
        <v>633</v>
      </c>
      <c r="K153" s="183">
        <f t="shared" si="81"/>
        <v>66</v>
      </c>
      <c r="L153" s="184">
        <f t="shared" si="82"/>
        <v>0.33673469387755101</v>
      </c>
      <c r="M153" s="179" t="s">
        <v>596</v>
      </c>
      <c r="N153" s="185">
        <v>42599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6">
        <v>24</v>
      </c>
      <c r="B154" s="187">
        <v>42067</v>
      </c>
      <c r="C154" s="187"/>
      <c r="D154" s="188" t="s">
        <v>404</v>
      </c>
      <c r="E154" s="189" t="s">
        <v>593</v>
      </c>
      <c r="F154" s="190">
        <v>235</v>
      </c>
      <c r="G154" s="190"/>
      <c r="H154" s="191">
        <v>77</v>
      </c>
      <c r="I154" s="191" t="s">
        <v>667</v>
      </c>
      <c r="J154" s="192" t="s">
        <v>668</v>
      </c>
      <c r="K154" s="193">
        <f t="shared" si="81"/>
        <v>-158</v>
      </c>
      <c r="L154" s="194">
        <f t="shared" si="82"/>
        <v>-0.67234042553191486</v>
      </c>
      <c r="M154" s="190" t="s">
        <v>607</v>
      </c>
      <c r="N154" s="187">
        <v>43522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76">
        <v>25</v>
      </c>
      <c r="B155" s="177">
        <v>42067</v>
      </c>
      <c r="C155" s="177"/>
      <c r="D155" s="178" t="s">
        <v>669</v>
      </c>
      <c r="E155" s="179" t="s">
        <v>593</v>
      </c>
      <c r="F155" s="180">
        <v>185</v>
      </c>
      <c r="G155" s="179"/>
      <c r="H155" s="179">
        <v>224</v>
      </c>
      <c r="I155" s="181" t="s">
        <v>670</v>
      </c>
      <c r="J155" s="182" t="s">
        <v>633</v>
      </c>
      <c r="K155" s="183">
        <f t="shared" si="81"/>
        <v>39</v>
      </c>
      <c r="L155" s="184">
        <f t="shared" si="82"/>
        <v>0.21081081081081082</v>
      </c>
      <c r="M155" s="179" t="s">
        <v>596</v>
      </c>
      <c r="N155" s="185">
        <v>42647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6">
        <v>26</v>
      </c>
      <c r="B156" s="187">
        <v>42090</v>
      </c>
      <c r="C156" s="187"/>
      <c r="D156" s="195" t="s">
        <v>671</v>
      </c>
      <c r="E156" s="190" t="s">
        <v>593</v>
      </c>
      <c r="F156" s="190">
        <v>49.5</v>
      </c>
      <c r="G156" s="191"/>
      <c r="H156" s="191">
        <v>15.85</v>
      </c>
      <c r="I156" s="191">
        <v>67</v>
      </c>
      <c r="J156" s="192" t="s">
        <v>672</v>
      </c>
      <c r="K156" s="191">
        <f t="shared" si="81"/>
        <v>-33.65</v>
      </c>
      <c r="L156" s="196">
        <f t="shared" si="82"/>
        <v>-0.67979797979797973</v>
      </c>
      <c r="M156" s="190" t="s">
        <v>607</v>
      </c>
      <c r="N156" s="197">
        <v>43627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76">
        <v>27</v>
      </c>
      <c r="B157" s="177">
        <v>42093</v>
      </c>
      <c r="C157" s="177"/>
      <c r="D157" s="178" t="s">
        <v>673</v>
      </c>
      <c r="E157" s="179" t="s">
        <v>593</v>
      </c>
      <c r="F157" s="180">
        <v>183.5</v>
      </c>
      <c r="G157" s="179"/>
      <c r="H157" s="179">
        <v>219</v>
      </c>
      <c r="I157" s="181">
        <v>218</v>
      </c>
      <c r="J157" s="182" t="s">
        <v>674</v>
      </c>
      <c r="K157" s="183">
        <f t="shared" si="81"/>
        <v>35.5</v>
      </c>
      <c r="L157" s="184">
        <f t="shared" si="82"/>
        <v>0.19346049046321526</v>
      </c>
      <c r="M157" s="179" t="s">
        <v>596</v>
      </c>
      <c r="N157" s="185">
        <v>42103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76">
        <v>28</v>
      </c>
      <c r="B158" s="177">
        <v>42114</v>
      </c>
      <c r="C158" s="177"/>
      <c r="D158" s="178" t="s">
        <v>675</v>
      </c>
      <c r="E158" s="179" t="s">
        <v>593</v>
      </c>
      <c r="F158" s="180">
        <f>(227+237)/2</f>
        <v>232</v>
      </c>
      <c r="G158" s="179"/>
      <c r="H158" s="179">
        <v>298</v>
      </c>
      <c r="I158" s="181">
        <v>298</v>
      </c>
      <c r="J158" s="182" t="s">
        <v>633</v>
      </c>
      <c r="K158" s="183">
        <f t="shared" si="81"/>
        <v>66</v>
      </c>
      <c r="L158" s="184">
        <f t="shared" si="82"/>
        <v>0.28448275862068967</v>
      </c>
      <c r="M158" s="179" t="s">
        <v>596</v>
      </c>
      <c r="N158" s="185">
        <v>42823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76">
        <v>29</v>
      </c>
      <c r="B159" s="177">
        <v>42128</v>
      </c>
      <c r="C159" s="177"/>
      <c r="D159" s="178" t="s">
        <v>676</v>
      </c>
      <c r="E159" s="179" t="s">
        <v>606</v>
      </c>
      <c r="F159" s="180">
        <v>385</v>
      </c>
      <c r="G159" s="179"/>
      <c r="H159" s="179">
        <f>212.5+331</f>
        <v>543.5</v>
      </c>
      <c r="I159" s="181">
        <v>510</v>
      </c>
      <c r="J159" s="182" t="s">
        <v>677</v>
      </c>
      <c r="K159" s="183">
        <f t="shared" si="81"/>
        <v>158.5</v>
      </c>
      <c r="L159" s="184">
        <f t="shared" si="82"/>
        <v>0.41168831168831171</v>
      </c>
      <c r="M159" s="179" t="s">
        <v>596</v>
      </c>
      <c r="N159" s="185">
        <v>42235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76">
        <v>30</v>
      </c>
      <c r="B160" s="177">
        <v>42128</v>
      </c>
      <c r="C160" s="177"/>
      <c r="D160" s="178" t="s">
        <v>678</v>
      </c>
      <c r="E160" s="179" t="s">
        <v>606</v>
      </c>
      <c r="F160" s="180">
        <v>115.5</v>
      </c>
      <c r="G160" s="179"/>
      <c r="H160" s="179">
        <v>146</v>
      </c>
      <c r="I160" s="181">
        <v>142</v>
      </c>
      <c r="J160" s="182" t="s">
        <v>679</v>
      </c>
      <c r="K160" s="183">
        <f t="shared" si="81"/>
        <v>30.5</v>
      </c>
      <c r="L160" s="184">
        <f t="shared" si="82"/>
        <v>0.26406926406926406</v>
      </c>
      <c r="M160" s="179" t="s">
        <v>596</v>
      </c>
      <c r="N160" s="185">
        <v>42202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76">
        <v>31</v>
      </c>
      <c r="B161" s="177">
        <v>42151</v>
      </c>
      <c r="C161" s="177"/>
      <c r="D161" s="178" t="s">
        <v>542</v>
      </c>
      <c r="E161" s="179" t="s">
        <v>606</v>
      </c>
      <c r="F161" s="180">
        <v>237.5</v>
      </c>
      <c r="G161" s="179"/>
      <c r="H161" s="179">
        <v>279.5</v>
      </c>
      <c r="I161" s="181">
        <v>278</v>
      </c>
      <c r="J161" s="182" t="s">
        <v>633</v>
      </c>
      <c r="K161" s="183">
        <f t="shared" si="81"/>
        <v>42</v>
      </c>
      <c r="L161" s="184">
        <f t="shared" si="82"/>
        <v>0.17684210526315788</v>
      </c>
      <c r="M161" s="179" t="s">
        <v>596</v>
      </c>
      <c r="N161" s="185">
        <v>42222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76">
        <v>32</v>
      </c>
      <c r="B162" s="177">
        <v>42174</v>
      </c>
      <c r="C162" s="177"/>
      <c r="D162" s="178" t="s">
        <v>651</v>
      </c>
      <c r="E162" s="179" t="s">
        <v>593</v>
      </c>
      <c r="F162" s="180">
        <v>340</v>
      </c>
      <c r="G162" s="179"/>
      <c r="H162" s="179">
        <v>448</v>
      </c>
      <c r="I162" s="181">
        <v>448</v>
      </c>
      <c r="J162" s="182" t="s">
        <v>633</v>
      </c>
      <c r="K162" s="183">
        <f t="shared" si="81"/>
        <v>108</v>
      </c>
      <c r="L162" s="184">
        <f t="shared" si="82"/>
        <v>0.31764705882352939</v>
      </c>
      <c r="M162" s="179" t="s">
        <v>596</v>
      </c>
      <c r="N162" s="185">
        <v>43018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76">
        <v>33</v>
      </c>
      <c r="B163" s="177">
        <v>42191</v>
      </c>
      <c r="C163" s="177"/>
      <c r="D163" s="178" t="s">
        <v>680</v>
      </c>
      <c r="E163" s="179" t="s">
        <v>593</v>
      </c>
      <c r="F163" s="180">
        <v>390</v>
      </c>
      <c r="G163" s="179"/>
      <c r="H163" s="179">
        <v>460</v>
      </c>
      <c r="I163" s="181">
        <v>460</v>
      </c>
      <c r="J163" s="182" t="s">
        <v>633</v>
      </c>
      <c r="K163" s="183">
        <f t="shared" si="81"/>
        <v>70</v>
      </c>
      <c r="L163" s="184">
        <f t="shared" si="82"/>
        <v>0.17948717948717949</v>
      </c>
      <c r="M163" s="179" t="s">
        <v>596</v>
      </c>
      <c r="N163" s="185">
        <v>42478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6">
        <v>34</v>
      </c>
      <c r="B164" s="187">
        <v>42195</v>
      </c>
      <c r="C164" s="187"/>
      <c r="D164" s="188" t="s">
        <v>681</v>
      </c>
      <c r="E164" s="189" t="s">
        <v>593</v>
      </c>
      <c r="F164" s="190">
        <v>122.5</v>
      </c>
      <c r="G164" s="190"/>
      <c r="H164" s="191">
        <v>61</v>
      </c>
      <c r="I164" s="191">
        <v>172</v>
      </c>
      <c r="J164" s="192" t="s">
        <v>682</v>
      </c>
      <c r="K164" s="193">
        <f t="shared" si="81"/>
        <v>-61.5</v>
      </c>
      <c r="L164" s="194">
        <f t="shared" si="82"/>
        <v>-0.50204081632653064</v>
      </c>
      <c r="M164" s="190" t="s">
        <v>607</v>
      </c>
      <c r="N164" s="187">
        <v>43333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6">
        <v>35</v>
      </c>
      <c r="B165" s="177">
        <v>42219</v>
      </c>
      <c r="C165" s="177"/>
      <c r="D165" s="178" t="s">
        <v>683</v>
      </c>
      <c r="E165" s="179" t="s">
        <v>593</v>
      </c>
      <c r="F165" s="180">
        <v>297.5</v>
      </c>
      <c r="G165" s="179"/>
      <c r="H165" s="179">
        <v>350</v>
      </c>
      <c r="I165" s="181">
        <v>360</v>
      </c>
      <c r="J165" s="182" t="s">
        <v>684</v>
      </c>
      <c r="K165" s="183">
        <f t="shared" si="81"/>
        <v>52.5</v>
      </c>
      <c r="L165" s="184">
        <f t="shared" si="82"/>
        <v>0.17647058823529413</v>
      </c>
      <c r="M165" s="179" t="s">
        <v>596</v>
      </c>
      <c r="N165" s="185">
        <v>42232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6">
        <v>36</v>
      </c>
      <c r="B166" s="177">
        <v>42219</v>
      </c>
      <c r="C166" s="177"/>
      <c r="D166" s="178" t="s">
        <v>685</v>
      </c>
      <c r="E166" s="179" t="s">
        <v>593</v>
      </c>
      <c r="F166" s="180">
        <v>115.5</v>
      </c>
      <c r="G166" s="179"/>
      <c r="H166" s="179">
        <v>149</v>
      </c>
      <c r="I166" s="181">
        <v>140</v>
      </c>
      <c r="J166" s="182" t="s">
        <v>686</v>
      </c>
      <c r="K166" s="183">
        <f t="shared" si="81"/>
        <v>33.5</v>
      </c>
      <c r="L166" s="184">
        <f t="shared" si="82"/>
        <v>0.29004329004329005</v>
      </c>
      <c r="M166" s="179" t="s">
        <v>596</v>
      </c>
      <c r="N166" s="185">
        <v>42740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6">
        <v>37</v>
      </c>
      <c r="B167" s="177">
        <v>42251</v>
      </c>
      <c r="C167" s="177"/>
      <c r="D167" s="178" t="s">
        <v>542</v>
      </c>
      <c r="E167" s="179" t="s">
        <v>593</v>
      </c>
      <c r="F167" s="180">
        <v>226</v>
      </c>
      <c r="G167" s="179"/>
      <c r="H167" s="179">
        <v>292</v>
      </c>
      <c r="I167" s="181">
        <v>292</v>
      </c>
      <c r="J167" s="182" t="s">
        <v>687</v>
      </c>
      <c r="K167" s="183">
        <f t="shared" si="81"/>
        <v>66</v>
      </c>
      <c r="L167" s="184">
        <f t="shared" si="82"/>
        <v>0.29203539823008851</v>
      </c>
      <c r="M167" s="179" t="s">
        <v>596</v>
      </c>
      <c r="N167" s="185">
        <v>42286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6">
        <v>38</v>
      </c>
      <c r="B168" s="177">
        <v>42254</v>
      </c>
      <c r="C168" s="177"/>
      <c r="D168" s="178" t="s">
        <v>675</v>
      </c>
      <c r="E168" s="179" t="s">
        <v>593</v>
      </c>
      <c r="F168" s="180">
        <v>232.5</v>
      </c>
      <c r="G168" s="179"/>
      <c r="H168" s="179">
        <v>312.5</v>
      </c>
      <c r="I168" s="181">
        <v>310</v>
      </c>
      <c r="J168" s="182" t="s">
        <v>633</v>
      </c>
      <c r="K168" s="183">
        <f t="shared" si="81"/>
        <v>80</v>
      </c>
      <c r="L168" s="184">
        <f t="shared" si="82"/>
        <v>0.34408602150537637</v>
      </c>
      <c r="M168" s="179" t="s">
        <v>596</v>
      </c>
      <c r="N168" s="185">
        <v>42823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6">
        <v>39</v>
      </c>
      <c r="B169" s="177">
        <v>42268</v>
      </c>
      <c r="C169" s="177"/>
      <c r="D169" s="178" t="s">
        <v>688</v>
      </c>
      <c r="E169" s="179" t="s">
        <v>593</v>
      </c>
      <c r="F169" s="180">
        <v>196.5</v>
      </c>
      <c r="G169" s="179"/>
      <c r="H169" s="179">
        <v>238</v>
      </c>
      <c r="I169" s="181">
        <v>238</v>
      </c>
      <c r="J169" s="182" t="s">
        <v>687</v>
      </c>
      <c r="K169" s="183">
        <f t="shared" si="81"/>
        <v>41.5</v>
      </c>
      <c r="L169" s="184">
        <f t="shared" si="82"/>
        <v>0.21119592875318066</v>
      </c>
      <c r="M169" s="179" t="s">
        <v>596</v>
      </c>
      <c r="N169" s="185">
        <v>42291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6">
        <v>40</v>
      </c>
      <c r="B170" s="177">
        <v>42271</v>
      </c>
      <c r="C170" s="177"/>
      <c r="D170" s="178" t="s">
        <v>631</v>
      </c>
      <c r="E170" s="179" t="s">
        <v>593</v>
      </c>
      <c r="F170" s="180">
        <v>65</v>
      </c>
      <c r="G170" s="179"/>
      <c r="H170" s="179">
        <v>82</v>
      </c>
      <c r="I170" s="181">
        <v>82</v>
      </c>
      <c r="J170" s="182" t="s">
        <v>687</v>
      </c>
      <c r="K170" s="183">
        <f t="shared" si="81"/>
        <v>17</v>
      </c>
      <c r="L170" s="184">
        <f t="shared" si="82"/>
        <v>0.26153846153846155</v>
      </c>
      <c r="M170" s="179" t="s">
        <v>596</v>
      </c>
      <c r="N170" s="185">
        <v>42578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6">
        <v>41</v>
      </c>
      <c r="B171" s="177">
        <v>42291</v>
      </c>
      <c r="C171" s="177"/>
      <c r="D171" s="178" t="s">
        <v>689</v>
      </c>
      <c r="E171" s="179" t="s">
        <v>593</v>
      </c>
      <c r="F171" s="180">
        <v>144</v>
      </c>
      <c r="G171" s="179"/>
      <c r="H171" s="179">
        <v>182.5</v>
      </c>
      <c r="I171" s="181">
        <v>181</v>
      </c>
      <c r="J171" s="182" t="s">
        <v>687</v>
      </c>
      <c r="K171" s="183">
        <f t="shared" si="81"/>
        <v>38.5</v>
      </c>
      <c r="L171" s="184">
        <f t="shared" si="82"/>
        <v>0.2673611111111111</v>
      </c>
      <c r="M171" s="179" t="s">
        <v>596</v>
      </c>
      <c r="N171" s="185">
        <v>42817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6">
        <v>42</v>
      </c>
      <c r="B172" s="177">
        <v>42291</v>
      </c>
      <c r="C172" s="177"/>
      <c r="D172" s="178" t="s">
        <v>690</v>
      </c>
      <c r="E172" s="179" t="s">
        <v>593</v>
      </c>
      <c r="F172" s="180">
        <v>264</v>
      </c>
      <c r="G172" s="179"/>
      <c r="H172" s="179">
        <v>311</v>
      </c>
      <c r="I172" s="181">
        <v>311</v>
      </c>
      <c r="J172" s="182" t="s">
        <v>687</v>
      </c>
      <c r="K172" s="183">
        <f t="shared" si="81"/>
        <v>47</v>
      </c>
      <c r="L172" s="184">
        <f t="shared" si="82"/>
        <v>0.17803030303030304</v>
      </c>
      <c r="M172" s="179" t="s">
        <v>596</v>
      </c>
      <c r="N172" s="185">
        <v>42604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6">
        <v>43</v>
      </c>
      <c r="B173" s="177">
        <v>42318</v>
      </c>
      <c r="C173" s="177"/>
      <c r="D173" s="178" t="s">
        <v>691</v>
      </c>
      <c r="E173" s="179" t="s">
        <v>606</v>
      </c>
      <c r="F173" s="180">
        <v>549.5</v>
      </c>
      <c r="G173" s="179"/>
      <c r="H173" s="179">
        <v>630</v>
      </c>
      <c r="I173" s="181">
        <v>630</v>
      </c>
      <c r="J173" s="182" t="s">
        <v>687</v>
      </c>
      <c r="K173" s="183">
        <f t="shared" si="81"/>
        <v>80.5</v>
      </c>
      <c r="L173" s="184">
        <f t="shared" si="82"/>
        <v>0.1464968152866242</v>
      </c>
      <c r="M173" s="179" t="s">
        <v>596</v>
      </c>
      <c r="N173" s="185">
        <v>42419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6">
        <v>44</v>
      </c>
      <c r="B174" s="177">
        <v>42342</v>
      </c>
      <c r="C174" s="177"/>
      <c r="D174" s="178" t="s">
        <v>692</v>
      </c>
      <c r="E174" s="179" t="s">
        <v>593</v>
      </c>
      <c r="F174" s="180">
        <v>1027.5</v>
      </c>
      <c r="G174" s="179"/>
      <c r="H174" s="179">
        <v>1315</v>
      </c>
      <c r="I174" s="181">
        <v>1250</v>
      </c>
      <c r="J174" s="182" t="s">
        <v>687</v>
      </c>
      <c r="K174" s="183">
        <f t="shared" si="81"/>
        <v>287.5</v>
      </c>
      <c r="L174" s="184">
        <f t="shared" si="82"/>
        <v>0.27980535279805352</v>
      </c>
      <c r="M174" s="179" t="s">
        <v>596</v>
      </c>
      <c r="N174" s="185">
        <v>43244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6">
        <v>45</v>
      </c>
      <c r="B175" s="177">
        <v>42367</v>
      </c>
      <c r="C175" s="177"/>
      <c r="D175" s="178" t="s">
        <v>693</v>
      </c>
      <c r="E175" s="179" t="s">
        <v>593</v>
      </c>
      <c r="F175" s="180">
        <v>465</v>
      </c>
      <c r="G175" s="179"/>
      <c r="H175" s="179">
        <v>540</v>
      </c>
      <c r="I175" s="181">
        <v>540</v>
      </c>
      <c r="J175" s="182" t="s">
        <v>687</v>
      </c>
      <c r="K175" s="183">
        <f t="shared" si="81"/>
        <v>75</v>
      </c>
      <c r="L175" s="184">
        <f t="shared" si="82"/>
        <v>0.16129032258064516</v>
      </c>
      <c r="M175" s="179" t="s">
        <v>596</v>
      </c>
      <c r="N175" s="185">
        <v>42530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6">
        <v>46</v>
      </c>
      <c r="B176" s="177">
        <v>42380</v>
      </c>
      <c r="C176" s="177"/>
      <c r="D176" s="178" t="s">
        <v>405</v>
      </c>
      <c r="E176" s="179" t="s">
        <v>606</v>
      </c>
      <c r="F176" s="180">
        <v>81</v>
      </c>
      <c r="G176" s="179"/>
      <c r="H176" s="179">
        <v>110</v>
      </c>
      <c r="I176" s="181">
        <v>110</v>
      </c>
      <c r="J176" s="182" t="s">
        <v>687</v>
      </c>
      <c r="K176" s="183">
        <f t="shared" si="81"/>
        <v>29</v>
      </c>
      <c r="L176" s="184">
        <f t="shared" si="82"/>
        <v>0.35802469135802467</v>
      </c>
      <c r="M176" s="179" t="s">
        <v>596</v>
      </c>
      <c r="N176" s="185">
        <v>42745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6">
        <v>47</v>
      </c>
      <c r="B177" s="177">
        <v>42382</v>
      </c>
      <c r="C177" s="177"/>
      <c r="D177" s="178" t="s">
        <v>694</v>
      </c>
      <c r="E177" s="179" t="s">
        <v>606</v>
      </c>
      <c r="F177" s="180">
        <v>417.5</v>
      </c>
      <c r="G177" s="179"/>
      <c r="H177" s="179">
        <v>547</v>
      </c>
      <c r="I177" s="181">
        <v>535</v>
      </c>
      <c r="J177" s="182" t="s">
        <v>687</v>
      </c>
      <c r="K177" s="183">
        <f t="shared" si="81"/>
        <v>129.5</v>
      </c>
      <c r="L177" s="184">
        <f t="shared" si="82"/>
        <v>0.31017964071856285</v>
      </c>
      <c r="M177" s="179" t="s">
        <v>596</v>
      </c>
      <c r="N177" s="185">
        <v>42578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6">
        <v>48</v>
      </c>
      <c r="B178" s="177">
        <v>42408</v>
      </c>
      <c r="C178" s="177"/>
      <c r="D178" s="178" t="s">
        <v>695</v>
      </c>
      <c r="E178" s="179" t="s">
        <v>593</v>
      </c>
      <c r="F178" s="180">
        <v>650</v>
      </c>
      <c r="G178" s="179"/>
      <c r="H178" s="179">
        <v>800</v>
      </c>
      <c r="I178" s="181">
        <v>800</v>
      </c>
      <c r="J178" s="182" t="s">
        <v>687</v>
      </c>
      <c r="K178" s="183">
        <f t="shared" si="81"/>
        <v>150</v>
      </c>
      <c r="L178" s="184">
        <f t="shared" si="82"/>
        <v>0.23076923076923078</v>
      </c>
      <c r="M178" s="179" t="s">
        <v>596</v>
      </c>
      <c r="N178" s="185">
        <v>43154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6">
        <v>49</v>
      </c>
      <c r="B179" s="177">
        <v>42433</v>
      </c>
      <c r="C179" s="177"/>
      <c r="D179" s="178" t="s">
        <v>237</v>
      </c>
      <c r="E179" s="179" t="s">
        <v>593</v>
      </c>
      <c r="F179" s="180">
        <v>437.5</v>
      </c>
      <c r="G179" s="179"/>
      <c r="H179" s="179">
        <v>504.5</v>
      </c>
      <c r="I179" s="181">
        <v>522</v>
      </c>
      <c r="J179" s="182" t="s">
        <v>696</v>
      </c>
      <c r="K179" s="183">
        <f t="shared" si="81"/>
        <v>67</v>
      </c>
      <c r="L179" s="184">
        <f t="shared" si="82"/>
        <v>0.15314285714285714</v>
      </c>
      <c r="M179" s="179" t="s">
        <v>596</v>
      </c>
      <c r="N179" s="185">
        <v>42480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6">
        <v>50</v>
      </c>
      <c r="B180" s="177">
        <v>42438</v>
      </c>
      <c r="C180" s="177"/>
      <c r="D180" s="178" t="s">
        <v>697</v>
      </c>
      <c r="E180" s="179" t="s">
        <v>593</v>
      </c>
      <c r="F180" s="180">
        <v>189.5</v>
      </c>
      <c r="G180" s="179"/>
      <c r="H180" s="179">
        <v>218</v>
      </c>
      <c r="I180" s="181">
        <v>218</v>
      </c>
      <c r="J180" s="182" t="s">
        <v>687</v>
      </c>
      <c r="K180" s="183">
        <f t="shared" si="81"/>
        <v>28.5</v>
      </c>
      <c r="L180" s="184">
        <f t="shared" si="82"/>
        <v>0.15039577836411611</v>
      </c>
      <c r="M180" s="179" t="s">
        <v>596</v>
      </c>
      <c r="N180" s="185">
        <v>43034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6">
        <v>51</v>
      </c>
      <c r="B181" s="187">
        <v>42471</v>
      </c>
      <c r="C181" s="187"/>
      <c r="D181" s="195" t="s">
        <v>698</v>
      </c>
      <c r="E181" s="190" t="s">
        <v>593</v>
      </c>
      <c r="F181" s="190">
        <v>36.5</v>
      </c>
      <c r="G181" s="191"/>
      <c r="H181" s="191">
        <v>15.85</v>
      </c>
      <c r="I181" s="191">
        <v>60</v>
      </c>
      <c r="J181" s="192" t="s">
        <v>699</v>
      </c>
      <c r="K181" s="193">
        <f t="shared" si="81"/>
        <v>-20.65</v>
      </c>
      <c r="L181" s="194">
        <f t="shared" si="82"/>
        <v>-0.5657534246575342</v>
      </c>
      <c r="M181" s="190" t="s">
        <v>607</v>
      </c>
      <c r="N181" s="198">
        <v>43627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6">
        <v>52</v>
      </c>
      <c r="B182" s="177">
        <v>42472</v>
      </c>
      <c r="C182" s="177"/>
      <c r="D182" s="178" t="s">
        <v>700</v>
      </c>
      <c r="E182" s="179" t="s">
        <v>593</v>
      </c>
      <c r="F182" s="180">
        <v>93</v>
      </c>
      <c r="G182" s="179"/>
      <c r="H182" s="179">
        <v>149</v>
      </c>
      <c r="I182" s="181">
        <v>140</v>
      </c>
      <c r="J182" s="182" t="s">
        <v>701</v>
      </c>
      <c r="K182" s="183">
        <f t="shared" si="81"/>
        <v>56</v>
      </c>
      <c r="L182" s="184">
        <f t="shared" si="82"/>
        <v>0.60215053763440862</v>
      </c>
      <c r="M182" s="179" t="s">
        <v>596</v>
      </c>
      <c r="N182" s="185">
        <v>42740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6">
        <v>53</v>
      </c>
      <c r="B183" s="177">
        <v>42472</v>
      </c>
      <c r="C183" s="177"/>
      <c r="D183" s="178" t="s">
        <v>702</v>
      </c>
      <c r="E183" s="179" t="s">
        <v>593</v>
      </c>
      <c r="F183" s="180">
        <v>130</v>
      </c>
      <c r="G183" s="179"/>
      <c r="H183" s="179">
        <v>150</v>
      </c>
      <c r="I183" s="181" t="s">
        <v>703</v>
      </c>
      <c r="J183" s="182" t="s">
        <v>687</v>
      </c>
      <c r="K183" s="183">
        <f t="shared" si="81"/>
        <v>20</v>
      </c>
      <c r="L183" s="184">
        <f t="shared" si="82"/>
        <v>0.15384615384615385</v>
      </c>
      <c r="M183" s="179" t="s">
        <v>596</v>
      </c>
      <c r="N183" s="185">
        <v>42564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6">
        <v>54</v>
      </c>
      <c r="B184" s="177">
        <v>42473</v>
      </c>
      <c r="C184" s="177"/>
      <c r="D184" s="178" t="s">
        <v>704</v>
      </c>
      <c r="E184" s="179" t="s">
        <v>593</v>
      </c>
      <c r="F184" s="180">
        <v>196</v>
      </c>
      <c r="G184" s="179"/>
      <c r="H184" s="179">
        <v>299</v>
      </c>
      <c r="I184" s="181">
        <v>299</v>
      </c>
      <c r="J184" s="182" t="s">
        <v>687</v>
      </c>
      <c r="K184" s="183">
        <v>103</v>
      </c>
      <c r="L184" s="184">
        <v>0.52551020408163296</v>
      </c>
      <c r="M184" s="179" t="s">
        <v>596</v>
      </c>
      <c r="N184" s="185">
        <v>42620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6">
        <v>55</v>
      </c>
      <c r="B185" s="177">
        <v>42473</v>
      </c>
      <c r="C185" s="177"/>
      <c r="D185" s="178" t="s">
        <v>705</v>
      </c>
      <c r="E185" s="179" t="s">
        <v>593</v>
      </c>
      <c r="F185" s="180">
        <v>88</v>
      </c>
      <c r="G185" s="179"/>
      <c r="H185" s="179">
        <v>103</v>
      </c>
      <c r="I185" s="181">
        <v>103</v>
      </c>
      <c r="J185" s="182" t="s">
        <v>687</v>
      </c>
      <c r="K185" s="183">
        <v>15</v>
      </c>
      <c r="L185" s="184">
        <v>0.170454545454545</v>
      </c>
      <c r="M185" s="179" t="s">
        <v>596</v>
      </c>
      <c r="N185" s="185">
        <v>42530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6">
        <v>56</v>
      </c>
      <c r="B186" s="177">
        <v>42492</v>
      </c>
      <c r="C186" s="177"/>
      <c r="D186" s="178" t="s">
        <v>706</v>
      </c>
      <c r="E186" s="179" t="s">
        <v>593</v>
      </c>
      <c r="F186" s="180">
        <v>127.5</v>
      </c>
      <c r="G186" s="179"/>
      <c r="H186" s="179">
        <v>148</v>
      </c>
      <c r="I186" s="181" t="s">
        <v>707</v>
      </c>
      <c r="J186" s="182" t="s">
        <v>687</v>
      </c>
      <c r="K186" s="183">
        <f t="shared" ref="K186:K190" si="83">H186-F186</f>
        <v>20.5</v>
      </c>
      <c r="L186" s="184">
        <f t="shared" ref="L186:L190" si="84">K186/F186</f>
        <v>0.16078431372549021</v>
      </c>
      <c r="M186" s="179" t="s">
        <v>596</v>
      </c>
      <c r="N186" s="185">
        <v>42564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6">
        <v>57</v>
      </c>
      <c r="B187" s="177">
        <v>42493</v>
      </c>
      <c r="C187" s="177"/>
      <c r="D187" s="178" t="s">
        <v>708</v>
      </c>
      <c r="E187" s="179" t="s">
        <v>593</v>
      </c>
      <c r="F187" s="180">
        <v>675</v>
      </c>
      <c r="G187" s="179"/>
      <c r="H187" s="179">
        <v>815</v>
      </c>
      <c r="I187" s="181" t="s">
        <v>709</v>
      </c>
      <c r="J187" s="182" t="s">
        <v>687</v>
      </c>
      <c r="K187" s="183">
        <f t="shared" si="83"/>
        <v>140</v>
      </c>
      <c r="L187" s="184">
        <f t="shared" si="84"/>
        <v>0.2074074074074074</v>
      </c>
      <c r="M187" s="179" t="s">
        <v>596</v>
      </c>
      <c r="N187" s="185">
        <v>43154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6">
        <v>58</v>
      </c>
      <c r="B188" s="187">
        <v>42522</v>
      </c>
      <c r="C188" s="187"/>
      <c r="D188" s="188" t="s">
        <v>710</v>
      </c>
      <c r="E188" s="189" t="s">
        <v>593</v>
      </c>
      <c r="F188" s="190">
        <v>500</v>
      </c>
      <c r="G188" s="190"/>
      <c r="H188" s="191">
        <v>232.5</v>
      </c>
      <c r="I188" s="191" t="s">
        <v>711</v>
      </c>
      <c r="J188" s="192" t="s">
        <v>712</v>
      </c>
      <c r="K188" s="193">
        <f t="shared" si="83"/>
        <v>-267.5</v>
      </c>
      <c r="L188" s="194">
        <f t="shared" si="84"/>
        <v>-0.53500000000000003</v>
      </c>
      <c r="M188" s="190" t="s">
        <v>607</v>
      </c>
      <c r="N188" s="187">
        <v>43735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6">
        <v>59</v>
      </c>
      <c r="B189" s="177">
        <v>42527</v>
      </c>
      <c r="C189" s="177"/>
      <c r="D189" s="178" t="s">
        <v>544</v>
      </c>
      <c r="E189" s="179" t="s">
        <v>593</v>
      </c>
      <c r="F189" s="180">
        <v>110</v>
      </c>
      <c r="G189" s="179"/>
      <c r="H189" s="179">
        <v>126.5</v>
      </c>
      <c r="I189" s="181">
        <v>125</v>
      </c>
      <c r="J189" s="182" t="s">
        <v>639</v>
      </c>
      <c r="K189" s="183">
        <f t="shared" si="83"/>
        <v>16.5</v>
      </c>
      <c r="L189" s="184">
        <f t="shared" si="84"/>
        <v>0.15</v>
      </c>
      <c r="M189" s="179" t="s">
        <v>596</v>
      </c>
      <c r="N189" s="185">
        <v>42552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6">
        <v>60</v>
      </c>
      <c r="B190" s="177">
        <v>42538</v>
      </c>
      <c r="C190" s="177"/>
      <c r="D190" s="178" t="s">
        <v>713</v>
      </c>
      <c r="E190" s="179" t="s">
        <v>593</v>
      </c>
      <c r="F190" s="180">
        <v>44</v>
      </c>
      <c r="G190" s="179"/>
      <c r="H190" s="179">
        <v>69.5</v>
      </c>
      <c r="I190" s="181">
        <v>69.5</v>
      </c>
      <c r="J190" s="182" t="s">
        <v>714</v>
      </c>
      <c r="K190" s="183">
        <f t="shared" si="83"/>
        <v>25.5</v>
      </c>
      <c r="L190" s="184">
        <f t="shared" si="84"/>
        <v>0.57954545454545459</v>
      </c>
      <c r="M190" s="179" t="s">
        <v>596</v>
      </c>
      <c r="N190" s="185">
        <v>42977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61</v>
      </c>
      <c r="B191" s="177">
        <v>42549</v>
      </c>
      <c r="C191" s="177"/>
      <c r="D191" s="178" t="s">
        <v>715</v>
      </c>
      <c r="E191" s="179" t="s">
        <v>593</v>
      </c>
      <c r="F191" s="180">
        <v>262.5</v>
      </c>
      <c r="G191" s="179"/>
      <c r="H191" s="179">
        <v>340</v>
      </c>
      <c r="I191" s="181">
        <v>333</v>
      </c>
      <c r="J191" s="182" t="s">
        <v>716</v>
      </c>
      <c r="K191" s="183">
        <v>77.5</v>
      </c>
      <c r="L191" s="184">
        <v>0.29523809523809502</v>
      </c>
      <c r="M191" s="179" t="s">
        <v>596</v>
      </c>
      <c r="N191" s="185">
        <v>43017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62</v>
      </c>
      <c r="B192" s="177">
        <v>42549</v>
      </c>
      <c r="C192" s="177"/>
      <c r="D192" s="178" t="s">
        <v>717</v>
      </c>
      <c r="E192" s="179" t="s">
        <v>593</v>
      </c>
      <c r="F192" s="180">
        <v>840</v>
      </c>
      <c r="G192" s="179"/>
      <c r="H192" s="179">
        <v>1230</v>
      </c>
      <c r="I192" s="181">
        <v>1230</v>
      </c>
      <c r="J192" s="182" t="s">
        <v>687</v>
      </c>
      <c r="K192" s="183">
        <v>390</v>
      </c>
      <c r="L192" s="184">
        <v>0.46428571428571402</v>
      </c>
      <c r="M192" s="179" t="s">
        <v>596</v>
      </c>
      <c r="N192" s="185">
        <v>42649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9">
        <v>63</v>
      </c>
      <c r="B193" s="200">
        <v>42556</v>
      </c>
      <c r="C193" s="200"/>
      <c r="D193" s="201" t="s">
        <v>718</v>
      </c>
      <c r="E193" s="202" t="s">
        <v>593</v>
      </c>
      <c r="F193" s="202">
        <v>395</v>
      </c>
      <c r="G193" s="203"/>
      <c r="H193" s="203">
        <f>(468.5+342.5)/2</f>
        <v>405.5</v>
      </c>
      <c r="I193" s="203">
        <v>510</v>
      </c>
      <c r="J193" s="204" t="s">
        <v>719</v>
      </c>
      <c r="K193" s="205">
        <f t="shared" ref="K193:K199" si="85">H193-F193</f>
        <v>10.5</v>
      </c>
      <c r="L193" s="206">
        <f t="shared" ref="L193:L199" si="86">K193/F193</f>
        <v>2.6582278481012658E-2</v>
      </c>
      <c r="M193" s="202" t="s">
        <v>616</v>
      </c>
      <c r="N193" s="200">
        <v>43606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6">
        <v>64</v>
      </c>
      <c r="B194" s="187">
        <v>42584</v>
      </c>
      <c r="C194" s="187"/>
      <c r="D194" s="188" t="s">
        <v>720</v>
      </c>
      <c r="E194" s="189" t="s">
        <v>606</v>
      </c>
      <c r="F194" s="190">
        <f>169.5-12.8</f>
        <v>156.69999999999999</v>
      </c>
      <c r="G194" s="190"/>
      <c r="H194" s="191">
        <v>77</v>
      </c>
      <c r="I194" s="191" t="s">
        <v>721</v>
      </c>
      <c r="J194" s="192" t="s">
        <v>722</v>
      </c>
      <c r="K194" s="193">
        <f t="shared" si="85"/>
        <v>-79.699999999999989</v>
      </c>
      <c r="L194" s="194">
        <f t="shared" si="86"/>
        <v>-0.50861518825781749</v>
      </c>
      <c r="M194" s="190" t="s">
        <v>607</v>
      </c>
      <c r="N194" s="187">
        <v>43522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6">
        <v>65</v>
      </c>
      <c r="B195" s="187">
        <v>42586</v>
      </c>
      <c r="C195" s="187"/>
      <c r="D195" s="188" t="s">
        <v>723</v>
      </c>
      <c r="E195" s="189" t="s">
        <v>593</v>
      </c>
      <c r="F195" s="190">
        <v>400</v>
      </c>
      <c r="G195" s="190"/>
      <c r="H195" s="191">
        <v>305</v>
      </c>
      <c r="I195" s="191">
        <v>475</v>
      </c>
      <c r="J195" s="192" t="s">
        <v>724</v>
      </c>
      <c r="K195" s="193">
        <f t="shared" si="85"/>
        <v>-95</v>
      </c>
      <c r="L195" s="194">
        <f t="shared" si="86"/>
        <v>-0.23749999999999999</v>
      </c>
      <c r="M195" s="190" t="s">
        <v>607</v>
      </c>
      <c r="N195" s="187">
        <v>43606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66</v>
      </c>
      <c r="B196" s="177">
        <v>42593</v>
      </c>
      <c r="C196" s="177"/>
      <c r="D196" s="178" t="s">
        <v>725</v>
      </c>
      <c r="E196" s="179" t="s">
        <v>593</v>
      </c>
      <c r="F196" s="180">
        <v>86.5</v>
      </c>
      <c r="G196" s="179"/>
      <c r="H196" s="179">
        <v>130</v>
      </c>
      <c r="I196" s="181">
        <v>130</v>
      </c>
      <c r="J196" s="182" t="s">
        <v>726</v>
      </c>
      <c r="K196" s="183">
        <f t="shared" si="85"/>
        <v>43.5</v>
      </c>
      <c r="L196" s="184">
        <f t="shared" si="86"/>
        <v>0.50289017341040465</v>
      </c>
      <c r="M196" s="179" t="s">
        <v>596</v>
      </c>
      <c r="N196" s="185">
        <v>43091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6">
        <v>67</v>
      </c>
      <c r="B197" s="187">
        <v>42600</v>
      </c>
      <c r="C197" s="187"/>
      <c r="D197" s="188" t="s">
        <v>122</v>
      </c>
      <c r="E197" s="189" t="s">
        <v>593</v>
      </c>
      <c r="F197" s="190">
        <v>133.5</v>
      </c>
      <c r="G197" s="190"/>
      <c r="H197" s="191">
        <v>126.5</v>
      </c>
      <c r="I197" s="191">
        <v>178</v>
      </c>
      <c r="J197" s="192" t="s">
        <v>727</v>
      </c>
      <c r="K197" s="193">
        <f t="shared" si="85"/>
        <v>-7</v>
      </c>
      <c r="L197" s="194">
        <f t="shared" si="86"/>
        <v>-5.2434456928838954E-2</v>
      </c>
      <c r="M197" s="190" t="s">
        <v>607</v>
      </c>
      <c r="N197" s="187">
        <v>42615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68</v>
      </c>
      <c r="B198" s="177">
        <v>42613</v>
      </c>
      <c r="C198" s="177"/>
      <c r="D198" s="178" t="s">
        <v>728</v>
      </c>
      <c r="E198" s="179" t="s">
        <v>593</v>
      </c>
      <c r="F198" s="180">
        <v>560</v>
      </c>
      <c r="G198" s="179"/>
      <c r="H198" s="179">
        <v>725</v>
      </c>
      <c r="I198" s="181">
        <v>725</v>
      </c>
      <c r="J198" s="182" t="s">
        <v>633</v>
      </c>
      <c r="K198" s="183">
        <f t="shared" si="85"/>
        <v>165</v>
      </c>
      <c r="L198" s="184">
        <f t="shared" si="86"/>
        <v>0.29464285714285715</v>
      </c>
      <c r="M198" s="179" t="s">
        <v>596</v>
      </c>
      <c r="N198" s="185">
        <v>42456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69</v>
      </c>
      <c r="B199" s="177">
        <v>42614</v>
      </c>
      <c r="C199" s="177"/>
      <c r="D199" s="178" t="s">
        <v>729</v>
      </c>
      <c r="E199" s="179" t="s">
        <v>593</v>
      </c>
      <c r="F199" s="180">
        <v>160.5</v>
      </c>
      <c r="G199" s="179"/>
      <c r="H199" s="179">
        <v>210</v>
      </c>
      <c r="I199" s="181">
        <v>210</v>
      </c>
      <c r="J199" s="182" t="s">
        <v>633</v>
      </c>
      <c r="K199" s="183">
        <f t="shared" si="85"/>
        <v>49.5</v>
      </c>
      <c r="L199" s="184">
        <f t="shared" si="86"/>
        <v>0.30841121495327101</v>
      </c>
      <c r="M199" s="179" t="s">
        <v>596</v>
      </c>
      <c r="N199" s="185">
        <v>42871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70</v>
      </c>
      <c r="B200" s="177">
        <v>42646</v>
      </c>
      <c r="C200" s="177"/>
      <c r="D200" s="178" t="s">
        <v>417</v>
      </c>
      <c r="E200" s="179" t="s">
        <v>593</v>
      </c>
      <c r="F200" s="180">
        <v>430</v>
      </c>
      <c r="G200" s="179"/>
      <c r="H200" s="179">
        <v>596</v>
      </c>
      <c r="I200" s="181">
        <v>575</v>
      </c>
      <c r="J200" s="182" t="s">
        <v>730</v>
      </c>
      <c r="K200" s="183">
        <v>166</v>
      </c>
      <c r="L200" s="184">
        <v>0.38604651162790699</v>
      </c>
      <c r="M200" s="179" t="s">
        <v>596</v>
      </c>
      <c r="N200" s="185">
        <v>42769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71</v>
      </c>
      <c r="B201" s="177">
        <v>42657</v>
      </c>
      <c r="C201" s="177"/>
      <c r="D201" s="178" t="s">
        <v>731</v>
      </c>
      <c r="E201" s="179" t="s">
        <v>593</v>
      </c>
      <c r="F201" s="180">
        <v>280</v>
      </c>
      <c r="G201" s="179"/>
      <c r="H201" s="179">
        <v>345</v>
      </c>
      <c r="I201" s="181">
        <v>345</v>
      </c>
      <c r="J201" s="182" t="s">
        <v>633</v>
      </c>
      <c r="K201" s="183">
        <f t="shared" ref="K201:K206" si="87">H201-F201</f>
        <v>65</v>
      </c>
      <c r="L201" s="184">
        <f t="shared" ref="L201:L202" si="88">K201/F201</f>
        <v>0.23214285714285715</v>
      </c>
      <c r="M201" s="179" t="s">
        <v>596</v>
      </c>
      <c r="N201" s="185">
        <v>42814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72</v>
      </c>
      <c r="B202" s="177">
        <v>42657</v>
      </c>
      <c r="C202" s="177"/>
      <c r="D202" s="178" t="s">
        <v>732</v>
      </c>
      <c r="E202" s="179" t="s">
        <v>593</v>
      </c>
      <c r="F202" s="180">
        <v>245</v>
      </c>
      <c r="G202" s="179"/>
      <c r="H202" s="179">
        <v>325.5</v>
      </c>
      <c r="I202" s="181">
        <v>330</v>
      </c>
      <c r="J202" s="182" t="s">
        <v>733</v>
      </c>
      <c r="K202" s="183">
        <f t="shared" si="87"/>
        <v>80.5</v>
      </c>
      <c r="L202" s="184">
        <f t="shared" si="88"/>
        <v>0.32857142857142857</v>
      </c>
      <c r="M202" s="179" t="s">
        <v>596</v>
      </c>
      <c r="N202" s="185">
        <v>42769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73</v>
      </c>
      <c r="B203" s="177">
        <v>42660</v>
      </c>
      <c r="C203" s="177"/>
      <c r="D203" s="178" t="s">
        <v>734</v>
      </c>
      <c r="E203" s="179" t="s">
        <v>593</v>
      </c>
      <c r="F203" s="180">
        <v>125</v>
      </c>
      <c r="G203" s="179"/>
      <c r="H203" s="179">
        <v>160</v>
      </c>
      <c r="I203" s="181">
        <v>160</v>
      </c>
      <c r="J203" s="182" t="s">
        <v>687</v>
      </c>
      <c r="K203" s="183">
        <f t="shared" si="87"/>
        <v>35</v>
      </c>
      <c r="L203" s="184">
        <v>0.28000000000000003</v>
      </c>
      <c r="M203" s="179" t="s">
        <v>596</v>
      </c>
      <c r="N203" s="185">
        <v>42803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74</v>
      </c>
      <c r="B204" s="177">
        <v>42660</v>
      </c>
      <c r="C204" s="177"/>
      <c r="D204" s="178" t="s">
        <v>735</v>
      </c>
      <c r="E204" s="179" t="s">
        <v>593</v>
      </c>
      <c r="F204" s="180">
        <v>114</v>
      </c>
      <c r="G204" s="179"/>
      <c r="H204" s="179">
        <v>145</v>
      </c>
      <c r="I204" s="181">
        <v>145</v>
      </c>
      <c r="J204" s="182" t="s">
        <v>687</v>
      </c>
      <c r="K204" s="183">
        <f t="shared" si="87"/>
        <v>31</v>
      </c>
      <c r="L204" s="184">
        <f t="shared" ref="L204:L206" si="89">K204/F204</f>
        <v>0.27192982456140352</v>
      </c>
      <c r="M204" s="179" t="s">
        <v>596</v>
      </c>
      <c r="N204" s="185">
        <v>42859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75</v>
      </c>
      <c r="B205" s="177">
        <v>42660</v>
      </c>
      <c r="C205" s="177"/>
      <c r="D205" s="178" t="s">
        <v>736</v>
      </c>
      <c r="E205" s="179" t="s">
        <v>593</v>
      </c>
      <c r="F205" s="180">
        <v>212</v>
      </c>
      <c r="G205" s="179"/>
      <c r="H205" s="179">
        <v>280</v>
      </c>
      <c r="I205" s="181">
        <v>276</v>
      </c>
      <c r="J205" s="182" t="s">
        <v>737</v>
      </c>
      <c r="K205" s="183">
        <f t="shared" si="87"/>
        <v>68</v>
      </c>
      <c r="L205" s="184">
        <f t="shared" si="89"/>
        <v>0.32075471698113206</v>
      </c>
      <c r="M205" s="179" t="s">
        <v>596</v>
      </c>
      <c r="N205" s="185">
        <v>42858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76</v>
      </c>
      <c r="B206" s="177">
        <v>42678</v>
      </c>
      <c r="C206" s="177"/>
      <c r="D206" s="178" t="s">
        <v>466</v>
      </c>
      <c r="E206" s="179" t="s">
        <v>593</v>
      </c>
      <c r="F206" s="180">
        <v>155</v>
      </c>
      <c r="G206" s="179"/>
      <c r="H206" s="179">
        <v>210</v>
      </c>
      <c r="I206" s="181">
        <v>210</v>
      </c>
      <c r="J206" s="182" t="s">
        <v>738</v>
      </c>
      <c r="K206" s="183">
        <f t="shared" si="87"/>
        <v>55</v>
      </c>
      <c r="L206" s="184">
        <f t="shared" si="89"/>
        <v>0.35483870967741937</v>
      </c>
      <c r="M206" s="179" t="s">
        <v>596</v>
      </c>
      <c r="N206" s="185">
        <v>42944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6">
        <v>77</v>
      </c>
      <c r="B207" s="187">
        <v>42710</v>
      </c>
      <c r="C207" s="187"/>
      <c r="D207" s="188" t="s">
        <v>739</v>
      </c>
      <c r="E207" s="189" t="s">
        <v>593</v>
      </c>
      <c r="F207" s="190">
        <v>150.5</v>
      </c>
      <c r="G207" s="190"/>
      <c r="H207" s="191">
        <v>72.5</v>
      </c>
      <c r="I207" s="191">
        <v>174</v>
      </c>
      <c r="J207" s="192" t="s">
        <v>740</v>
      </c>
      <c r="K207" s="193">
        <v>-78</v>
      </c>
      <c r="L207" s="194">
        <v>-0.51827242524916906</v>
      </c>
      <c r="M207" s="190" t="s">
        <v>607</v>
      </c>
      <c r="N207" s="187">
        <v>43333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78</v>
      </c>
      <c r="B208" s="177">
        <v>42712</v>
      </c>
      <c r="C208" s="177"/>
      <c r="D208" s="178" t="s">
        <v>741</v>
      </c>
      <c r="E208" s="179" t="s">
        <v>593</v>
      </c>
      <c r="F208" s="180">
        <v>380</v>
      </c>
      <c r="G208" s="179"/>
      <c r="H208" s="179">
        <v>478</v>
      </c>
      <c r="I208" s="181">
        <v>468</v>
      </c>
      <c r="J208" s="182" t="s">
        <v>687</v>
      </c>
      <c r="K208" s="183">
        <f t="shared" ref="K208:K210" si="90">H208-F208</f>
        <v>98</v>
      </c>
      <c r="L208" s="184">
        <f t="shared" ref="L208:L210" si="91">K208/F208</f>
        <v>0.25789473684210529</v>
      </c>
      <c r="M208" s="179" t="s">
        <v>596</v>
      </c>
      <c r="N208" s="185">
        <v>43025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79</v>
      </c>
      <c r="B209" s="177">
        <v>42734</v>
      </c>
      <c r="C209" s="177"/>
      <c r="D209" s="178" t="s">
        <v>121</v>
      </c>
      <c r="E209" s="179" t="s">
        <v>593</v>
      </c>
      <c r="F209" s="180">
        <v>305</v>
      </c>
      <c r="G209" s="179"/>
      <c r="H209" s="179">
        <v>375</v>
      </c>
      <c r="I209" s="181">
        <v>375</v>
      </c>
      <c r="J209" s="182" t="s">
        <v>687</v>
      </c>
      <c r="K209" s="183">
        <f t="shared" si="90"/>
        <v>70</v>
      </c>
      <c r="L209" s="184">
        <f t="shared" si="91"/>
        <v>0.22950819672131148</v>
      </c>
      <c r="M209" s="179" t="s">
        <v>596</v>
      </c>
      <c r="N209" s="185">
        <v>42768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80</v>
      </c>
      <c r="B210" s="177">
        <v>42739</v>
      </c>
      <c r="C210" s="177"/>
      <c r="D210" s="178" t="s">
        <v>104</v>
      </c>
      <c r="E210" s="179" t="s">
        <v>593</v>
      </c>
      <c r="F210" s="180">
        <v>99.5</v>
      </c>
      <c r="G210" s="179"/>
      <c r="H210" s="179">
        <v>158</v>
      </c>
      <c r="I210" s="181">
        <v>158</v>
      </c>
      <c r="J210" s="182" t="s">
        <v>687</v>
      </c>
      <c r="K210" s="183">
        <f t="shared" si="90"/>
        <v>58.5</v>
      </c>
      <c r="L210" s="184">
        <f t="shared" si="91"/>
        <v>0.5879396984924623</v>
      </c>
      <c r="M210" s="179" t="s">
        <v>596</v>
      </c>
      <c r="N210" s="185">
        <v>42898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81</v>
      </c>
      <c r="B211" s="177">
        <v>42739</v>
      </c>
      <c r="C211" s="177"/>
      <c r="D211" s="178" t="s">
        <v>104</v>
      </c>
      <c r="E211" s="179" t="s">
        <v>593</v>
      </c>
      <c r="F211" s="180">
        <v>99.5</v>
      </c>
      <c r="G211" s="179"/>
      <c r="H211" s="179">
        <v>158</v>
      </c>
      <c r="I211" s="181">
        <v>158</v>
      </c>
      <c r="J211" s="182" t="s">
        <v>687</v>
      </c>
      <c r="K211" s="183">
        <v>58.5</v>
      </c>
      <c r="L211" s="184">
        <v>0.58793969849246197</v>
      </c>
      <c r="M211" s="179" t="s">
        <v>596</v>
      </c>
      <c r="N211" s="185">
        <v>42898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82</v>
      </c>
      <c r="B212" s="177">
        <v>42786</v>
      </c>
      <c r="C212" s="177"/>
      <c r="D212" s="178" t="s">
        <v>210</v>
      </c>
      <c r="E212" s="179" t="s">
        <v>593</v>
      </c>
      <c r="F212" s="180">
        <v>140.5</v>
      </c>
      <c r="G212" s="179"/>
      <c r="H212" s="179">
        <v>220</v>
      </c>
      <c r="I212" s="181">
        <v>220</v>
      </c>
      <c r="J212" s="182" t="s">
        <v>687</v>
      </c>
      <c r="K212" s="183">
        <f>H212-F212</f>
        <v>79.5</v>
      </c>
      <c r="L212" s="184">
        <f>K212/F212</f>
        <v>0.5658362989323843</v>
      </c>
      <c r="M212" s="179" t="s">
        <v>596</v>
      </c>
      <c r="N212" s="185">
        <v>42864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83</v>
      </c>
      <c r="B213" s="177">
        <v>42786</v>
      </c>
      <c r="C213" s="177"/>
      <c r="D213" s="178" t="s">
        <v>742</v>
      </c>
      <c r="E213" s="179" t="s">
        <v>593</v>
      </c>
      <c r="F213" s="180">
        <v>202.5</v>
      </c>
      <c r="G213" s="179"/>
      <c r="H213" s="179">
        <v>234</v>
      </c>
      <c r="I213" s="181">
        <v>234</v>
      </c>
      <c r="J213" s="182" t="s">
        <v>687</v>
      </c>
      <c r="K213" s="183">
        <v>31.5</v>
      </c>
      <c r="L213" s="184">
        <v>0.155555555555556</v>
      </c>
      <c r="M213" s="179" t="s">
        <v>596</v>
      </c>
      <c r="N213" s="185">
        <v>42836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84</v>
      </c>
      <c r="B214" s="177">
        <v>42818</v>
      </c>
      <c r="C214" s="177"/>
      <c r="D214" s="178" t="s">
        <v>743</v>
      </c>
      <c r="E214" s="179" t="s">
        <v>593</v>
      </c>
      <c r="F214" s="180">
        <v>300.5</v>
      </c>
      <c r="G214" s="179"/>
      <c r="H214" s="179">
        <v>417.5</v>
      </c>
      <c r="I214" s="181">
        <v>420</v>
      </c>
      <c r="J214" s="182" t="s">
        <v>744</v>
      </c>
      <c r="K214" s="183">
        <f>H214-F214</f>
        <v>117</v>
      </c>
      <c r="L214" s="184">
        <f>K214/F214</f>
        <v>0.38935108153078202</v>
      </c>
      <c r="M214" s="179" t="s">
        <v>596</v>
      </c>
      <c r="N214" s="185">
        <v>43070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85</v>
      </c>
      <c r="B215" s="177">
        <v>42818</v>
      </c>
      <c r="C215" s="177"/>
      <c r="D215" s="178" t="s">
        <v>717</v>
      </c>
      <c r="E215" s="179" t="s">
        <v>593</v>
      </c>
      <c r="F215" s="180">
        <v>850</v>
      </c>
      <c r="G215" s="179"/>
      <c r="H215" s="179">
        <v>1042.5</v>
      </c>
      <c r="I215" s="181">
        <v>1023</v>
      </c>
      <c r="J215" s="182" t="s">
        <v>745</v>
      </c>
      <c r="K215" s="183">
        <v>192.5</v>
      </c>
      <c r="L215" s="184">
        <v>0.22647058823529401</v>
      </c>
      <c r="M215" s="179" t="s">
        <v>596</v>
      </c>
      <c r="N215" s="185">
        <v>42830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86</v>
      </c>
      <c r="B216" s="177">
        <v>42830</v>
      </c>
      <c r="C216" s="177"/>
      <c r="D216" s="178" t="s">
        <v>497</v>
      </c>
      <c r="E216" s="179" t="s">
        <v>593</v>
      </c>
      <c r="F216" s="180">
        <v>785</v>
      </c>
      <c r="G216" s="179"/>
      <c r="H216" s="179">
        <v>930</v>
      </c>
      <c r="I216" s="181">
        <v>920</v>
      </c>
      <c r="J216" s="182" t="s">
        <v>746</v>
      </c>
      <c r="K216" s="183">
        <f>H216-F216</f>
        <v>145</v>
      </c>
      <c r="L216" s="184">
        <f>K216/F216</f>
        <v>0.18471337579617833</v>
      </c>
      <c r="M216" s="179" t="s">
        <v>596</v>
      </c>
      <c r="N216" s="185">
        <v>42976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6">
        <v>87</v>
      </c>
      <c r="B217" s="187">
        <v>42831</v>
      </c>
      <c r="C217" s="187"/>
      <c r="D217" s="188" t="s">
        <v>747</v>
      </c>
      <c r="E217" s="189" t="s">
        <v>593</v>
      </c>
      <c r="F217" s="190">
        <v>40</v>
      </c>
      <c r="G217" s="190"/>
      <c r="H217" s="191">
        <v>13.1</v>
      </c>
      <c r="I217" s="191">
        <v>60</v>
      </c>
      <c r="J217" s="192" t="s">
        <v>748</v>
      </c>
      <c r="K217" s="193">
        <v>-26.9</v>
      </c>
      <c r="L217" s="194">
        <v>-0.67249999999999999</v>
      </c>
      <c r="M217" s="190" t="s">
        <v>607</v>
      </c>
      <c r="N217" s="187">
        <v>43138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88</v>
      </c>
      <c r="B218" s="177">
        <v>42837</v>
      </c>
      <c r="C218" s="177"/>
      <c r="D218" s="178" t="s">
        <v>102</v>
      </c>
      <c r="E218" s="179" t="s">
        <v>593</v>
      </c>
      <c r="F218" s="180">
        <v>289.5</v>
      </c>
      <c r="G218" s="179"/>
      <c r="H218" s="179">
        <v>354</v>
      </c>
      <c r="I218" s="181">
        <v>360</v>
      </c>
      <c r="J218" s="182" t="s">
        <v>749</v>
      </c>
      <c r="K218" s="183">
        <f t="shared" ref="K218:K226" si="92">H218-F218</f>
        <v>64.5</v>
      </c>
      <c r="L218" s="184">
        <f t="shared" ref="L218:L226" si="93">K218/F218</f>
        <v>0.22279792746113988</v>
      </c>
      <c r="M218" s="179" t="s">
        <v>596</v>
      </c>
      <c r="N218" s="185">
        <v>43040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89</v>
      </c>
      <c r="B219" s="177">
        <v>42845</v>
      </c>
      <c r="C219" s="177"/>
      <c r="D219" s="178" t="s">
        <v>437</v>
      </c>
      <c r="E219" s="179" t="s">
        <v>593</v>
      </c>
      <c r="F219" s="180">
        <v>700</v>
      </c>
      <c r="G219" s="179"/>
      <c r="H219" s="179">
        <v>840</v>
      </c>
      <c r="I219" s="181">
        <v>840</v>
      </c>
      <c r="J219" s="182" t="s">
        <v>750</v>
      </c>
      <c r="K219" s="183">
        <f t="shared" si="92"/>
        <v>140</v>
      </c>
      <c r="L219" s="184">
        <f t="shared" si="93"/>
        <v>0.2</v>
      </c>
      <c r="M219" s="179" t="s">
        <v>596</v>
      </c>
      <c r="N219" s="185">
        <v>42893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90</v>
      </c>
      <c r="B220" s="177">
        <v>42887</v>
      </c>
      <c r="C220" s="177"/>
      <c r="D220" s="178" t="s">
        <v>751</v>
      </c>
      <c r="E220" s="179" t="s">
        <v>593</v>
      </c>
      <c r="F220" s="180">
        <v>130</v>
      </c>
      <c r="G220" s="179"/>
      <c r="H220" s="179">
        <v>144.25</v>
      </c>
      <c r="I220" s="181">
        <v>170</v>
      </c>
      <c r="J220" s="182" t="s">
        <v>752</v>
      </c>
      <c r="K220" s="183">
        <f t="shared" si="92"/>
        <v>14.25</v>
      </c>
      <c r="L220" s="184">
        <f t="shared" si="93"/>
        <v>0.10961538461538461</v>
      </c>
      <c r="M220" s="179" t="s">
        <v>596</v>
      </c>
      <c r="N220" s="185">
        <v>43675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91</v>
      </c>
      <c r="B221" s="177">
        <v>42901</v>
      </c>
      <c r="C221" s="177"/>
      <c r="D221" s="178" t="s">
        <v>753</v>
      </c>
      <c r="E221" s="179" t="s">
        <v>593</v>
      </c>
      <c r="F221" s="180">
        <v>214.5</v>
      </c>
      <c r="G221" s="179"/>
      <c r="H221" s="179">
        <v>262</v>
      </c>
      <c r="I221" s="181">
        <v>262</v>
      </c>
      <c r="J221" s="182" t="s">
        <v>618</v>
      </c>
      <c r="K221" s="183">
        <f t="shared" si="92"/>
        <v>47.5</v>
      </c>
      <c r="L221" s="184">
        <f t="shared" si="93"/>
        <v>0.22144522144522144</v>
      </c>
      <c r="M221" s="179" t="s">
        <v>596</v>
      </c>
      <c r="N221" s="185">
        <v>42977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7">
        <v>92</v>
      </c>
      <c r="B222" s="208">
        <v>42933</v>
      </c>
      <c r="C222" s="208"/>
      <c r="D222" s="209" t="s">
        <v>754</v>
      </c>
      <c r="E222" s="210" t="s">
        <v>593</v>
      </c>
      <c r="F222" s="211">
        <v>370</v>
      </c>
      <c r="G222" s="210"/>
      <c r="H222" s="210">
        <v>447.5</v>
      </c>
      <c r="I222" s="212">
        <v>450</v>
      </c>
      <c r="J222" s="213" t="s">
        <v>687</v>
      </c>
      <c r="K222" s="183">
        <f t="shared" si="92"/>
        <v>77.5</v>
      </c>
      <c r="L222" s="214">
        <f t="shared" si="93"/>
        <v>0.20945945945945946</v>
      </c>
      <c r="M222" s="210" t="s">
        <v>596</v>
      </c>
      <c r="N222" s="215">
        <v>43035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7">
        <v>93</v>
      </c>
      <c r="B223" s="208">
        <v>42943</v>
      </c>
      <c r="C223" s="208"/>
      <c r="D223" s="209" t="s">
        <v>208</v>
      </c>
      <c r="E223" s="210" t="s">
        <v>593</v>
      </c>
      <c r="F223" s="211">
        <v>657.5</v>
      </c>
      <c r="G223" s="210"/>
      <c r="H223" s="210">
        <v>825</v>
      </c>
      <c r="I223" s="212">
        <v>820</v>
      </c>
      <c r="J223" s="213" t="s">
        <v>687</v>
      </c>
      <c r="K223" s="183">
        <f t="shared" si="92"/>
        <v>167.5</v>
      </c>
      <c r="L223" s="214">
        <f t="shared" si="93"/>
        <v>0.25475285171102663</v>
      </c>
      <c r="M223" s="210" t="s">
        <v>596</v>
      </c>
      <c r="N223" s="215">
        <v>43090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94</v>
      </c>
      <c r="B224" s="177">
        <v>42964</v>
      </c>
      <c r="C224" s="177"/>
      <c r="D224" s="178" t="s">
        <v>385</v>
      </c>
      <c r="E224" s="179" t="s">
        <v>593</v>
      </c>
      <c r="F224" s="180">
        <v>605</v>
      </c>
      <c r="G224" s="179"/>
      <c r="H224" s="179">
        <v>750</v>
      </c>
      <c r="I224" s="181">
        <v>750</v>
      </c>
      <c r="J224" s="182" t="s">
        <v>746</v>
      </c>
      <c r="K224" s="183">
        <f t="shared" si="92"/>
        <v>145</v>
      </c>
      <c r="L224" s="184">
        <f t="shared" si="93"/>
        <v>0.23966942148760331</v>
      </c>
      <c r="M224" s="179" t="s">
        <v>596</v>
      </c>
      <c r="N224" s="185">
        <v>43027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6">
        <v>95</v>
      </c>
      <c r="B225" s="187">
        <v>42979</v>
      </c>
      <c r="C225" s="187"/>
      <c r="D225" s="195" t="s">
        <v>755</v>
      </c>
      <c r="E225" s="190" t="s">
        <v>593</v>
      </c>
      <c r="F225" s="190">
        <v>255</v>
      </c>
      <c r="G225" s="191"/>
      <c r="H225" s="191">
        <v>217.25</v>
      </c>
      <c r="I225" s="191">
        <v>320</v>
      </c>
      <c r="J225" s="192" t="s">
        <v>756</v>
      </c>
      <c r="K225" s="193">
        <f t="shared" si="92"/>
        <v>-37.75</v>
      </c>
      <c r="L225" s="196">
        <f t="shared" si="93"/>
        <v>-0.14803921568627451</v>
      </c>
      <c r="M225" s="190" t="s">
        <v>607</v>
      </c>
      <c r="N225" s="187">
        <v>43661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96</v>
      </c>
      <c r="B226" s="177">
        <v>42997</v>
      </c>
      <c r="C226" s="177"/>
      <c r="D226" s="178" t="s">
        <v>757</v>
      </c>
      <c r="E226" s="179" t="s">
        <v>593</v>
      </c>
      <c r="F226" s="180">
        <v>215</v>
      </c>
      <c r="G226" s="179"/>
      <c r="H226" s="179">
        <v>258</v>
      </c>
      <c r="I226" s="181">
        <v>258</v>
      </c>
      <c r="J226" s="182" t="s">
        <v>687</v>
      </c>
      <c r="K226" s="183">
        <f t="shared" si="92"/>
        <v>43</v>
      </c>
      <c r="L226" s="184">
        <f t="shared" si="93"/>
        <v>0.2</v>
      </c>
      <c r="M226" s="179" t="s">
        <v>596</v>
      </c>
      <c r="N226" s="185">
        <v>43040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97</v>
      </c>
      <c r="B227" s="177">
        <v>42997</v>
      </c>
      <c r="C227" s="177"/>
      <c r="D227" s="178" t="s">
        <v>757</v>
      </c>
      <c r="E227" s="179" t="s">
        <v>593</v>
      </c>
      <c r="F227" s="180">
        <v>215</v>
      </c>
      <c r="G227" s="179"/>
      <c r="H227" s="179">
        <v>258</v>
      </c>
      <c r="I227" s="181">
        <v>258</v>
      </c>
      <c r="J227" s="213" t="s">
        <v>687</v>
      </c>
      <c r="K227" s="183">
        <v>43</v>
      </c>
      <c r="L227" s="184">
        <v>0.2</v>
      </c>
      <c r="M227" s="179" t="s">
        <v>596</v>
      </c>
      <c r="N227" s="185">
        <v>43040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7">
        <v>98</v>
      </c>
      <c r="B228" s="208">
        <v>42998</v>
      </c>
      <c r="C228" s="208"/>
      <c r="D228" s="209" t="s">
        <v>758</v>
      </c>
      <c r="E228" s="210" t="s">
        <v>593</v>
      </c>
      <c r="F228" s="180">
        <v>75</v>
      </c>
      <c r="G228" s="210"/>
      <c r="H228" s="210">
        <v>90</v>
      </c>
      <c r="I228" s="212">
        <v>90</v>
      </c>
      <c r="J228" s="182" t="s">
        <v>759</v>
      </c>
      <c r="K228" s="183">
        <f t="shared" ref="K228:K233" si="94">H228-F228</f>
        <v>15</v>
      </c>
      <c r="L228" s="184">
        <f t="shared" ref="L228:L233" si="95">K228/F228</f>
        <v>0.2</v>
      </c>
      <c r="M228" s="179" t="s">
        <v>596</v>
      </c>
      <c r="N228" s="185">
        <v>43019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7">
        <v>99</v>
      </c>
      <c r="B229" s="208">
        <v>43011</v>
      </c>
      <c r="C229" s="208"/>
      <c r="D229" s="209" t="s">
        <v>760</v>
      </c>
      <c r="E229" s="210" t="s">
        <v>593</v>
      </c>
      <c r="F229" s="211">
        <v>315</v>
      </c>
      <c r="G229" s="210"/>
      <c r="H229" s="210">
        <v>392</v>
      </c>
      <c r="I229" s="212">
        <v>384</v>
      </c>
      <c r="J229" s="213" t="s">
        <v>761</v>
      </c>
      <c r="K229" s="183">
        <f t="shared" si="94"/>
        <v>77</v>
      </c>
      <c r="L229" s="214">
        <f t="shared" si="95"/>
        <v>0.24444444444444444</v>
      </c>
      <c r="M229" s="210" t="s">
        <v>596</v>
      </c>
      <c r="N229" s="215">
        <v>43017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7">
        <v>100</v>
      </c>
      <c r="B230" s="208">
        <v>43013</v>
      </c>
      <c r="C230" s="208"/>
      <c r="D230" s="209" t="s">
        <v>470</v>
      </c>
      <c r="E230" s="210" t="s">
        <v>593</v>
      </c>
      <c r="F230" s="211">
        <v>145</v>
      </c>
      <c r="G230" s="210"/>
      <c r="H230" s="210">
        <v>179</v>
      </c>
      <c r="I230" s="212">
        <v>180</v>
      </c>
      <c r="J230" s="213" t="s">
        <v>762</v>
      </c>
      <c r="K230" s="183">
        <f t="shared" si="94"/>
        <v>34</v>
      </c>
      <c r="L230" s="214">
        <f t="shared" si="95"/>
        <v>0.23448275862068965</v>
      </c>
      <c r="M230" s="210" t="s">
        <v>596</v>
      </c>
      <c r="N230" s="215">
        <v>43025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7">
        <v>101</v>
      </c>
      <c r="B231" s="208">
        <v>43014</v>
      </c>
      <c r="C231" s="208"/>
      <c r="D231" s="209" t="s">
        <v>360</v>
      </c>
      <c r="E231" s="210" t="s">
        <v>593</v>
      </c>
      <c r="F231" s="211">
        <v>256</v>
      </c>
      <c r="G231" s="210"/>
      <c r="H231" s="210">
        <v>323</v>
      </c>
      <c r="I231" s="212">
        <v>320</v>
      </c>
      <c r="J231" s="213" t="s">
        <v>687</v>
      </c>
      <c r="K231" s="183">
        <f t="shared" si="94"/>
        <v>67</v>
      </c>
      <c r="L231" s="214">
        <f t="shared" si="95"/>
        <v>0.26171875</v>
      </c>
      <c r="M231" s="210" t="s">
        <v>596</v>
      </c>
      <c r="N231" s="215">
        <v>43067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7">
        <v>102</v>
      </c>
      <c r="B232" s="208">
        <v>43017</v>
      </c>
      <c r="C232" s="208"/>
      <c r="D232" s="209" t="s">
        <v>374</v>
      </c>
      <c r="E232" s="210" t="s">
        <v>593</v>
      </c>
      <c r="F232" s="211">
        <v>137.5</v>
      </c>
      <c r="G232" s="210"/>
      <c r="H232" s="210">
        <v>184</v>
      </c>
      <c r="I232" s="212">
        <v>183</v>
      </c>
      <c r="J232" s="213" t="s">
        <v>763</v>
      </c>
      <c r="K232" s="183">
        <f t="shared" si="94"/>
        <v>46.5</v>
      </c>
      <c r="L232" s="214">
        <f t="shared" si="95"/>
        <v>0.33818181818181819</v>
      </c>
      <c r="M232" s="210" t="s">
        <v>596</v>
      </c>
      <c r="N232" s="215">
        <v>43108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7">
        <v>103</v>
      </c>
      <c r="B233" s="208">
        <v>43018</v>
      </c>
      <c r="C233" s="208"/>
      <c r="D233" s="209" t="s">
        <v>764</v>
      </c>
      <c r="E233" s="210" t="s">
        <v>593</v>
      </c>
      <c r="F233" s="211">
        <v>125.5</v>
      </c>
      <c r="G233" s="210"/>
      <c r="H233" s="210">
        <v>158</v>
      </c>
      <c r="I233" s="212">
        <v>155</v>
      </c>
      <c r="J233" s="213" t="s">
        <v>765</v>
      </c>
      <c r="K233" s="183">
        <f t="shared" si="94"/>
        <v>32.5</v>
      </c>
      <c r="L233" s="214">
        <f t="shared" si="95"/>
        <v>0.25896414342629481</v>
      </c>
      <c r="M233" s="210" t="s">
        <v>596</v>
      </c>
      <c r="N233" s="215">
        <v>43067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7">
        <v>104</v>
      </c>
      <c r="B234" s="208">
        <v>43018</v>
      </c>
      <c r="C234" s="208"/>
      <c r="D234" s="209" t="s">
        <v>766</v>
      </c>
      <c r="E234" s="210" t="s">
        <v>593</v>
      </c>
      <c r="F234" s="211">
        <v>895</v>
      </c>
      <c r="G234" s="210"/>
      <c r="H234" s="210">
        <v>1122.5</v>
      </c>
      <c r="I234" s="212">
        <v>1078</v>
      </c>
      <c r="J234" s="213" t="s">
        <v>767</v>
      </c>
      <c r="K234" s="183">
        <v>227.5</v>
      </c>
      <c r="L234" s="214">
        <v>0.25418994413407803</v>
      </c>
      <c r="M234" s="210" t="s">
        <v>596</v>
      </c>
      <c r="N234" s="215">
        <v>43117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7">
        <v>105</v>
      </c>
      <c r="B235" s="208">
        <v>43020</v>
      </c>
      <c r="C235" s="208"/>
      <c r="D235" s="209" t="s">
        <v>369</v>
      </c>
      <c r="E235" s="210" t="s">
        <v>593</v>
      </c>
      <c r="F235" s="211">
        <v>525</v>
      </c>
      <c r="G235" s="210"/>
      <c r="H235" s="210">
        <v>629</v>
      </c>
      <c r="I235" s="212">
        <v>629</v>
      </c>
      <c r="J235" s="213" t="s">
        <v>687</v>
      </c>
      <c r="K235" s="183">
        <v>104</v>
      </c>
      <c r="L235" s="214">
        <v>0.19809523809523799</v>
      </c>
      <c r="M235" s="210" t="s">
        <v>596</v>
      </c>
      <c r="N235" s="215">
        <v>43119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7">
        <v>106</v>
      </c>
      <c r="B236" s="208">
        <v>43046</v>
      </c>
      <c r="C236" s="208"/>
      <c r="D236" s="209" t="s">
        <v>410</v>
      </c>
      <c r="E236" s="210" t="s">
        <v>593</v>
      </c>
      <c r="F236" s="211">
        <v>740</v>
      </c>
      <c r="G236" s="210"/>
      <c r="H236" s="210">
        <v>892.5</v>
      </c>
      <c r="I236" s="212">
        <v>900</v>
      </c>
      <c r="J236" s="213" t="s">
        <v>768</v>
      </c>
      <c r="K236" s="183">
        <f t="shared" ref="K236:K238" si="96">H236-F236</f>
        <v>152.5</v>
      </c>
      <c r="L236" s="214">
        <f t="shared" ref="L236:L238" si="97">K236/F236</f>
        <v>0.20608108108108109</v>
      </c>
      <c r="M236" s="210" t="s">
        <v>596</v>
      </c>
      <c r="N236" s="215">
        <v>43052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107</v>
      </c>
      <c r="B237" s="177">
        <v>43073</v>
      </c>
      <c r="C237" s="177"/>
      <c r="D237" s="178" t="s">
        <v>769</v>
      </c>
      <c r="E237" s="179" t="s">
        <v>593</v>
      </c>
      <c r="F237" s="180">
        <v>118.5</v>
      </c>
      <c r="G237" s="179"/>
      <c r="H237" s="179">
        <v>143.5</v>
      </c>
      <c r="I237" s="181">
        <v>145</v>
      </c>
      <c r="J237" s="182" t="s">
        <v>770</v>
      </c>
      <c r="K237" s="183">
        <f t="shared" si="96"/>
        <v>25</v>
      </c>
      <c r="L237" s="184">
        <f t="shared" si="97"/>
        <v>0.2109704641350211</v>
      </c>
      <c r="M237" s="179" t="s">
        <v>596</v>
      </c>
      <c r="N237" s="185">
        <v>43097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6">
        <v>108</v>
      </c>
      <c r="B238" s="187">
        <v>43090</v>
      </c>
      <c r="C238" s="187"/>
      <c r="D238" s="188" t="s">
        <v>442</v>
      </c>
      <c r="E238" s="189" t="s">
        <v>593</v>
      </c>
      <c r="F238" s="190">
        <v>715</v>
      </c>
      <c r="G238" s="190"/>
      <c r="H238" s="191">
        <v>500</v>
      </c>
      <c r="I238" s="191">
        <v>872</v>
      </c>
      <c r="J238" s="192" t="s">
        <v>771</v>
      </c>
      <c r="K238" s="193">
        <f t="shared" si="96"/>
        <v>-215</v>
      </c>
      <c r="L238" s="194">
        <f t="shared" si="97"/>
        <v>-0.30069930069930068</v>
      </c>
      <c r="M238" s="190" t="s">
        <v>607</v>
      </c>
      <c r="N238" s="187">
        <v>43670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109</v>
      </c>
      <c r="B239" s="177">
        <v>43098</v>
      </c>
      <c r="C239" s="177"/>
      <c r="D239" s="178" t="s">
        <v>760</v>
      </c>
      <c r="E239" s="179" t="s">
        <v>593</v>
      </c>
      <c r="F239" s="180">
        <v>435</v>
      </c>
      <c r="G239" s="179"/>
      <c r="H239" s="179">
        <v>542.5</v>
      </c>
      <c r="I239" s="181">
        <v>539</v>
      </c>
      <c r="J239" s="182" t="s">
        <v>687</v>
      </c>
      <c r="K239" s="183">
        <v>107.5</v>
      </c>
      <c r="L239" s="184">
        <v>0.247126436781609</v>
      </c>
      <c r="M239" s="179" t="s">
        <v>596</v>
      </c>
      <c r="N239" s="185">
        <v>43206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110</v>
      </c>
      <c r="B240" s="177">
        <v>43098</v>
      </c>
      <c r="C240" s="177"/>
      <c r="D240" s="178" t="s">
        <v>562</v>
      </c>
      <c r="E240" s="179" t="s">
        <v>593</v>
      </c>
      <c r="F240" s="180">
        <v>885</v>
      </c>
      <c r="G240" s="179"/>
      <c r="H240" s="179">
        <v>1090</v>
      </c>
      <c r="I240" s="181">
        <v>1084</v>
      </c>
      <c r="J240" s="182" t="s">
        <v>687</v>
      </c>
      <c r="K240" s="183">
        <v>205</v>
      </c>
      <c r="L240" s="184">
        <v>0.23163841807909599</v>
      </c>
      <c r="M240" s="179" t="s">
        <v>596</v>
      </c>
      <c r="N240" s="185">
        <v>43213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6">
        <v>111</v>
      </c>
      <c r="B241" s="217">
        <v>43192</v>
      </c>
      <c r="C241" s="217"/>
      <c r="D241" s="195" t="s">
        <v>772</v>
      </c>
      <c r="E241" s="190" t="s">
        <v>593</v>
      </c>
      <c r="F241" s="218">
        <v>478.5</v>
      </c>
      <c r="G241" s="190"/>
      <c r="H241" s="190">
        <v>442</v>
      </c>
      <c r="I241" s="191">
        <v>613</v>
      </c>
      <c r="J241" s="192" t="s">
        <v>773</v>
      </c>
      <c r="K241" s="193">
        <f t="shared" ref="K241:K244" si="98">H241-F241</f>
        <v>-36.5</v>
      </c>
      <c r="L241" s="194">
        <f t="shared" ref="L241:L244" si="99">K241/F241</f>
        <v>-7.6280041797283177E-2</v>
      </c>
      <c r="M241" s="190" t="s">
        <v>607</v>
      </c>
      <c r="N241" s="187">
        <v>43762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6">
        <v>112</v>
      </c>
      <c r="B242" s="187">
        <v>43194</v>
      </c>
      <c r="C242" s="187"/>
      <c r="D242" s="188" t="s">
        <v>774</v>
      </c>
      <c r="E242" s="189" t="s">
        <v>593</v>
      </c>
      <c r="F242" s="190">
        <f>141.5-7.3</f>
        <v>134.19999999999999</v>
      </c>
      <c r="G242" s="190"/>
      <c r="H242" s="191">
        <v>77</v>
      </c>
      <c r="I242" s="191">
        <v>180</v>
      </c>
      <c r="J242" s="192" t="s">
        <v>775</v>
      </c>
      <c r="K242" s="193">
        <f t="shared" si="98"/>
        <v>-57.199999999999989</v>
      </c>
      <c r="L242" s="194">
        <f t="shared" si="99"/>
        <v>-0.42622950819672129</v>
      </c>
      <c r="M242" s="190" t="s">
        <v>607</v>
      </c>
      <c r="N242" s="187">
        <v>43522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6">
        <v>113</v>
      </c>
      <c r="B243" s="187">
        <v>43209</v>
      </c>
      <c r="C243" s="187"/>
      <c r="D243" s="188" t="s">
        <v>776</v>
      </c>
      <c r="E243" s="189" t="s">
        <v>593</v>
      </c>
      <c r="F243" s="190">
        <v>430</v>
      </c>
      <c r="G243" s="190"/>
      <c r="H243" s="191">
        <v>220</v>
      </c>
      <c r="I243" s="191">
        <v>537</v>
      </c>
      <c r="J243" s="192" t="s">
        <v>777</v>
      </c>
      <c r="K243" s="193">
        <f t="shared" si="98"/>
        <v>-210</v>
      </c>
      <c r="L243" s="194">
        <f t="shared" si="99"/>
        <v>-0.48837209302325579</v>
      </c>
      <c r="M243" s="190" t="s">
        <v>607</v>
      </c>
      <c r="N243" s="187">
        <v>43252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7">
        <v>114</v>
      </c>
      <c r="B244" s="208">
        <v>43220</v>
      </c>
      <c r="C244" s="208"/>
      <c r="D244" s="209" t="s">
        <v>778</v>
      </c>
      <c r="E244" s="210" t="s">
        <v>593</v>
      </c>
      <c r="F244" s="210">
        <v>153.5</v>
      </c>
      <c r="G244" s="210"/>
      <c r="H244" s="210">
        <v>196</v>
      </c>
      <c r="I244" s="212">
        <v>196</v>
      </c>
      <c r="J244" s="182" t="s">
        <v>779</v>
      </c>
      <c r="K244" s="183">
        <f t="shared" si="98"/>
        <v>42.5</v>
      </c>
      <c r="L244" s="184">
        <f t="shared" si="99"/>
        <v>0.27687296416938112</v>
      </c>
      <c r="M244" s="179" t="s">
        <v>596</v>
      </c>
      <c r="N244" s="185">
        <v>43605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6">
        <v>115</v>
      </c>
      <c r="B245" s="187">
        <v>43306</v>
      </c>
      <c r="C245" s="187"/>
      <c r="D245" s="188" t="s">
        <v>747</v>
      </c>
      <c r="E245" s="189" t="s">
        <v>593</v>
      </c>
      <c r="F245" s="190">
        <v>27.5</v>
      </c>
      <c r="G245" s="190"/>
      <c r="H245" s="191">
        <v>13.1</v>
      </c>
      <c r="I245" s="191">
        <v>60</v>
      </c>
      <c r="J245" s="192" t="s">
        <v>780</v>
      </c>
      <c r="K245" s="193">
        <v>-14.4</v>
      </c>
      <c r="L245" s="194">
        <v>-0.52363636363636401</v>
      </c>
      <c r="M245" s="190" t="s">
        <v>607</v>
      </c>
      <c r="N245" s="187">
        <v>43138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6">
        <v>116</v>
      </c>
      <c r="B246" s="217">
        <v>43318</v>
      </c>
      <c r="C246" s="217"/>
      <c r="D246" s="195" t="s">
        <v>781</v>
      </c>
      <c r="E246" s="190" t="s">
        <v>593</v>
      </c>
      <c r="F246" s="190">
        <v>148.5</v>
      </c>
      <c r="G246" s="190"/>
      <c r="H246" s="190">
        <v>102</v>
      </c>
      <c r="I246" s="191">
        <v>182</v>
      </c>
      <c r="J246" s="192" t="s">
        <v>782</v>
      </c>
      <c r="K246" s="193">
        <f>H246-F246</f>
        <v>-46.5</v>
      </c>
      <c r="L246" s="194">
        <f>K246/F246</f>
        <v>-0.31313131313131315</v>
      </c>
      <c r="M246" s="190" t="s">
        <v>607</v>
      </c>
      <c r="N246" s="187">
        <v>43661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117</v>
      </c>
      <c r="B247" s="177">
        <v>43335</v>
      </c>
      <c r="C247" s="177"/>
      <c r="D247" s="178" t="s">
        <v>783</v>
      </c>
      <c r="E247" s="179" t="s">
        <v>593</v>
      </c>
      <c r="F247" s="210">
        <v>285</v>
      </c>
      <c r="G247" s="179"/>
      <c r="H247" s="179">
        <v>355</v>
      </c>
      <c r="I247" s="181">
        <v>364</v>
      </c>
      <c r="J247" s="182" t="s">
        <v>784</v>
      </c>
      <c r="K247" s="183">
        <v>70</v>
      </c>
      <c r="L247" s="184">
        <v>0.24561403508771901</v>
      </c>
      <c r="M247" s="179" t="s">
        <v>596</v>
      </c>
      <c r="N247" s="185">
        <v>43455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118</v>
      </c>
      <c r="B248" s="177">
        <v>43341</v>
      </c>
      <c r="C248" s="177"/>
      <c r="D248" s="178" t="s">
        <v>400</v>
      </c>
      <c r="E248" s="179" t="s">
        <v>593</v>
      </c>
      <c r="F248" s="210">
        <v>525</v>
      </c>
      <c r="G248" s="179"/>
      <c r="H248" s="179">
        <v>585</v>
      </c>
      <c r="I248" s="181">
        <v>635</v>
      </c>
      <c r="J248" s="182" t="s">
        <v>785</v>
      </c>
      <c r="K248" s="183">
        <f t="shared" ref="K248:K299" si="100">H248-F248</f>
        <v>60</v>
      </c>
      <c r="L248" s="184">
        <f t="shared" ref="L248:L299" si="101">K248/F248</f>
        <v>0.11428571428571428</v>
      </c>
      <c r="M248" s="179" t="s">
        <v>596</v>
      </c>
      <c r="N248" s="185">
        <v>43662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119</v>
      </c>
      <c r="B249" s="177">
        <v>43395</v>
      </c>
      <c r="C249" s="177"/>
      <c r="D249" s="178" t="s">
        <v>385</v>
      </c>
      <c r="E249" s="179" t="s">
        <v>593</v>
      </c>
      <c r="F249" s="210">
        <v>475</v>
      </c>
      <c r="G249" s="179"/>
      <c r="H249" s="179">
        <v>574</v>
      </c>
      <c r="I249" s="181">
        <v>570</v>
      </c>
      <c r="J249" s="182" t="s">
        <v>687</v>
      </c>
      <c r="K249" s="183">
        <f t="shared" si="100"/>
        <v>99</v>
      </c>
      <c r="L249" s="184">
        <f t="shared" si="101"/>
        <v>0.20842105263157895</v>
      </c>
      <c r="M249" s="179" t="s">
        <v>596</v>
      </c>
      <c r="N249" s="185">
        <v>43403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7">
        <v>120</v>
      </c>
      <c r="B250" s="208">
        <v>43397</v>
      </c>
      <c r="C250" s="208"/>
      <c r="D250" s="209" t="s">
        <v>786</v>
      </c>
      <c r="E250" s="210" t="s">
        <v>593</v>
      </c>
      <c r="F250" s="210">
        <v>707.5</v>
      </c>
      <c r="G250" s="210"/>
      <c r="H250" s="210">
        <v>872</v>
      </c>
      <c r="I250" s="212">
        <v>872</v>
      </c>
      <c r="J250" s="213" t="s">
        <v>687</v>
      </c>
      <c r="K250" s="183">
        <f t="shared" si="100"/>
        <v>164.5</v>
      </c>
      <c r="L250" s="214">
        <f t="shared" si="101"/>
        <v>0.23250883392226149</v>
      </c>
      <c r="M250" s="210" t="s">
        <v>596</v>
      </c>
      <c r="N250" s="215">
        <v>43482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7">
        <v>121</v>
      </c>
      <c r="B251" s="208">
        <v>43398</v>
      </c>
      <c r="C251" s="208"/>
      <c r="D251" s="209" t="s">
        <v>787</v>
      </c>
      <c r="E251" s="210" t="s">
        <v>593</v>
      </c>
      <c r="F251" s="210">
        <v>162</v>
      </c>
      <c r="G251" s="210"/>
      <c r="H251" s="210">
        <v>204</v>
      </c>
      <c r="I251" s="212">
        <v>209</v>
      </c>
      <c r="J251" s="213" t="s">
        <v>788</v>
      </c>
      <c r="K251" s="183">
        <f t="shared" si="100"/>
        <v>42</v>
      </c>
      <c r="L251" s="214">
        <f t="shared" si="101"/>
        <v>0.25925925925925924</v>
      </c>
      <c r="M251" s="210" t="s">
        <v>596</v>
      </c>
      <c r="N251" s="215">
        <v>43539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07">
        <v>122</v>
      </c>
      <c r="B252" s="208">
        <v>43399</v>
      </c>
      <c r="C252" s="208"/>
      <c r="D252" s="209" t="s">
        <v>490</v>
      </c>
      <c r="E252" s="210" t="s">
        <v>593</v>
      </c>
      <c r="F252" s="210">
        <v>240</v>
      </c>
      <c r="G252" s="210"/>
      <c r="H252" s="210">
        <v>297</v>
      </c>
      <c r="I252" s="212">
        <v>297</v>
      </c>
      <c r="J252" s="213" t="s">
        <v>687</v>
      </c>
      <c r="K252" s="219">
        <f t="shared" si="100"/>
        <v>57</v>
      </c>
      <c r="L252" s="214">
        <f t="shared" si="101"/>
        <v>0.23749999999999999</v>
      </c>
      <c r="M252" s="210" t="s">
        <v>596</v>
      </c>
      <c r="N252" s="215">
        <v>43417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123</v>
      </c>
      <c r="B253" s="177">
        <v>43439</v>
      </c>
      <c r="C253" s="177"/>
      <c r="D253" s="178" t="s">
        <v>789</v>
      </c>
      <c r="E253" s="179" t="s">
        <v>593</v>
      </c>
      <c r="F253" s="179">
        <v>202.5</v>
      </c>
      <c r="G253" s="179"/>
      <c r="H253" s="179">
        <v>255</v>
      </c>
      <c r="I253" s="181">
        <v>252</v>
      </c>
      <c r="J253" s="182" t="s">
        <v>687</v>
      </c>
      <c r="K253" s="183">
        <f t="shared" si="100"/>
        <v>52.5</v>
      </c>
      <c r="L253" s="184">
        <f t="shared" si="101"/>
        <v>0.25925925925925924</v>
      </c>
      <c r="M253" s="179" t="s">
        <v>596</v>
      </c>
      <c r="N253" s="185">
        <v>43542</v>
      </c>
      <c r="O253" s="1"/>
      <c r="P253" s="1"/>
      <c r="Q253" s="1"/>
      <c r="R253" s="6" t="s">
        <v>790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07">
        <v>124</v>
      </c>
      <c r="B254" s="208">
        <v>43465</v>
      </c>
      <c r="C254" s="177"/>
      <c r="D254" s="209" t="s">
        <v>159</v>
      </c>
      <c r="E254" s="210" t="s">
        <v>593</v>
      </c>
      <c r="F254" s="210">
        <v>710</v>
      </c>
      <c r="G254" s="210"/>
      <c r="H254" s="210">
        <v>866</v>
      </c>
      <c r="I254" s="212">
        <v>866</v>
      </c>
      <c r="J254" s="213" t="s">
        <v>687</v>
      </c>
      <c r="K254" s="183">
        <f t="shared" si="100"/>
        <v>156</v>
      </c>
      <c r="L254" s="184">
        <f t="shared" si="101"/>
        <v>0.21971830985915494</v>
      </c>
      <c r="M254" s="179" t="s">
        <v>596</v>
      </c>
      <c r="N254" s="185">
        <v>43553</v>
      </c>
      <c r="O254" s="1"/>
      <c r="P254" s="1"/>
      <c r="Q254" s="1"/>
      <c r="R254" s="6" t="s">
        <v>790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7">
        <v>125</v>
      </c>
      <c r="B255" s="208">
        <v>43522</v>
      </c>
      <c r="C255" s="208"/>
      <c r="D255" s="209" t="s">
        <v>174</v>
      </c>
      <c r="E255" s="210" t="s">
        <v>593</v>
      </c>
      <c r="F255" s="210">
        <v>337.25</v>
      </c>
      <c r="G255" s="210"/>
      <c r="H255" s="210">
        <v>398.5</v>
      </c>
      <c r="I255" s="212">
        <v>411</v>
      </c>
      <c r="J255" s="182" t="s">
        <v>791</v>
      </c>
      <c r="K255" s="183">
        <f t="shared" si="100"/>
        <v>61.25</v>
      </c>
      <c r="L255" s="184">
        <f t="shared" si="101"/>
        <v>0.1816160118606375</v>
      </c>
      <c r="M255" s="179" t="s">
        <v>596</v>
      </c>
      <c r="N255" s="185">
        <v>43760</v>
      </c>
      <c r="O255" s="1"/>
      <c r="P255" s="1"/>
      <c r="Q255" s="1"/>
      <c r="R255" s="6" t="s">
        <v>790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0">
        <v>126</v>
      </c>
      <c r="B256" s="221">
        <v>43559</v>
      </c>
      <c r="C256" s="221"/>
      <c r="D256" s="222" t="s">
        <v>792</v>
      </c>
      <c r="E256" s="223" t="s">
        <v>593</v>
      </c>
      <c r="F256" s="223">
        <v>130</v>
      </c>
      <c r="G256" s="223"/>
      <c r="H256" s="223">
        <v>65</v>
      </c>
      <c r="I256" s="224">
        <v>158</v>
      </c>
      <c r="J256" s="192" t="s">
        <v>793</v>
      </c>
      <c r="K256" s="193">
        <f t="shared" si="100"/>
        <v>-65</v>
      </c>
      <c r="L256" s="194">
        <f t="shared" si="101"/>
        <v>-0.5</v>
      </c>
      <c r="M256" s="190" t="s">
        <v>607</v>
      </c>
      <c r="N256" s="187">
        <v>43726</v>
      </c>
      <c r="O256" s="1"/>
      <c r="P256" s="1"/>
      <c r="Q256" s="1"/>
      <c r="R256" s="6" t="s">
        <v>794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07">
        <v>127</v>
      </c>
      <c r="B257" s="208">
        <v>43017</v>
      </c>
      <c r="C257" s="208"/>
      <c r="D257" s="209" t="s">
        <v>210</v>
      </c>
      <c r="E257" s="210" t="s">
        <v>593</v>
      </c>
      <c r="F257" s="210">
        <v>141.5</v>
      </c>
      <c r="G257" s="210"/>
      <c r="H257" s="210">
        <v>183.5</v>
      </c>
      <c r="I257" s="212">
        <v>210</v>
      </c>
      <c r="J257" s="182" t="s">
        <v>788</v>
      </c>
      <c r="K257" s="183">
        <f t="shared" si="100"/>
        <v>42</v>
      </c>
      <c r="L257" s="184">
        <f t="shared" si="101"/>
        <v>0.29681978798586572</v>
      </c>
      <c r="M257" s="179" t="s">
        <v>596</v>
      </c>
      <c r="N257" s="185">
        <v>43042</v>
      </c>
      <c r="O257" s="1"/>
      <c r="P257" s="1"/>
      <c r="Q257" s="1"/>
      <c r="R257" s="6" t="s">
        <v>794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0">
        <v>128</v>
      </c>
      <c r="B258" s="221">
        <v>43074</v>
      </c>
      <c r="C258" s="221"/>
      <c r="D258" s="222" t="s">
        <v>795</v>
      </c>
      <c r="E258" s="223" t="s">
        <v>593</v>
      </c>
      <c r="F258" s="218">
        <v>172</v>
      </c>
      <c r="G258" s="223"/>
      <c r="H258" s="223">
        <v>155.25</v>
      </c>
      <c r="I258" s="224">
        <v>230</v>
      </c>
      <c r="J258" s="192" t="s">
        <v>796</v>
      </c>
      <c r="K258" s="193">
        <f t="shared" si="100"/>
        <v>-16.75</v>
      </c>
      <c r="L258" s="194">
        <f t="shared" si="101"/>
        <v>-9.7383720930232565E-2</v>
      </c>
      <c r="M258" s="190" t="s">
        <v>607</v>
      </c>
      <c r="N258" s="187">
        <v>43787</v>
      </c>
      <c r="O258" s="1"/>
      <c r="P258" s="1"/>
      <c r="Q258" s="1"/>
      <c r="R258" s="6" t="s">
        <v>794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07">
        <v>129</v>
      </c>
      <c r="B259" s="208">
        <v>43398</v>
      </c>
      <c r="C259" s="208"/>
      <c r="D259" s="209" t="s">
        <v>120</v>
      </c>
      <c r="E259" s="210" t="s">
        <v>593</v>
      </c>
      <c r="F259" s="210">
        <v>698.5</v>
      </c>
      <c r="G259" s="210"/>
      <c r="H259" s="210">
        <v>890</v>
      </c>
      <c r="I259" s="212">
        <v>890</v>
      </c>
      <c r="J259" s="182" t="s">
        <v>797</v>
      </c>
      <c r="K259" s="183">
        <f t="shared" si="100"/>
        <v>191.5</v>
      </c>
      <c r="L259" s="184">
        <f t="shared" si="101"/>
        <v>0.27415891195418757</v>
      </c>
      <c r="M259" s="179" t="s">
        <v>596</v>
      </c>
      <c r="N259" s="185">
        <v>44328</v>
      </c>
      <c r="O259" s="1"/>
      <c r="P259" s="1"/>
      <c r="Q259" s="1"/>
      <c r="R259" s="6" t="s">
        <v>790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07">
        <v>130</v>
      </c>
      <c r="B260" s="208">
        <v>42877</v>
      </c>
      <c r="C260" s="208"/>
      <c r="D260" s="209" t="s">
        <v>798</v>
      </c>
      <c r="E260" s="210" t="s">
        <v>593</v>
      </c>
      <c r="F260" s="210">
        <v>127.6</v>
      </c>
      <c r="G260" s="210"/>
      <c r="H260" s="210">
        <v>138</v>
      </c>
      <c r="I260" s="212">
        <v>190</v>
      </c>
      <c r="J260" s="182" t="s">
        <v>799</v>
      </c>
      <c r="K260" s="183">
        <f t="shared" si="100"/>
        <v>10.400000000000006</v>
      </c>
      <c r="L260" s="184">
        <f t="shared" si="101"/>
        <v>8.1504702194357417E-2</v>
      </c>
      <c r="M260" s="179" t="s">
        <v>596</v>
      </c>
      <c r="N260" s="185">
        <v>43774</v>
      </c>
      <c r="O260" s="1"/>
      <c r="P260" s="1"/>
      <c r="Q260" s="1"/>
      <c r="R260" s="6" t="s">
        <v>794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07">
        <v>131</v>
      </c>
      <c r="B261" s="208">
        <v>43158</v>
      </c>
      <c r="C261" s="208"/>
      <c r="D261" s="209" t="s">
        <v>800</v>
      </c>
      <c r="E261" s="210" t="s">
        <v>593</v>
      </c>
      <c r="F261" s="210">
        <v>317</v>
      </c>
      <c r="G261" s="210"/>
      <c r="H261" s="210">
        <v>382.5</v>
      </c>
      <c r="I261" s="212">
        <v>398</v>
      </c>
      <c r="J261" s="182" t="s">
        <v>801</v>
      </c>
      <c r="K261" s="183">
        <f t="shared" si="100"/>
        <v>65.5</v>
      </c>
      <c r="L261" s="184">
        <f t="shared" si="101"/>
        <v>0.20662460567823343</v>
      </c>
      <c r="M261" s="179" t="s">
        <v>596</v>
      </c>
      <c r="N261" s="185">
        <v>44238</v>
      </c>
      <c r="O261" s="1"/>
      <c r="P261" s="1"/>
      <c r="Q261" s="1"/>
      <c r="R261" s="6" t="s">
        <v>794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0">
        <v>132</v>
      </c>
      <c r="B262" s="221">
        <v>43164</v>
      </c>
      <c r="C262" s="221"/>
      <c r="D262" s="222" t="s">
        <v>166</v>
      </c>
      <c r="E262" s="223" t="s">
        <v>593</v>
      </c>
      <c r="F262" s="218">
        <f>510-14.4</f>
        <v>495.6</v>
      </c>
      <c r="G262" s="223"/>
      <c r="H262" s="223">
        <v>350</v>
      </c>
      <c r="I262" s="224">
        <v>672</v>
      </c>
      <c r="J262" s="192" t="s">
        <v>802</v>
      </c>
      <c r="K262" s="193">
        <f t="shared" si="100"/>
        <v>-145.60000000000002</v>
      </c>
      <c r="L262" s="194">
        <f t="shared" si="101"/>
        <v>-0.29378531073446329</v>
      </c>
      <c r="M262" s="190" t="s">
        <v>607</v>
      </c>
      <c r="N262" s="187">
        <v>43887</v>
      </c>
      <c r="O262" s="1"/>
      <c r="P262" s="1"/>
      <c r="Q262" s="1"/>
      <c r="R262" s="6" t="s">
        <v>790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0">
        <v>133</v>
      </c>
      <c r="B263" s="221">
        <v>43237</v>
      </c>
      <c r="C263" s="221"/>
      <c r="D263" s="222" t="s">
        <v>803</v>
      </c>
      <c r="E263" s="223" t="s">
        <v>593</v>
      </c>
      <c r="F263" s="218">
        <v>230.3</v>
      </c>
      <c r="G263" s="223"/>
      <c r="H263" s="223">
        <v>102.5</v>
      </c>
      <c r="I263" s="224">
        <v>348</v>
      </c>
      <c r="J263" s="192" t="s">
        <v>804</v>
      </c>
      <c r="K263" s="193">
        <f t="shared" si="100"/>
        <v>-127.80000000000001</v>
      </c>
      <c r="L263" s="194">
        <f t="shared" si="101"/>
        <v>-0.55492835432045162</v>
      </c>
      <c r="M263" s="190" t="s">
        <v>607</v>
      </c>
      <c r="N263" s="187">
        <v>43896</v>
      </c>
      <c r="O263" s="1"/>
      <c r="P263" s="1"/>
      <c r="Q263" s="1"/>
      <c r="R263" s="6" t="s">
        <v>790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07">
        <v>134</v>
      </c>
      <c r="B264" s="208">
        <v>43258</v>
      </c>
      <c r="C264" s="208"/>
      <c r="D264" s="209" t="s">
        <v>446</v>
      </c>
      <c r="E264" s="210" t="s">
        <v>593</v>
      </c>
      <c r="F264" s="210">
        <f>342.5-5.1</f>
        <v>337.4</v>
      </c>
      <c r="G264" s="210"/>
      <c r="H264" s="210">
        <v>412.5</v>
      </c>
      <c r="I264" s="212">
        <v>439</v>
      </c>
      <c r="J264" s="182" t="s">
        <v>805</v>
      </c>
      <c r="K264" s="183">
        <f t="shared" si="100"/>
        <v>75.100000000000023</v>
      </c>
      <c r="L264" s="184">
        <f t="shared" si="101"/>
        <v>0.22258446947243635</v>
      </c>
      <c r="M264" s="179" t="s">
        <v>596</v>
      </c>
      <c r="N264" s="185">
        <v>44230</v>
      </c>
      <c r="O264" s="1"/>
      <c r="P264" s="1"/>
      <c r="Q264" s="1"/>
      <c r="R264" s="6" t="s">
        <v>794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01">
        <v>135</v>
      </c>
      <c r="B265" s="200">
        <v>43285</v>
      </c>
      <c r="C265" s="200"/>
      <c r="D265" s="201" t="s">
        <v>58</v>
      </c>
      <c r="E265" s="202" t="s">
        <v>593</v>
      </c>
      <c r="F265" s="202">
        <f>127.5-5.53</f>
        <v>121.97</v>
      </c>
      <c r="G265" s="203"/>
      <c r="H265" s="203">
        <v>122.5</v>
      </c>
      <c r="I265" s="203">
        <v>170</v>
      </c>
      <c r="J265" s="204" t="s">
        <v>806</v>
      </c>
      <c r="K265" s="205">
        <f t="shared" si="100"/>
        <v>0.53000000000000114</v>
      </c>
      <c r="L265" s="206">
        <f t="shared" si="101"/>
        <v>4.3453308190538747E-3</v>
      </c>
      <c r="M265" s="202" t="s">
        <v>616</v>
      </c>
      <c r="N265" s="200">
        <v>44431</v>
      </c>
      <c r="O265" s="1"/>
      <c r="P265" s="1"/>
      <c r="Q265" s="1"/>
      <c r="R265" s="6" t="s">
        <v>790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0">
        <v>136</v>
      </c>
      <c r="B266" s="221">
        <v>43294</v>
      </c>
      <c r="C266" s="221"/>
      <c r="D266" s="222" t="s">
        <v>807</v>
      </c>
      <c r="E266" s="223" t="s">
        <v>593</v>
      </c>
      <c r="F266" s="218">
        <v>46.5</v>
      </c>
      <c r="G266" s="223"/>
      <c r="H266" s="223">
        <v>17</v>
      </c>
      <c r="I266" s="224">
        <v>59</v>
      </c>
      <c r="J266" s="192" t="s">
        <v>808</v>
      </c>
      <c r="K266" s="193">
        <f t="shared" si="100"/>
        <v>-29.5</v>
      </c>
      <c r="L266" s="194">
        <f t="shared" si="101"/>
        <v>-0.63440860215053763</v>
      </c>
      <c r="M266" s="190" t="s">
        <v>607</v>
      </c>
      <c r="N266" s="187">
        <v>43887</v>
      </c>
      <c r="O266" s="1"/>
      <c r="P266" s="1"/>
      <c r="Q266" s="1"/>
      <c r="R266" s="6" t="s">
        <v>790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07">
        <v>137</v>
      </c>
      <c r="B267" s="208">
        <v>43396</v>
      </c>
      <c r="C267" s="208"/>
      <c r="D267" s="209" t="s">
        <v>429</v>
      </c>
      <c r="E267" s="210" t="s">
        <v>593</v>
      </c>
      <c r="F267" s="210">
        <v>156.5</v>
      </c>
      <c r="G267" s="210"/>
      <c r="H267" s="210">
        <v>207.5</v>
      </c>
      <c r="I267" s="212">
        <v>191</v>
      </c>
      <c r="J267" s="182" t="s">
        <v>687</v>
      </c>
      <c r="K267" s="183">
        <f t="shared" si="100"/>
        <v>51</v>
      </c>
      <c r="L267" s="184">
        <f t="shared" si="101"/>
        <v>0.32587859424920129</v>
      </c>
      <c r="M267" s="179" t="s">
        <v>596</v>
      </c>
      <c r="N267" s="185">
        <v>44369</v>
      </c>
      <c r="O267" s="1"/>
      <c r="P267" s="1"/>
      <c r="Q267" s="1"/>
      <c r="R267" s="6" t="s">
        <v>790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07">
        <v>138</v>
      </c>
      <c r="B268" s="208">
        <v>43439</v>
      </c>
      <c r="C268" s="208"/>
      <c r="D268" s="209" t="s">
        <v>348</v>
      </c>
      <c r="E268" s="210" t="s">
        <v>593</v>
      </c>
      <c r="F268" s="210">
        <v>259.5</v>
      </c>
      <c r="G268" s="210"/>
      <c r="H268" s="210">
        <v>320</v>
      </c>
      <c r="I268" s="212">
        <v>320</v>
      </c>
      <c r="J268" s="182" t="s">
        <v>687</v>
      </c>
      <c r="K268" s="183">
        <f t="shared" si="100"/>
        <v>60.5</v>
      </c>
      <c r="L268" s="184">
        <f t="shared" si="101"/>
        <v>0.23314065510597304</v>
      </c>
      <c r="M268" s="179" t="s">
        <v>596</v>
      </c>
      <c r="N268" s="185">
        <v>44323</v>
      </c>
      <c r="O268" s="1"/>
      <c r="P268" s="1"/>
      <c r="Q268" s="1"/>
      <c r="R268" s="6" t="s">
        <v>790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0">
        <v>139</v>
      </c>
      <c r="B269" s="221">
        <v>43439</v>
      </c>
      <c r="C269" s="221"/>
      <c r="D269" s="222" t="s">
        <v>809</v>
      </c>
      <c r="E269" s="223" t="s">
        <v>593</v>
      </c>
      <c r="F269" s="223">
        <v>715</v>
      </c>
      <c r="G269" s="223"/>
      <c r="H269" s="223">
        <v>445</v>
      </c>
      <c r="I269" s="224">
        <v>840</v>
      </c>
      <c r="J269" s="192" t="s">
        <v>810</v>
      </c>
      <c r="K269" s="193">
        <f t="shared" si="100"/>
        <v>-270</v>
      </c>
      <c r="L269" s="194">
        <f t="shared" si="101"/>
        <v>-0.3776223776223776</v>
      </c>
      <c r="M269" s="190" t="s">
        <v>607</v>
      </c>
      <c r="N269" s="187">
        <v>43800</v>
      </c>
      <c r="O269" s="1"/>
      <c r="P269" s="1"/>
      <c r="Q269" s="1"/>
      <c r="R269" s="6" t="s">
        <v>790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07">
        <v>140</v>
      </c>
      <c r="B270" s="208">
        <v>43469</v>
      </c>
      <c r="C270" s="208"/>
      <c r="D270" s="209" t="s">
        <v>180</v>
      </c>
      <c r="E270" s="210" t="s">
        <v>593</v>
      </c>
      <c r="F270" s="210">
        <v>875</v>
      </c>
      <c r="G270" s="210"/>
      <c r="H270" s="210">
        <v>1165</v>
      </c>
      <c r="I270" s="212">
        <v>1185</v>
      </c>
      <c r="J270" s="182" t="s">
        <v>811</v>
      </c>
      <c r="K270" s="183">
        <f t="shared" si="100"/>
        <v>290</v>
      </c>
      <c r="L270" s="184">
        <f t="shared" si="101"/>
        <v>0.33142857142857141</v>
      </c>
      <c r="M270" s="179" t="s">
        <v>596</v>
      </c>
      <c r="N270" s="185">
        <v>43847</v>
      </c>
      <c r="O270" s="1"/>
      <c r="P270" s="1"/>
      <c r="Q270" s="1"/>
      <c r="R270" s="6" t="s">
        <v>790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07">
        <v>141</v>
      </c>
      <c r="B271" s="208">
        <v>43559</v>
      </c>
      <c r="C271" s="208"/>
      <c r="D271" s="209" t="s">
        <v>366</v>
      </c>
      <c r="E271" s="210" t="s">
        <v>593</v>
      </c>
      <c r="F271" s="210">
        <f>387-14.63</f>
        <v>372.37</v>
      </c>
      <c r="G271" s="210"/>
      <c r="H271" s="210">
        <v>490</v>
      </c>
      <c r="I271" s="212">
        <v>490</v>
      </c>
      <c r="J271" s="182" t="s">
        <v>687</v>
      </c>
      <c r="K271" s="183">
        <f t="shared" si="100"/>
        <v>117.63</v>
      </c>
      <c r="L271" s="184">
        <f t="shared" si="101"/>
        <v>0.31589548030185027</v>
      </c>
      <c r="M271" s="179" t="s">
        <v>596</v>
      </c>
      <c r="N271" s="185">
        <v>43850</v>
      </c>
      <c r="O271" s="1"/>
      <c r="P271" s="1"/>
      <c r="Q271" s="1"/>
      <c r="R271" s="6" t="s">
        <v>790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0">
        <v>142</v>
      </c>
      <c r="B272" s="221">
        <v>43578</v>
      </c>
      <c r="C272" s="221"/>
      <c r="D272" s="222" t="s">
        <v>812</v>
      </c>
      <c r="E272" s="223" t="s">
        <v>606</v>
      </c>
      <c r="F272" s="223">
        <v>220</v>
      </c>
      <c r="G272" s="223"/>
      <c r="H272" s="223">
        <v>127.5</v>
      </c>
      <c r="I272" s="224">
        <v>284</v>
      </c>
      <c r="J272" s="192" t="s">
        <v>813</v>
      </c>
      <c r="K272" s="193">
        <f t="shared" si="100"/>
        <v>-92.5</v>
      </c>
      <c r="L272" s="194">
        <f t="shared" si="101"/>
        <v>-0.42045454545454547</v>
      </c>
      <c r="M272" s="190" t="s">
        <v>607</v>
      </c>
      <c r="N272" s="187">
        <v>43896</v>
      </c>
      <c r="O272" s="1"/>
      <c r="P272" s="1"/>
      <c r="Q272" s="1"/>
      <c r="R272" s="6" t="s">
        <v>790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07">
        <v>143</v>
      </c>
      <c r="B273" s="208">
        <v>43622</v>
      </c>
      <c r="C273" s="208"/>
      <c r="D273" s="209" t="s">
        <v>491</v>
      </c>
      <c r="E273" s="210" t="s">
        <v>606</v>
      </c>
      <c r="F273" s="210">
        <v>332.8</v>
      </c>
      <c r="G273" s="210"/>
      <c r="H273" s="210">
        <v>405</v>
      </c>
      <c r="I273" s="212">
        <v>419</v>
      </c>
      <c r="J273" s="182" t="s">
        <v>814</v>
      </c>
      <c r="K273" s="183">
        <f t="shared" si="100"/>
        <v>72.199999999999989</v>
      </c>
      <c r="L273" s="184">
        <f t="shared" si="101"/>
        <v>0.21694711538461534</v>
      </c>
      <c r="M273" s="179" t="s">
        <v>596</v>
      </c>
      <c r="N273" s="185">
        <v>43860</v>
      </c>
      <c r="O273" s="1"/>
      <c r="P273" s="1"/>
      <c r="Q273" s="1"/>
      <c r="R273" s="6" t="s">
        <v>794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01">
        <v>144</v>
      </c>
      <c r="B274" s="200">
        <v>43641</v>
      </c>
      <c r="C274" s="200"/>
      <c r="D274" s="201" t="s">
        <v>172</v>
      </c>
      <c r="E274" s="202" t="s">
        <v>593</v>
      </c>
      <c r="F274" s="202">
        <v>386</v>
      </c>
      <c r="G274" s="203"/>
      <c r="H274" s="203">
        <v>395</v>
      </c>
      <c r="I274" s="203">
        <v>452</v>
      </c>
      <c r="J274" s="204" t="s">
        <v>815</v>
      </c>
      <c r="K274" s="205">
        <f t="shared" si="100"/>
        <v>9</v>
      </c>
      <c r="L274" s="206">
        <f t="shared" si="101"/>
        <v>2.3316062176165803E-2</v>
      </c>
      <c r="M274" s="202" t="s">
        <v>616</v>
      </c>
      <c r="N274" s="200">
        <v>43868</v>
      </c>
      <c r="O274" s="1"/>
      <c r="P274" s="1"/>
      <c r="Q274" s="1"/>
      <c r="R274" s="6" t="s">
        <v>794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01">
        <v>145</v>
      </c>
      <c r="B275" s="200">
        <v>43707</v>
      </c>
      <c r="C275" s="200"/>
      <c r="D275" s="201" t="s">
        <v>146</v>
      </c>
      <c r="E275" s="202" t="s">
        <v>593</v>
      </c>
      <c r="F275" s="202">
        <v>137.5</v>
      </c>
      <c r="G275" s="203"/>
      <c r="H275" s="203">
        <v>138.5</v>
      </c>
      <c r="I275" s="203">
        <v>190</v>
      </c>
      <c r="J275" s="204" t="s">
        <v>816</v>
      </c>
      <c r="K275" s="205">
        <f t="shared" si="100"/>
        <v>1</v>
      </c>
      <c r="L275" s="206">
        <f t="shared" si="101"/>
        <v>7.2727272727272727E-3</v>
      </c>
      <c r="M275" s="202" t="s">
        <v>616</v>
      </c>
      <c r="N275" s="200">
        <v>44432</v>
      </c>
      <c r="O275" s="1"/>
      <c r="P275" s="1"/>
      <c r="Q275" s="1"/>
      <c r="R275" s="6" t="s">
        <v>790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07">
        <v>146</v>
      </c>
      <c r="B276" s="208">
        <v>43731</v>
      </c>
      <c r="C276" s="208"/>
      <c r="D276" s="209" t="s">
        <v>439</v>
      </c>
      <c r="E276" s="210" t="s">
        <v>593</v>
      </c>
      <c r="F276" s="210">
        <v>235</v>
      </c>
      <c r="G276" s="210"/>
      <c r="H276" s="210">
        <v>295</v>
      </c>
      <c r="I276" s="212">
        <v>296</v>
      </c>
      <c r="J276" s="182" t="s">
        <v>817</v>
      </c>
      <c r="K276" s="183">
        <f t="shared" si="100"/>
        <v>60</v>
      </c>
      <c r="L276" s="184">
        <f t="shared" si="101"/>
        <v>0.25531914893617019</v>
      </c>
      <c r="M276" s="179" t="s">
        <v>596</v>
      </c>
      <c r="N276" s="185">
        <v>43844</v>
      </c>
      <c r="O276" s="1"/>
      <c r="P276" s="1"/>
      <c r="Q276" s="1"/>
      <c r="R276" s="6" t="s">
        <v>794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07">
        <v>147</v>
      </c>
      <c r="B277" s="208">
        <v>43752</v>
      </c>
      <c r="C277" s="208"/>
      <c r="D277" s="209" t="s">
        <v>818</v>
      </c>
      <c r="E277" s="210" t="s">
        <v>593</v>
      </c>
      <c r="F277" s="210">
        <v>277.5</v>
      </c>
      <c r="G277" s="210"/>
      <c r="H277" s="210">
        <v>333</v>
      </c>
      <c r="I277" s="212">
        <v>333</v>
      </c>
      <c r="J277" s="182" t="s">
        <v>819</v>
      </c>
      <c r="K277" s="183">
        <f t="shared" si="100"/>
        <v>55.5</v>
      </c>
      <c r="L277" s="184">
        <f t="shared" si="101"/>
        <v>0.2</v>
      </c>
      <c r="M277" s="179" t="s">
        <v>596</v>
      </c>
      <c r="N277" s="185">
        <v>43846</v>
      </c>
      <c r="O277" s="1"/>
      <c r="P277" s="1"/>
      <c r="Q277" s="1"/>
      <c r="R277" s="6" t="s">
        <v>790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07">
        <v>148</v>
      </c>
      <c r="B278" s="208">
        <v>43752</v>
      </c>
      <c r="C278" s="208"/>
      <c r="D278" s="209" t="s">
        <v>820</v>
      </c>
      <c r="E278" s="210" t="s">
        <v>593</v>
      </c>
      <c r="F278" s="210">
        <v>930</v>
      </c>
      <c r="G278" s="210"/>
      <c r="H278" s="210">
        <v>1165</v>
      </c>
      <c r="I278" s="212">
        <v>1200</v>
      </c>
      <c r="J278" s="182" t="s">
        <v>821</v>
      </c>
      <c r="K278" s="183">
        <f t="shared" si="100"/>
        <v>235</v>
      </c>
      <c r="L278" s="184">
        <f t="shared" si="101"/>
        <v>0.25268817204301075</v>
      </c>
      <c r="M278" s="179" t="s">
        <v>596</v>
      </c>
      <c r="N278" s="185">
        <v>43847</v>
      </c>
      <c r="O278" s="1"/>
      <c r="P278" s="1"/>
      <c r="Q278" s="1"/>
      <c r="R278" s="6" t="s">
        <v>794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07">
        <v>149</v>
      </c>
      <c r="B279" s="208">
        <v>43753</v>
      </c>
      <c r="C279" s="208"/>
      <c r="D279" s="209" t="s">
        <v>822</v>
      </c>
      <c r="E279" s="210" t="s">
        <v>593</v>
      </c>
      <c r="F279" s="180">
        <v>111</v>
      </c>
      <c r="G279" s="210"/>
      <c r="H279" s="210">
        <v>141</v>
      </c>
      <c r="I279" s="212">
        <v>141</v>
      </c>
      <c r="J279" s="182" t="s">
        <v>823</v>
      </c>
      <c r="K279" s="183">
        <f t="shared" si="100"/>
        <v>30</v>
      </c>
      <c r="L279" s="184">
        <f t="shared" si="101"/>
        <v>0.27027027027027029</v>
      </c>
      <c r="M279" s="179" t="s">
        <v>596</v>
      </c>
      <c r="N279" s="185">
        <v>44328</v>
      </c>
      <c r="O279" s="1"/>
      <c r="P279" s="1"/>
      <c r="Q279" s="1"/>
      <c r="R279" s="6" t="s">
        <v>794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07">
        <v>150</v>
      </c>
      <c r="B280" s="208">
        <v>43753</v>
      </c>
      <c r="C280" s="208"/>
      <c r="D280" s="209" t="s">
        <v>824</v>
      </c>
      <c r="E280" s="210" t="s">
        <v>593</v>
      </c>
      <c r="F280" s="180">
        <v>296</v>
      </c>
      <c r="G280" s="210"/>
      <c r="H280" s="210">
        <v>370</v>
      </c>
      <c r="I280" s="212">
        <v>370</v>
      </c>
      <c r="J280" s="182" t="s">
        <v>687</v>
      </c>
      <c r="K280" s="183">
        <f t="shared" si="100"/>
        <v>74</v>
      </c>
      <c r="L280" s="184">
        <f t="shared" si="101"/>
        <v>0.25</v>
      </c>
      <c r="M280" s="179" t="s">
        <v>596</v>
      </c>
      <c r="N280" s="185">
        <v>43853</v>
      </c>
      <c r="O280" s="1"/>
      <c r="P280" s="1"/>
      <c r="Q280" s="1"/>
      <c r="R280" s="6" t="s">
        <v>794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07">
        <v>151</v>
      </c>
      <c r="B281" s="208">
        <v>43754</v>
      </c>
      <c r="C281" s="208"/>
      <c r="D281" s="209" t="s">
        <v>825</v>
      </c>
      <c r="E281" s="210" t="s">
        <v>593</v>
      </c>
      <c r="F281" s="180">
        <v>300</v>
      </c>
      <c r="G281" s="210"/>
      <c r="H281" s="210">
        <v>382.5</v>
      </c>
      <c r="I281" s="212">
        <v>344</v>
      </c>
      <c r="J281" s="182" t="s">
        <v>826</v>
      </c>
      <c r="K281" s="183">
        <f t="shared" si="100"/>
        <v>82.5</v>
      </c>
      <c r="L281" s="184">
        <f t="shared" si="101"/>
        <v>0.27500000000000002</v>
      </c>
      <c r="M281" s="179" t="s">
        <v>596</v>
      </c>
      <c r="N281" s="185">
        <v>44238</v>
      </c>
      <c r="O281" s="1"/>
      <c r="P281" s="1"/>
      <c r="Q281" s="1"/>
      <c r="R281" s="6" t="s">
        <v>794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07">
        <v>152</v>
      </c>
      <c r="B282" s="208">
        <v>43832</v>
      </c>
      <c r="C282" s="208"/>
      <c r="D282" s="209" t="s">
        <v>827</v>
      </c>
      <c r="E282" s="210" t="s">
        <v>593</v>
      </c>
      <c r="F282" s="180">
        <v>495</v>
      </c>
      <c r="G282" s="210"/>
      <c r="H282" s="210">
        <v>595</v>
      </c>
      <c r="I282" s="212">
        <v>590</v>
      </c>
      <c r="J282" s="182" t="s">
        <v>619</v>
      </c>
      <c r="K282" s="183">
        <f t="shared" si="100"/>
        <v>100</v>
      </c>
      <c r="L282" s="184">
        <f t="shared" si="101"/>
        <v>0.20202020202020202</v>
      </c>
      <c r="M282" s="179" t="s">
        <v>596</v>
      </c>
      <c r="N282" s="185">
        <v>44589</v>
      </c>
      <c r="O282" s="1"/>
      <c r="P282" s="1"/>
      <c r="Q282" s="1"/>
      <c r="R282" s="6" t="s">
        <v>794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07">
        <v>153</v>
      </c>
      <c r="B283" s="208">
        <v>43966</v>
      </c>
      <c r="C283" s="208"/>
      <c r="D283" s="209" t="s">
        <v>76</v>
      </c>
      <c r="E283" s="210" t="s">
        <v>593</v>
      </c>
      <c r="F283" s="180">
        <v>67.5</v>
      </c>
      <c r="G283" s="210"/>
      <c r="H283" s="210">
        <v>86</v>
      </c>
      <c r="I283" s="212">
        <v>86</v>
      </c>
      <c r="J283" s="182" t="s">
        <v>828</v>
      </c>
      <c r="K283" s="183">
        <f t="shared" si="100"/>
        <v>18.5</v>
      </c>
      <c r="L283" s="184">
        <f t="shared" si="101"/>
        <v>0.27407407407407408</v>
      </c>
      <c r="M283" s="179" t="s">
        <v>596</v>
      </c>
      <c r="N283" s="185">
        <v>44008</v>
      </c>
      <c r="O283" s="1"/>
      <c r="P283" s="1"/>
      <c r="Q283" s="1"/>
      <c r="R283" s="6" t="s">
        <v>794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07">
        <v>154</v>
      </c>
      <c r="B284" s="208">
        <v>44035</v>
      </c>
      <c r="C284" s="208"/>
      <c r="D284" s="209" t="s">
        <v>490</v>
      </c>
      <c r="E284" s="210" t="s">
        <v>593</v>
      </c>
      <c r="F284" s="180">
        <v>231</v>
      </c>
      <c r="G284" s="210"/>
      <c r="H284" s="210">
        <v>281</v>
      </c>
      <c r="I284" s="212">
        <v>281</v>
      </c>
      <c r="J284" s="182" t="s">
        <v>687</v>
      </c>
      <c r="K284" s="183">
        <f t="shared" si="100"/>
        <v>50</v>
      </c>
      <c r="L284" s="184">
        <f t="shared" si="101"/>
        <v>0.21645021645021645</v>
      </c>
      <c r="M284" s="179" t="s">
        <v>596</v>
      </c>
      <c r="N284" s="185">
        <v>44358</v>
      </c>
      <c r="O284" s="1"/>
      <c r="P284" s="1"/>
      <c r="Q284" s="1"/>
      <c r="R284" s="6" t="s">
        <v>794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07">
        <v>155</v>
      </c>
      <c r="B285" s="208">
        <v>44092</v>
      </c>
      <c r="C285" s="208"/>
      <c r="D285" s="209" t="s">
        <v>144</v>
      </c>
      <c r="E285" s="210" t="s">
        <v>593</v>
      </c>
      <c r="F285" s="210">
        <v>206</v>
      </c>
      <c r="G285" s="210"/>
      <c r="H285" s="210">
        <v>248</v>
      </c>
      <c r="I285" s="212">
        <v>248</v>
      </c>
      <c r="J285" s="182" t="s">
        <v>687</v>
      </c>
      <c r="K285" s="183">
        <f t="shared" si="100"/>
        <v>42</v>
      </c>
      <c r="L285" s="184">
        <f t="shared" si="101"/>
        <v>0.20388349514563106</v>
      </c>
      <c r="M285" s="179" t="s">
        <v>596</v>
      </c>
      <c r="N285" s="185">
        <v>44214</v>
      </c>
      <c r="O285" s="1"/>
      <c r="P285" s="1"/>
      <c r="Q285" s="1"/>
      <c r="R285" s="6" t="s">
        <v>794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07">
        <v>156</v>
      </c>
      <c r="B286" s="208">
        <v>44140</v>
      </c>
      <c r="C286" s="208"/>
      <c r="D286" s="209" t="s">
        <v>144</v>
      </c>
      <c r="E286" s="210" t="s">
        <v>593</v>
      </c>
      <c r="F286" s="210">
        <v>182.5</v>
      </c>
      <c r="G286" s="210"/>
      <c r="H286" s="210">
        <v>248</v>
      </c>
      <c r="I286" s="212">
        <v>248</v>
      </c>
      <c r="J286" s="182" t="s">
        <v>687</v>
      </c>
      <c r="K286" s="183">
        <f t="shared" si="100"/>
        <v>65.5</v>
      </c>
      <c r="L286" s="184">
        <f t="shared" si="101"/>
        <v>0.35890410958904112</v>
      </c>
      <c r="M286" s="179" t="s">
        <v>596</v>
      </c>
      <c r="N286" s="185">
        <v>44214</v>
      </c>
      <c r="O286" s="1"/>
      <c r="P286" s="1"/>
      <c r="Q286" s="1"/>
      <c r="R286" s="6" t="s">
        <v>794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07">
        <v>157</v>
      </c>
      <c r="B287" s="208">
        <v>44140</v>
      </c>
      <c r="C287" s="208"/>
      <c r="D287" s="209" t="s">
        <v>348</v>
      </c>
      <c r="E287" s="210" t="s">
        <v>593</v>
      </c>
      <c r="F287" s="210">
        <v>247.5</v>
      </c>
      <c r="G287" s="210"/>
      <c r="H287" s="210">
        <v>320</v>
      </c>
      <c r="I287" s="212">
        <v>320</v>
      </c>
      <c r="J287" s="182" t="s">
        <v>687</v>
      </c>
      <c r="K287" s="183">
        <f t="shared" si="100"/>
        <v>72.5</v>
      </c>
      <c r="L287" s="184">
        <f t="shared" si="101"/>
        <v>0.29292929292929293</v>
      </c>
      <c r="M287" s="179" t="s">
        <v>596</v>
      </c>
      <c r="N287" s="185">
        <v>44323</v>
      </c>
      <c r="O287" s="1"/>
      <c r="P287" s="1"/>
      <c r="Q287" s="1"/>
      <c r="R287" s="6" t="s">
        <v>794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07">
        <v>158</v>
      </c>
      <c r="B288" s="208">
        <v>44140</v>
      </c>
      <c r="C288" s="208"/>
      <c r="D288" s="209" t="s">
        <v>203</v>
      </c>
      <c r="E288" s="210" t="s">
        <v>593</v>
      </c>
      <c r="F288" s="180">
        <v>925</v>
      </c>
      <c r="G288" s="210"/>
      <c r="H288" s="210">
        <v>1095</v>
      </c>
      <c r="I288" s="212">
        <v>1093</v>
      </c>
      <c r="J288" s="182" t="s">
        <v>829</v>
      </c>
      <c r="K288" s="183">
        <f t="shared" si="100"/>
        <v>170</v>
      </c>
      <c r="L288" s="184">
        <f t="shared" si="101"/>
        <v>0.18378378378378379</v>
      </c>
      <c r="M288" s="179" t="s">
        <v>596</v>
      </c>
      <c r="N288" s="185">
        <v>44201</v>
      </c>
      <c r="O288" s="1"/>
      <c r="P288" s="1"/>
      <c r="Q288" s="1"/>
      <c r="R288" s="6" t="s">
        <v>794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07">
        <v>159</v>
      </c>
      <c r="B289" s="208">
        <v>44140</v>
      </c>
      <c r="C289" s="208"/>
      <c r="D289" s="209" t="s">
        <v>366</v>
      </c>
      <c r="E289" s="210" t="s">
        <v>593</v>
      </c>
      <c r="F289" s="180">
        <v>332.5</v>
      </c>
      <c r="G289" s="210"/>
      <c r="H289" s="210">
        <v>393</v>
      </c>
      <c r="I289" s="212">
        <v>406</v>
      </c>
      <c r="J289" s="182" t="s">
        <v>830</v>
      </c>
      <c r="K289" s="183">
        <f t="shared" si="100"/>
        <v>60.5</v>
      </c>
      <c r="L289" s="184">
        <f t="shared" si="101"/>
        <v>0.18195488721804512</v>
      </c>
      <c r="M289" s="179" t="s">
        <v>596</v>
      </c>
      <c r="N289" s="185">
        <v>44256</v>
      </c>
      <c r="O289" s="1"/>
      <c r="P289" s="1"/>
      <c r="Q289" s="1"/>
      <c r="R289" s="6" t="s">
        <v>794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07">
        <v>160</v>
      </c>
      <c r="B290" s="208">
        <v>44141</v>
      </c>
      <c r="C290" s="208"/>
      <c r="D290" s="209" t="s">
        <v>490</v>
      </c>
      <c r="E290" s="210" t="s">
        <v>593</v>
      </c>
      <c r="F290" s="180">
        <v>231</v>
      </c>
      <c r="G290" s="210"/>
      <c r="H290" s="210">
        <v>281</v>
      </c>
      <c r="I290" s="212">
        <v>281</v>
      </c>
      <c r="J290" s="182" t="s">
        <v>687</v>
      </c>
      <c r="K290" s="183">
        <f t="shared" si="100"/>
        <v>50</v>
      </c>
      <c r="L290" s="184">
        <f t="shared" si="101"/>
        <v>0.21645021645021645</v>
      </c>
      <c r="M290" s="179" t="s">
        <v>596</v>
      </c>
      <c r="N290" s="185">
        <v>44358</v>
      </c>
      <c r="O290" s="1"/>
      <c r="P290" s="1"/>
      <c r="Q290" s="1"/>
      <c r="R290" s="6" t="s">
        <v>794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07">
        <v>161</v>
      </c>
      <c r="B291" s="208">
        <v>44187</v>
      </c>
      <c r="C291" s="208"/>
      <c r="D291" s="209" t="s">
        <v>831</v>
      </c>
      <c r="E291" s="210" t="s">
        <v>593</v>
      </c>
      <c r="F291" s="180">
        <v>190</v>
      </c>
      <c r="G291" s="210"/>
      <c r="H291" s="210">
        <v>239</v>
      </c>
      <c r="I291" s="212">
        <v>239</v>
      </c>
      <c r="J291" s="182" t="s">
        <v>832</v>
      </c>
      <c r="K291" s="183">
        <f t="shared" si="100"/>
        <v>49</v>
      </c>
      <c r="L291" s="184">
        <f t="shared" si="101"/>
        <v>0.25789473684210529</v>
      </c>
      <c r="M291" s="179" t="s">
        <v>596</v>
      </c>
      <c r="N291" s="185">
        <v>44844</v>
      </c>
      <c r="O291" s="1"/>
      <c r="P291" s="1"/>
      <c r="Q291" s="1"/>
      <c r="R291" s="6" t="s">
        <v>794</v>
      </c>
    </row>
    <row r="292" spans="1:26" ht="12.75" customHeight="1">
      <c r="A292" s="207">
        <v>162</v>
      </c>
      <c r="B292" s="208">
        <v>44258</v>
      </c>
      <c r="C292" s="208"/>
      <c r="D292" s="209" t="s">
        <v>827</v>
      </c>
      <c r="E292" s="210" t="s">
        <v>593</v>
      </c>
      <c r="F292" s="180">
        <v>495</v>
      </c>
      <c r="G292" s="210"/>
      <c r="H292" s="210">
        <v>595</v>
      </c>
      <c r="I292" s="212">
        <v>590</v>
      </c>
      <c r="J292" s="182" t="s">
        <v>619</v>
      </c>
      <c r="K292" s="183">
        <f t="shared" si="100"/>
        <v>100</v>
      </c>
      <c r="L292" s="184">
        <f t="shared" si="101"/>
        <v>0.20202020202020202</v>
      </c>
      <c r="M292" s="179" t="s">
        <v>596</v>
      </c>
      <c r="N292" s="185">
        <v>44589</v>
      </c>
      <c r="O292" s="1"/>
      <c r="P292" s="1"/>
      <c r="R292" s="6" t="s">
        <v>794</v>
      </c>
    </row>
    <row r="293" spans="1:26" ht="12.75" customHeight="1">
      <c r="A293" s="207">
        <v>163</v>
      </c>
      <c r="B293" s="208">
        <v>44274</v>
      </c>
      <c r="C293" s="208"/>
      <c r="D293" s="209" t="s">
        <v>366</v>
      </c>
      <c r="E293" s="210" t="s">
        <v>593</v>
      </c>
      <c r="F293" s="180">
        <v>355</v>
      </c>
      <c r="G293" s="210"/>
      <c r="H293" s="210">
        <v>422.5</v>
      </c>
      <c r="I293" s="212">
        <v>420</v>
      </c>
      <c r="J293" s="182" t="s">
        <v>833</v>
      </c>
      <c r="K293" s="183">
        <f t="shared" si="100"/>
        <v>67.5</v>
      </c>
      <c r="L293" s="184">
        <f t="shared" si="101"/>
        <v>0.19014084507042253</v>
      </c>
      <c r="M293" s="179" t="s">
        <v>596</v>
      </c>
      <c r="N293" s="185">
        <v>44361</v>
      </c>
      <c r="O293" s="1"/>
      <c r="R293" s="225" t="s">
        <v>794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07">
        <v>164</v>
      </c>
      <c r="B294" s="208">
        <v>44295</v>
      </c>
      <c r="C294" s="208"/>
      <c r="D294" s="209" t="s">
        <v>328</v>
      </c>
      <c r="E294" s="210" t="s">
        <v>593</v>
      </c>
      <c r="F294" s="180">
        <v>555</v>
      </c>
      <c r="G294" s="210"/>
      <c r="H294" s="210">
        <v>663</v>
      </c>
      <c r="I294" s="212">
        <v>663</v>
      </c>
      <c r="J294" s="182" t="s">
        <v>834</v>
      </c>
      <c r="K294" s="183">
        <f t="shared" si="100"/>
        <v>108</v>
      </c>
      <c r="L294" s="184">
        <f t="shared" si="101"/>
        <v>0.19459459459459461</v>
      </c>
      <c r="M294" s="179" t="s">
        <v>596</v>
      </c>
      <c r="N294" s="185">
        <v>44321</v>
      </c>
      <c r="O294" s="1"/>
      <c r="P294" s="1"/>
      <c r="Q294" s="1"/>
      <c r="R294" s="225" t="s">
        <v>794</v>
      </c>
    </row>
    <row r="295" spans="1:26" ht="12.75" customHeight="1">
      <c r="A295" s="207">
        <v>165</v>
      </c>
      <c r="B295" s="208">
        <v>44308</v>
      </c>
      <c r="C295" s="208"/>
      <c r="D295" s="209" t="s">
        <v>798</v>
      </c>
      <c r="E295" s="210" t="s">
        <v>593</v>
      </c>
      <c r="F295" s="180">
        <v>126.5</v>
      </c>
      <c r="G295" s="210"/>
      <c r="H295" s="210">
        <v>155</v>
      </c>
      <c r="I295" s="212">
        <v>155</v>
      </c>
      <c r="J295" s="182" t="s">
        <v>687</v>
      </c>
      <c r="K295" s="183">
        <f t="shared" si="100"/>
        <v>28.5</v>
      </c>
      <c r="L295" s="184">
        <f t="shared" si="101"/>
        <v>0.22529644268774704</v>
      </c>
      <c r="M295" s="179" t="s">
        <v>596</v>
      </c>
      <c r="N295" s="185">
        <v>44362</v>
      </c>
      <c r="O295" s="1"/>
      <c r="R295" s="225" t="s">
        <v>794</v>
      </c>
    </row>
    <row r="296" spans="1:26" ht="12.75" customHeight="1">
      <c r="A296" s="186">
        <v>166</v>
      </c>
      <c r="B296" s="217">
        <v>44368</v>
      </c>
      <c r="C296" s="217"/>
      <c r="D296" s="188" t="s">
        <v>835</v>
      </c>
      <c r="E296" s="190" t="s">
        <v>593</v>
      </c>
      <c r="F296" s="218">
        <v>287.5</v>
      </c>
      <c r="G296" s="190"/>
      <c r="H296" s="190">
        <v>245</v>
      </c>
      <c r="I296" s="191">
        <v>344</v>
      </c>
      <c r="J296" s="192" t="s">
        <v>836</v>
      </c>
      <c r="K296" s="193">
        <f t="shared" si="100"/>
        <v>-42.5</v>
      </c>
      <c r="L296" s="194">
        <f t="shared" si="101"/>
        <v>-0.14782608695652175</v>
      </c>
      <c r="M296" s="190" t="s">
        <v>607</v>
      </c>
      <c r="N296" s="187">
        <v>44508</v>
      </c>
      <c r="O296" s="1"/>
      <c r="R296" s="225" t="s">
        <v>794</v>
      </c>
    </row>
    <row r="297" spans="1:26" ht="12.75" customHeight="1">
      <c r="A297" s="207">
        <v>167</v>
      </c>
      <c r="B297" s="208">
        <v>44368</v>
      </c>
      <c r="C297" s="208"/>
      <c r="D297" s="209" t="s">
        <v>490</v>
      </c>
      <c r="E297" s="210" t="s">
        <v>593</v>
      </c>
      <c r="F297" s="180">
        <v>241</v>
      </c>
      <c r="G297" s="210"/>
      <c r="H297" s="210">
        <v>298</v>
      </c>
      <c r="I297" s="212">
        <v>320</v>
      </c>
      <c r="J297" s="182" t="s">
        <v>687</v>
      </c>
      <c r="K297" s="183">
        <f t="shared" si="100"/>
        <v>57</v>
      </c>
      <c r="L297" s="184">
        <f t="shared" si="101"/>
        <v>0.23651452282157676</v>
      </c>
      <c r="M297" s="179" t="s">
        <v>596</v>
      </c>
      <c r="N297" s="185">
        <v>44802</v>
      </c>
      <c r="O297" s="41"/>
      <c r="R297" s="225" t="s">
        <v>794</v>
      </c>
    </row>
    <row r="298" spans="1:26" ht="12.75" customHeight="1">
      <c r="A298" s="207">
        <v>168</v>
      </c>
      <c r="B298" s="208">
        <v>44406</v>
      </c>
      <c r="C298" s="208"/>
      <c r="D298" s="209" t="s">
        <v>798</v>
      </c>
      <c r="E298" s="210" t="s">
        <v>593</v>
      </c>
      <c r="F298" s="180">
        <v>162.5</v>
      </c>
      <c r="G298" s="210"/>
      <c r="H298" s="210">
        <v>200</v>
      </c>
      <c r="I298" s="212">
        <v>200</v>
      </c>
      <c r="J298" s="182" t="s">
        <v>687</v>
      </c>
      <c r="K298" s="183">
        <f t="shared" si="100"/>
        <v>37.5</v>
      </c>
      <c r="L298" s="184">
        <f t="shared" si="101"/>
        <v>0.23076923076923078</v>
      </c>
      <c r="M298" s="179" t="s">
        <v>596</v>
      </c>
      <c r="N298" s="185">
        <v>44802</v>
      </c>
      <c r="O298" s="1"/>
      <c r="R298" s="225" t="s">
        <v>794</v>
      </c>
    </row>
    <row r="299" spans="1:26" ht="12.75" customHeight="1">
      <c r="A299" s="207">
        <v>169</v>
      </c>
      <c r="B299" s="208">
        <v>44462</v>
      </c>
      <c r="C299" s="208"/>
      <c r="D299" s="209" t="s">
        <v>447</v>
      </c>
      <c r="E299" s="210" t="s">
        <v>593</v>
      </c>
      <c r="F299" s="180">
        <v>1235</v>
      </c>
      <c r="G299" s="210"/>
      <c r="H299" s="210">
        <v>1505</v>
      </c>
      <c r="I299" s="212">
        <v>1500</v>
      </c>
      <c r="J299" s="182" t="s">
        <v>687</v>
      </c>
      <c r="K299" s="183">
        <f t="shared" si="100"/>
        <v>270</v>
      </c>
      <c r="L299" s="184">
        <f t="shared" si="101"/>
        <v>0.21862348178137653</v>
      </c>
      <c r="M299" s="179" t="s">
        <v>596</v>
      </c>
      <c r="N299" s="185">
        <v>44564</v>
      </c>
      <c r="O299" s="1"/>
      <c r="R299" s="225" t="s">
        <v>794</v>
      </c>
    </row>
    <row r="300" spans="1:26" ht="12.75" customHeight="1">
      <c r="A300" s="226">
        <v>170</v>
      </c>
      <c r="B300" s="227">
        <v>44480</v>
      </c>
      <c r="C300" s="227"/>
      <c r="D300" s="228" t="s">
        <v>837</v>
      </c>
      <c r="E300" s="229" t="s">
        <v>593</v>
      </c>
      <c r="F300" s="62">
        <v>58.75</v>
      </c>
      <c r="G300" s="229"/>
      <c r="H300" s="230"/>
      <c r="I300" s="56"/>
      <c r="J300" s="231" t="s">
        <v>594</v>
      </c>
      <c r="K300" s="226"/>
      <c r="L300" s="227"/>
      <c r="M300" s="227"/>
      <c r="N300" s="228"/>
      <c r="O300" s="41"/>
      <c r="R300" s="225" t="s">
        <v>794</v>
      </c>
    </row>
    <row r="301" spans="1:26" ht="12.75" customHeight="1">
      <c r="A301" s="232">
        <v>171</v>
      </c>
      <c r="B301" s="233">
        <v>44481</v>
      </c>
      <c r="C301" s="233"/>
      <c r="D301" s="234" t="s">
        <v>279</v>
      </c>
      <c r="E301" s="56" t="s">
        <v>593</v>
      </c>
      <c r="F301" s="235" t="s">
        <v>838</v>
      </c>
      <c r="G301" s="56"/>
      <c r="H301" s="56"/>
      <c r="I301" s="56">
        <v>380</v>
      </c>
      <c r="J301" s="236" t="s">
        <v>594</v>
      </c>
      <c r="K301" s="232"/>
      <c r="L301" s="233"/>
      <c r="M301" s="233"/>
      <c r="N301" s="234"/>
      <c r="O301" s="41"/>
      <c r="R301" s="225" t="s">
        <v>794</v>
      </c>
    </row>
    <row r="302" spans="1:26" ht="12.75" customHeight="1">
      <c r="A302" s="207">
        <v>172</v>
      </c>
      <c r="B302" s="208">
        <v>44481</v>
      </c>
      <c r="C302" s="208"/>
      <c r="D302" s="209" t="s">
        <v>839</v>
      </c>
      <c r="E302" s="210" t="s">
        <v>593</v>
      </c>
      <c r="F302" s="180">
        <v>45.5</v>
      </c>
      <c r="G302" s="210"/>
      <c r="H302" s="210">
        <v>56.5</v>
      </c>
      <c r="I302" s="212">
        <v>56</v>
      </c>
      <c r="J302" s="182" t="s">
        <v>840</v>
      </c>
      <c r="K302" s="183">
        <f t="shared" ref="K302:K303" si="102">H302-F302</f>
        <v>11</v>
      </c>
      <c r="L302" s="184">
        <f t="shared" ref="L302:L303" si="103">K302/F302</f>
        <v>0.24175824175824176</v>
      </c>
      <c r="M302" s="179" t="s">
        <v>596</v>
      </c>
      <c r="N302" s="185">
        <v>44881</v>
      </c>
      <c r="O302" s="41"/>
      <c r="R302" s="225"/>
    </row>
    <row r="303" spans="1:26" ht="12.75" customHeight="1">
      <c r="A303" s="207">
        <v>173</v>
      </c>
      <c r="B303" s="208">
        <v>44551</v>
      </c>
      <c r="C303" s="208"/>
      <c r="D303" s="209" t="s">
        <v>131</v>
      </c>
      <c r="E303" s="210" t="s">
        <v>593</v>
      </c>
      <c r="F303" s="180">
        <v>2300</v>
      </c>
      <c r="G303" s="210"/>
      <c r="H303" s="210">
        <f>(2820+2200)/2</f>
        <v>2510</v>
      </c>
      <c r="I303" s="212">
        <v>3000</v>
      </c>
      <c r="J303" s="182" t="s">
        <v>841</v>
      </c>
      <c r="K303" s="183">
        <f t="shared" si="102"/>
        <v>210</v>
      </c>
      <c r="L303" s="184">
        <f t="shared" si="103"/>
        <v>9.1304347826086957E-2</v>
      </c>
      <c r="M303" s="179" t="s">
        <v>596</v>
      </c>
      <c r="N303" s="185">
        <v>44649</v>
      </c>
      <c r="O303" s="1"/>
      <c r="R303" s="225"/>
    </row>
    <row r="304" spans="1:26" ht="12.75" customHeight="1">
      <c r="A304" s="58">
        <v>174</v>
      </c>
      <c r="B304" s="233">
        <v>44606</v>
      </c>
      <c r="C304" s="58"/>
      <c r="D304" s="58" t="s">
        <v>437</v>
      </c>
      <c r="E304" s="56" t="s">
        <v>593</v>
      </c>
      <c r="F304" s="56" t="s">
        <v>842</v>
      </c>
      <c r="G304" s="56"/>
      <c r="H304" s="56"/>
      <c r="I304" s="56">
        <v>764</v>
      </c>
      <c r="J304" s="56" t="s">
        <v>594</v>
      </c>
      <c r="K304" s="56"/>
      <c r="L304" s="56"/>
      <c r="M304" s="56"/>
      <c r="N304" s="58"/>
      <c r="O304" s="41"/>
      <c r="R304" s="225"/>
    </row>
    <row r="305" spans="1:38" ht="12.75" customHeight="1">
      <c r="A305" s="207">
        <v>175</v>
      </c>
      <c r="B305" s="208">
        <v>44613</v>
      </c>
      <c r="C305" s="208"/>
      <c r="D305" s="209" t="s">
        <v>447</v>
      </c>
      <c r="E305" s="210" t="s">
        <v>593</v>
      </c>
      <c r="F305" s="180">
        <v>1255</v>
      </c>
      <c r="G305" s="210"/>
      <c r="H305" s="210">
        <v>1515</v>
      </c>
      <c r="I305" s="212">
        <v>1510</v>
      </c>
      <c r="J305" s="182" t="s">
        <v>687</v>
      </c>
      <c r="K305" s="183">
        <f>H305-F305</f>
        <v>260</v>
      </c>
      <c r="L305" s="184">
        <f>K305/F305</f>
        <v>0.20717131474103587</v>
      </c>
      <c r="M305" s="179" t="s">
        <v>596</v>
      </c>
      <c r="N305" s="185">
        <v>44834</v>
      </c>
      <c r="O305" s="41"/>
      <c r="R305" s="225"/>
    </row>
    <row r="306" spans="1:38" ht="12.75" customHeight="1">
      <c r="A306">
        <v>176</v>
      </c>
      <c r="B306" s="233">
        <v>44670</v>
      </c>
      <c r="C306" s="233"/>
      <c r="D306" s="58" t="s">
        <v>553</v>
      </c>
      <c r="E306" s="237" t="s">
        <v>593</v>
      </c>
      <c r="F306" s="56" t="s">
        <v>843</v>
      </c>
      <c r="G306" s="56"/>
      <c r="H306" s="56"/>
      <c r="I306" s="56">
        <v>553</v>
      </c>
      <c r="J306" s="56" t="s">
        <v>594</v>
      </c>
      <c r="K306" s="56"/>
      <c r="L306" s="56"/>
      <c r="M306" s="56"/>
      <c r="N306" s="56"/>
      <c r="O306" s="41"/>
      <c r="R306" s="225"/>
    </row>
    <row r="307" spans="1:38" ht="12.75" customHeight="1">
      <c r="A307" s="207">
        <v>177</v>
      </c>
      <c r="B307" s="208">
        <v>44746</v>
      </c>
      <c r="C307" s="208"/>
      <c r="D307" s="209" t="s">
        <v>844</v>
      </c>
      <c r="E307" s="210" t="s">
        <v>593</v>
      </c>
      <c r="F307" s="180">
        <v>207.5</v>
      </c>
      <c r="G307" s="210"/>
      <c r="H307" s="210">
        <v>254</v>
      </c>
      <c r="I307" s="212">
        <v>254</v>
      </c>
      <c r="J307" s="182" t="s">
        <v>687</v>
      </c>
      <c r="K307" s="183">
        <f t="shared" ref="K307:K309" si="104">H307-F307</f>
        <v>46.5</v>
      </c>
      <c r="L307" s="184">
        <f t="shared" ref="L307:L309" si="105">K307/F307</f>
        <v>0.22409638554216868</v>
      </c>
      <c r="M307" s="179" t="s">
        <v>596</v>
      </c>
      <c r="N307" s="185">
        <v>44792</v>
      </c>
      <c r="O307" s="1"/>
      <c r="R307" s="225"/>
    </row>
    <row r="308" spans="1:38" ht="12.75" customHeight="1">
      <c r="A308" s="207">
        <v>178</v>
      </c>
      <c r="B308" s="208">
        <v>44775</v>
      </c>
      <c r="C308" s="208"/>
      <c r="D308" s="209" t="s">
        <v>492</v>
      </c>
      <c r="E308" s="210" t="s">
        <v>593</v>
      </c>
      <c r="F308" s="180">
        <v>31.25</v>
      </c>
      <c r="G308" s="210"/>
      <c r="H308" s="210">
        <v>38.75</v>
      </c>
      <c r="I308" s="212">
        <v>38</v>
      </c>
      <c r="J308" s="182" t="s">
        <v>687</v>
      </c>
      <c r="K308" s="183">
        <f t="shared" si="104"/>
        <v>7.5</v>
      </c>
      <c r="L308" s="184">
        <f t="shared" si="105"/>
        <v>0.24</v>
      </c>
      <c r="M308" s="179" t="s">
        <v>596</v>
      </c>
      <c r="N308" s="185">
        <v>44844</v>
      </c>
      <c r="O308" s="41"/>
      <c r="R308" s="62"/>
    </row>
    <row r="309" spans="1:38" ht="12.75" customHeight="1">
      <c r="A309" s="207">
        <v>179</v>
      </c>
      <c r="B309" s="208">
        <v>44841</v>
      </c>
      <c r="C309" s="208"/>
      <c r="D309" s="209" t="s">
        <v>845</v>
      </c>
      <c r="E309" s="210" t="s">
        <v>593</v>
      </c>
      <c r="F309" s="180">
        <v>665</v>
      </c>
      <c r="G309" s="210"/>
      <c r="H309" s="210">
        <v>807.5</v>
      </c>
      <c r="I309" s="212">
        <v>840</v>
      </c>
      <c r="J309" s="182" t="s">
        <v>841</v>
      </c>
      <c r="K309" s="183">
        <f t="shared" si="104"/>
        <v>142.5</v>
      </c>
      <c r="L309" s="184">
        <f t="shared" si="105"/>
        <v>0.21428571428571427</v>
      </c>
      <c r="M309" s="179" t="s">
        <v>596</v>
      </c>
      <c r="N309" s="185">
        <v>45097</v>
      </c>
      <c r="O309" s="41"/>
      <c r="R309" s="62"/>
    </row>
    <row r="310" spans="1:38" ht="12.75" customHeight="1">
      <c r="A310" s="232">
        <v>180</v>
      </c>
      <c r="B310" s="233">
        <v>44844</v>
      </c>
      <c r="C310" s="58"/>
      <c r="D310" s="58" t="s">
        <v>439</v>
      </c>
      <c r="E310" s="237" t="s">
        <v>593</v>
      </c>
      <c r="F310" s="56" t="s">
        <v>846</v>
      </c>
      <c r="G310" s="56"/>
      <c r="H310" s="56"/>
      <c r="I310" s="56">
        <v>291</v>
      </c>
      <c r="J310" s="56" t="s">
        <v>594</v>
      </c>
      <c r="K310" s="56"/>
      <c r="L310" s="56"/>
      <c r="M310" s="56"/>
      <c r="N310" s="56"/>
      <c r="O310" s="41"/>
      <c r="Q310" s="41"/>
      <c r="R310" s="62"/>
    </row>
    <row r="311" spans="1:38" ht="12.75" customHeight="1">
      <c r="A311" s="232">
        <v>181</v>
      </c>
      <c r="B311" s="233">
        <v>44845</v>
      </c>
      <c r="C311" s="58"/>
      <c r="D311" s="58" t="s">
        <v>437</v>
      </c>
      <c r="E311" s="237" t="s">
        <v>593</v>
      </c>
      <c r="F311" s="56" t="s">
        <v>847</v>
      </c>
      <c r="G311" s="56"/>
      <c r="H311" s="56"/>
      <c r="I311" s="56">
        <v>765</v>
      </c>
      <c r="J311" s="56" t="s">
        <v>594</v>
      </c>
      <c r="K311" s="56"/>
      <c r="L311" s="56"/>
      <c r="M311" s="56"/>
      <c r="N311" s="56"/>
      <c r="O311" s="41"/>
      <c r="Q311" s="41"/>
      <c r="R311" s="62"/>
    </row>
    <row r="312" spans="1:38" ht="12.75" customHeight="1">
      <c r="A312" s="207">
        <v>182</v>
      </c>
      <c r="B312" s="208">
        <v>44981</v>
      </c>
      <c r="C312" s="208"/>
      <c r="D312" s="209" t="s">
        <v>454</v>
      </c>
      <c r="E312" s="210" t="s">
        <v>593</v>
      </c>
      <c r="F312" s="180">
        <v>1675</v>
      </c>
      <c r="G312" s="210"/>
      <c r="H312" s="210">
        <v>2080</v>
      </c>
      <c r="I312" s="212">
        <v>2080</v>
      </c>
      <c r="J312" s="182" t="s">
        <v>687</v>
      </c>
      <c r="K312" s="183">
        <f>H312-F312</f>
        <v>405</v>
      </c>
      <c r="L312" s="184">
        <f>K312/F312</f>
        <v>0.2417910447761194</v>
      </c>
      <c r="M312" s="179" t="s">
        <v>596</v>
      </c>
      <c r="N312" s="185">
        <v>45119</v>
      </c>
      <c r="O312" s="41"/>
      <c r="R312" s="62" t="s">
        <v>913</v>
      </c>
    </row>
    <row r="313" spans="1:38" ht="12.75" customHeight="1">
      <c r="A313" s="207">
        <v>183</v>
      </c>
      <c r="B313" s="208">
        <v>44986</v>
      </c>
      <c r="C313" s="208"/>
      <c r="D313" s="209" t="s">
        <v>492</v>
      </c>
      <c r="E313" s="210" t="s">
        <v>593</v>
      </c>
      <c r="F313" s="180">
        <v>57.5</v>
      </c>
      <c r="G313" s="210"/>
      <c r="H313" s="210">
        <v>120</v>
      </c>
      <c r="I313" s="212">
        <v>120</v>
      </c>
      <c r="J313" s="182" t="s">
        <v>687</v>
      </c>
      <c r="K313" s="183">
        <f>H313-F313</f>
        <v>62.5</v>
      </c>
      <c r="L313" s="184">
        <f>K313/F313</f>
        <v>1.0869565217391304</v>
      </c>
      <c r="M313" s="179" t="s">
        <v>596</v>
      </c>
      <c r="N313" s="185">
        <v>45049</v>
      </c>
      <c r="O313" s="41"/>
      <c r="R313" s="62" t="s">
        <v>913</v>
      </c>
    </row>
    <row r="314" spans="1:38" ht="12.75" customHeight="1">
      <c r="A314" s="238">
        <v>184</v>
      </c>
      <c r="B314" s="233">
        <v>45008</v>
      </c>
      <c r="C314" s="233"/>
      <c r="D314" s="58" t="s">
        <v>509</v>
      </c>
      <c r="E314" s="237" t="s">
        <v>593</v>
      </c>
      <c r="F314" s="237" t="s">
        <v>848</v>
      </c>
      <c r="G314" s="56"/>
      <c r="H314" s="56"/>
      <c r="I314" s="56">
        <v>3523</v>
      </c>
      <c r="J314" s="56" t="s">
        <v>594</v>
      </c>
      <c r="K314" s="56"/>
      <c r="L314" s="56"/>
      <c r="M314" s="56"/>
      <c r="N314" s="56"/>
      <c r="O314" s="41"/>
      <c r="R314" s="62" t="s">
        <v>913</v>
      </c>
    </row>
    <row r="315" spans="1:38" ht="12.75" customHeight="1">
      <c r="A315" s="207">
        <v>185</v>
      </c>
      <c r="B315" s="208">
        <v>45027</v>
      </c>
      <c r="C315" s="208"/>
      <c r="D315" s="209" t="s">
        <v>849</v>
      </c>
      <c r="E315" s="210" t="s">
        <v>593</v>
      </c>
      <c r="F315" s="180">
        <v>460</v>
      </c>
      <c r="G315" s="210"/>
      <c r="H315" s="210">
        <v>825</v>
      </c>
      <c r="I315" s="212">
        <v>810</v>
      </c>
      <c r="J315" s="182" t="s">
        <v>687</v>
      </c>
      <c r="K315" s="183">
        <f>H315-F315</f>
        <v>365</v>
      </c>
      <c r="L315" s="184">
        <f>K315/F315</f>
        <v>0.79347826086956519</v>
      </c>
      <c r="M315" s="179" t="s">
        <v>596</v>
      </c>
      <c r="N315" s="185">
        <v>45155</v>
      </c>
      <c r="O315" s="41"/>
      <c r="R315" s="62" t="s">
        <v>913</v>
      </c>
    </row>
    <row r="316" spans="1:38" ht="12.75" customHeight="1">
      <c r="A316" s="232">
        <v>186</v>
      </c>
      <c r="B316" s="233">
        <v>45050</v>
      </c>
      <c r="C316" s="58"/>
      <c r="D316" s="58" t="s">
        <v>42</v>
      </c>
      <c r="E316" s="237" t="s">
        <v>593</v>
      </c>
      <c r="F316" s="56" t="s">
        <v>850</v>
      </c>
      <c r="G316" s="56"/>
      <c r="H316" s="56"/>
      <c r="I316" s="56">
        <v>5040</v>
      </c>
      <c r="J316" s="56" t="s">
        <v>594</v>
      </c>
      <c r="K316" s="56"/>
      <c r="L316" s="56"/>
      <c r="M316" s="56"/>
      <c r="N316" s="56"/>
      <c r="O316" s="41"/>
      <c r="R316" s="62" t="s">
        <v>913</v>
      </c>
    </row>
    <row r="317" spans="1:38" ht="12.75" customHeight="1">
      <c r="A317" s="207">
        <v>187</v>
      </c>
      <c r="B317" s="208">
        <v>45075</v>
      </c>
      <c r="C317" s="208"/>
      <c r="D317" s="209" t="s">
        <v>851</v>
      </c>
      <c r="E317" s="210" t="s">
        <v>593</v>
      </c>
      <c r="F317" s="180">
        <v>585</v>
      </c>
      <c r="G317" s="210"/>
      <c r="H317" s="210">
        <v>732</v>
      </c>
      <c r="I317" s="212">
        <v>732</v>
      </c>
      <c r="J317" s="182" t="s">
        <v>687</v>
      </c>
      <c r="K317" s="183">
        <f>H317-F317</f>
        <v>147</v>
      </c>
      <c r="L317" s="184">
        <f>K317/F317</f>
        <v>0.25128205128205128</v>
      </c>
      <c r="M317" s="179" t="s">
        <v>596</v>
      </c>
      <c r="N317" s="185">
        <v>45152</v>
      </c>
      <c r="O317" s="41"/>
      <c r="Q317" s="41"/>
      <c r="R317" s="62" t="s">
        <v>913</v>
      </c>
      <c r="T317" s="41"/>
      <c r="V317" s="41"/>
      <c r="W317" s="62"/>
      <c r="Y317" s="41"/>
      <c r="AA317" s="41"/>
      <c r="AB317" s="62"/>
      <c r="AD317" s="41"/>
      <c r="AF317" s="41"/>
      <c r="AG317" s="62"/>
      <c r="AI317" s="41"/>
      <c r="AK317" s="41"/>
      <c r="AL317" s="62"/>
    </row>
    <row r="318" spans="1:38" ht="12.75" customHeight="1">
      <c r="A318" s="232">
        <v>188</v>
      </c>
      <c r="B318" s="233">
        <v>45078</v>
      </c>
      <c r="C318" s="58"/>
      <c r="D318" s="58" t="s">
        <v>541</v>
      </c>
      <c r="E318" s="237" t="s">
        <v>593</v>
      </c>
      <c r="F318" s="56" t="s">
        <v>852</v>
      </c>
      <c r="G318" s="56"/>
      <c r="H318" s="56"/>
      <c r="I318" s="56">
        <v>4300</v>
      </c>
      <c r="J318" s="56" t="s">
        <v>594</v>
      </c>
      <c r="K318" s="56"/>
      <c r="L318" s="56"/>
      <c r="M318" s="56"/>
      <c r="N318" s="56"/>
      <c r="O318" s="41"/>
      <c r="Q318" s="41"/>
      <c r="R318" s="62" t="s">
        <v>913</v>
      </c>
      <c r="T318" s="41"/>
      <c r="V318" s="41"/>
      <c r="W318" s="62"/>
      <c r="Y318" s="41"/>
      <c r="AA318" s="41"/>
      <c r="AB318" s="62"/>
      <c r="AD318" s="41"/>
      <c r="AF318" s="41"/>
      <c r="AG318" s="62"/>
      <c r="AI318" s="41"/>
      <c r="AK318" s="41"/>
      <c r="AL318" s="62"/>
    </row>
    <row r="319" spans="1:38" ht="12.75" customHeight="1">
      <c r="A319" s="232">
        <v>189</v>
      </c>
      <c r="B319" s="233">
        <v>45103</v>
      </c>
      <c r="C319" s="58"/>
      <c r="D319" s="58" t="s">
        <v>886</v>
      </c>
      <c r="E319" s="237" t="s">
        <v>593</v>
      </c>
      <c r="F319" s="56" t="s">
        <v>667</v>
      </c>
      <c r="G319" s="56"/>
      <c r="H319" s="56"/>
      <c r="I319" s="56">
        <v>383</v>
      </c>
      <c r="J319" s="56" t="s">
        <v>594</v>
      </c>
      <c r="K319" s="56"/>
      <c r="L319" s="56"/>
      <c r="M319" s="56"/>
      <c r="N319" s="56"/>
      <c r="O319" s="41"/>
      <c r="Q319" s="41"/>
      <c r="R319" s="62" t="s">
        <v>913</v>
      </c>
      <c r="T319" s="41"/>
      <c r="V319" s="41"/>
      <c r="W319" s="62"/>
      <c r="Y319" s="41"/>
      <c r="AA319" s="41"/>
      <c r="AB319" s="62"/>
      <c r="AD319" s="41"/>
      <c r="AF319" s="41"/>
      <c r="AG319" s="62"/>
      <c r="AI319" s="41"/>
      <c r="AK319" s="41"/>
      <c r="AL319" s="62"/>
    </row>
    <row r="320" spans="1:38" ht="12.75" customHeight="1">
      <c r="A320" s="232">
        <v>190</v>
      </c>
      <c r="B320" s="233">
        <v>45120</v>
      </c>
      <c r="C320" s="58"/>
      <c r="D320" s="58" t="s">
        <v>540</v>
      </c>
      <c r="E320" s="237" t="s">
        <v>593</v>
      </c>
      <c r="F320" s="56" t="s">
        <v>884</v>
      </c>
      <c r="G320" s="56"/>
      <c r="H320" s="56"/>
      <c r="I320" s="56">
        <v>2935</v>
      </c>
      <c r="J320" s="56" t="s">
        <v>594</v>
      </c>
      <c r="K320" s="56"/>
      <c r="L320" s="56"/>
      <c r="M320" s="56"/>
      <c r="N320" s="56"/>
      <c r="O320" s="41"/>
      <c r="Q320" s="41"/>
      <c r="R320" s="62" t="s">
        <v>913</v>
      </c>
      <c r="T320" s="41"/>
      <c r="V320" s="41"/>
      <c r="W320" s="62"/>
      <c r="Y320" s="41"/>
      <c r="AA320" s="41"/>
      <c r="AB320" s="62"/>
      <c r="AD320" s="41"/>
      <c r="AF320" s="41"/>
      <c r="AG320" s="62"/>
      <c r="AI320" s="41"/>
      <c r="AK320" s="41"/>
      <c r="AL320" s="62"/>
    </row>
    <row r="321" spans="1:38" ht="12.75" customHeight="1">
      <c r="A321" s="207">
        <v>191</v>
      </c>
      <c r="B321" s="208">
        <v>45125</v>
      </c>
      <c r="C321" s="208"/>
      <c r="D321" s="209" t="s">
        <v>203</v>
      </c>
      <c r="E321" s="210" t="s">
        <v>593</v>
      </c>
      <c r="F321" s="180">
        <v>3980</v>
      </c>
      <c r="G321" s="210"/>
      <c r="H321" s="210">
        <v>4895</v>
      </c>
      <c r="I321" s="212">
        <v>4895</v>
      </c>
      <c r="J321" s="182" t="s">
        <v>687</v>
      </c>
      <c r="K321" s="183">
        <f>H321-F321</f>
        <v>915</v>
      </c>
      <c r="L321" s="184">
        <f>K321/F321</f>
        <v>0.22989949748743718</v>
      </c>
      <c r="M321" s="179" t="s">
        <v>596</v>
      </c>
      <c r="N321" s="185">
        <v>45155</v>
      </c>
      <c r="O321" s="41"/>
      <c r="R321" s="62" t="s">
        <v>913</v>
      </c>
      <c r="T321" s="41"/>
      <c r="W321" s="62"/>
      <c r="Y321" s="41"/>
      <c r="AB321" s="62"/>
      <c r="AD321" s="41"/>
      <c r="AG321" s="62"/>
      <c r="AI321" s="41"/>
      <c r="AL321" s="62"/>
    </row>
    <row r="322" spans="1:38" ht="12.75" customHeight="1">
      <c r="A322" s="232">
        <v>192</v>
      </c>
      <c r="B322" s="233">
        <v>45145</v>
      </c>
      <c r="C322" s="58"/>
      <c r="D322" s="58" t="s">
        <v>965</v>
      </c>
      <c r="E322" s="237" t="s">
        <v>593</v>
      </c>
      <c r="F322" s="56" t="s">
        <v>966</v>
      </c>
      <c r="G322" s="56"/>
      <c r="H322" s="56"/>
      <c r="I322" s="56">
        <v>725</v>
      </c>
      <c r="J322" s="56" t="s">
        <v>594</v>
      </c>
      <c r="K322" s="56"/>
      <c r="L322" s="56"/>
      <c r="M322" s="56"/>
      <c r="N322" s="56"/>
      <c r="O322" s="41"/>
      <c r="R322" s="62"/>
      <c r="T322" s="41"/>
      <c r="W322" s="62"/>
      <c r="Y322" s="41"/>
      <c r="AB322" s="62"/>
      <c r="AD322" s="41"/>
      <c r="AG322" s="62"/>
      <c r="AI322" s="41"/>
      <c r="AL322" s="62"/>
    </row>
    <row r="323" spans="1:38" ht="12.75" customHeight="1">
      <c r="A323" s="232"/>
      <c r="B323" s="233"/>
      <c r="C323" s="58"/>
      <c r="D323" s="58"/>
      <c r="E323" s="237"/>
      <c r="F323" s="56"/>
      <c r="G323" s="56"/>
      <c r="H323" s="56"/>
      <c r="I323" s="56"/>
      <c r="J323" s="56"/>
      <c r="K323" s="56"/>
      <c r="L323" s="56"/>
      <c r="M323" s="56"/>
      <c r="N323" s="56"/>
      <c r="O323" s="41"/>
      <c r="R323" s="62"/>
      <c r="T323" s="41"/>
      <c r="W323" s="62"/>
      <c r="Y323" s="41"/>
      <c r="AB323" s="62"/>
      <c r="AD323" s="41"/>
      <c r="AG323" s="62"/>
      <c r="AI323" s="41"/>
      <c r="AL323" s="62"/>
    </row>
    <row r="324" spans="1:38" ht="12.75" customHeight="1">
      <c r="A324" s="232"/>
      <c r="B324" s="233"/>
      <c r="C324" s="58"/>
      <c r="D324" s="58"/>
      <c r="E324" s="237"/>
      <c r="F324" s="56"/>
      <c r="G324" s="56"/>
      <c r="H324" s="56"/>
      <c r="I324" s="56"/>
      <c r="J324" s="56"/>
      <c r="K324" s="56"/>
      <c r="L324" s="56"/>
      <c r="M324" s="56"/>
      <c r="N324" s="56"/>
      <c r="O324" s="41"/>
      <c r="R324" s="62"/>
      <c r="T324" s="41"/>
      <c r="W324" s="62"/>
      <c r="Y324" s="41"/>
      <c r="AB324" s="62"/>
      <c r="AD324" s="41"/>
      <c r="AG324" s="62"/>
      <c r="AI324" s="41"/>
      <c r="AL324" s="62"/>
    </row>
    <row r="325" spans="1:38" ht="12.75" customHeight="1">
      <c r="A325" s="58"/>
      <c r="B325" s="58"/>
      <c r="C325" s="58"/>
      <c r="D325" s="58"/>
      <c r="E325" s="58"/>
      <c r="F325" s="56"/>
      <c r="G325" s="56"/>
      <c r="H325" s="56"/>
      <c r="I325" s="56"/>
      <c r="J325" s="31"/>
      <c r="K325" s="56"/>
      <c r="L325" s="56"/>
      <c r="M325" s="56"/>
      <c r="N325" s="58"/>
      <c r="O325" s="41"/>
      <c r="R325" s="62"/>
      <c r="T325" s="41"/>
      <c r="W325" s="62"/>
      <c r="Y325" s="41"/>
      <c r="AB325" s="62"/>
      <c r="AD325" s="41"/>
      <c r="AG325" s="62"/>
      <c r="AI325" s="41"/>
      <c r="AL325" s="62"/>
    </row>
    <row r="326" spans="1:38" ht="12.75" customHeight="1">
      <c r="B326" s="239" t="s">
        <v>853</v>
      </c>
      <c r="F326" s="62"/>
      <c r="G326" s="62"/>
      <c r="H326" s="62"/>
      <c r="I326" s="62"/>
      <c r="J326" s="41"/>
      <c r="K326" s="62"/>
      <c r="L326" s="62"/>
      <c r="M326" s="62"/>
      <c r="O326" s="41"/>
      <c r="R326" s="62"/>
      <c r="T326" s="41"/>
      <c r="W326" s="62"/>
      <c r="Y326" s="41"/>
      <c r="AB326" s="62"/>
      <c r="AD326" s="41"/>
      <c r="AG326" s="62"/>
      <c r="AI326" s="41"/>
      <c r="AL326" s="62"/>
    </row>
    <row r="327" spans="1:38" ht="12.75" customHeight="1">
      <c r="A327" s="240"/>
      <c r="F327" s="62"/>
      <c r="G327" s="62"/>
      <c r="H327" s="62"/>
      <c r="I327" s="62"/>
      <c r="J327" s="41"/>
      <c r="K327" s="62"/>
      <c r="L327" s="62"/>
      <c r="M327" s="62"/>
      <c r="O327" s="41"/>
      <c r="R327" s="62"/>
      <c r="T327" s="41"/>
      <c r="W327" s="62"/>
      <c r="Y327" s="41"/>
      <c r="AB327" s="62"/>
      <c r="AD327" s="41"/>
      <c r="AG327" s="62"/>
      <c r="AI327" s="41"/>
      <c r="AL327" s="62"/>
    </row>
    <row r="328" spans="1:38" ht="12.75" customHeight="1">
      <c r="A328" s="240"/>
      <c r="F328" s="62"/>
      <c r="G328" s="62"/>
      <c r="H328" s="62"/>
      <c r="I328" s="62"/>
      <c r="J328" s="41"/>
      <c r="K328" s="62"/>
      <c r="L328" s="62"/>
      <c r="M328" s="62"/>
      <c r="O328" s="41"/>
      <c r="R328" s="62"/>
    </row>
    <row r="329" spans="1:38" ht="12.75" customHeight="1">
      <c r="A329" s="56"/>
      <c r="F329" s="62"/>
      <c r="G329" s="62"/>
      <c r="H329" s="62"/>
      <c r="I329" s="62"/>
      <c r="J329" s="41"/>
      <c r="K329" s="62"/>
      <c r="L329" s="62"/>
      <c r="M329" s="62"/>
      <c r="O329" s="41"/>
      <c r="R329" s="62"/>
    </row>
    <row r="330" spans="1:38" ht="12.75" customHeight="1">
      <c r="F330" s="62"/>
      <c r="G330" s="62"/>
      <c r="H330" s="62"/>
      <c r="I330" s="62"/>
      <c r="J330" s="41"/>
      <c r="K330" s="62"/>
      <c r="L330" s="62"/>
      <c r="M330" s="62"/>
      <c r="O330" s="41"/>
      <c r="R330" s="62"/>
    </row>
    <row r="331" spans="1:38" ht="12.75" customHeight="1">
      <c r="F331" s="62"/>
      <c r="G331" s="62"/>
      <c r="H331" s="62"/>
      <c r="I331" s="62"/>
      <c r="J331" s="41"/>
      <c r="K331" s="62"/>
      <c r="L331" s="62"/>
      <c r="M331" s="62"/>
      <c r="O331" s="41"/>
      <c r="R331" s="62"/>
    </row>
    <row r="332" spans="1:38" ht="12.75" customHeight="1">
      <c r="F332" s="62"/>
      <c r="G332" s="62"/>
      <c r="H332" s="62"/>
      <c r="I332" s="62"/>
      <c r="J332" s="41"/>
      <c r="K332" s="62"/>
      <c r="L332" s="62"/>
      <c r="M332" s="62"/>
      <c r="O332" s="41"/>
      <c r="R332" s="62"/>
    </row>
    <row r="333" spans="1:38" ht="12.75" customHeight="1">
      <c r="F333" s="62"/>
      <c r="G333" s="62"/>
      <c r="H333" s="62"/>
      <c r="I333" s="62"/>
      <c r="J333" s="41"/>
      <c r="K333" s="62"/>
      <c r="L333" s="62"/>
      <c r="M333" s="62"/>
      <c r="O333" s="41"/>
      <c r="R333" s="62"/>
    </row>
    <row r="334" spans="1:38" ht="12.75" customHeight="1">
      <c r="F334" s="62"/>
      <c r="G334" s="62"/>
      <c r="H334" s="62"/>
      <c r="I334" s="62"/>
      <c r="J334" s="41"/>
      <c r="K334" s="62"/>
      <c r="L334" s="62"/>
      <c r="M334" s="62"/>
      <c r="O334" s="41"/>
      <c r="R334" s="62"/>
    </row>
    <row r="335" spans="1:38" ht="12.75" customHeight="1">
      <c r="F335" s="62"/>
      <c r="G335" s="62"/>
      <c r="H335" s="62"/>
      <c r="I335" s="62"/>
      <c r="J335" s="41"/>
      <c r="K335" s="62"/>
      <c r="L335" s="62"/>
      <c r="M335" s="62"/>
      <c r="O335" s="41"/>
      <c r="R335" s="62"/>
    </row>
    <row r="336" spans="1:38" ht="12.75" customHeight="1">
      <c r="F336" s="62"/>
      <c r="G336" s="62"/>
      <c r="H336" s="62"/>
      <c r="I336" s="62"/>
      <c r="J336" s="41"/>
      <c r="K336" s="62"/>
      <c r="L336" s="62"/>
      <c r="M336" s="62"/>
      <c r="O336" s="41"/>
      <c r="R336" s="62"/>
    </row>
    <row r="337" spans="6:18" ht="12.75" customHeight="1">
      <c r="F337" s="62"/>
      <c r="G337" s="62"/>
      <c r="H337" s="62"/>
      <c r="I337" s="62"/>
      <c r="J337" s="41"/>
      <c r="K337" s="62"/>
      <c r="L337" s="62"/>
      <c r="M337" s="62"/>
      <c r="O337" s="41"/>
      <c r="R337" s="62"/>
    </row>
    <row r="338" spans="6:18" ht="12.75" customHeight="1">
      <c r="F338" s="62"/>
      <c r="G338" s="62"/>
      <c r="H338" s="62"/>
      <c r="I338" s="62"/>
      <c r="J338" s="41"/>
      <c r="K338" s="62"/>
      <c r="L338" s="62"/>
      <c r="M338" s="62"/>
      <c r="O338" s="41"/>
      <c r="R338" s="62"/>
    </row>
    <row r="339" spans="6:18" ht="12.75" customHeight="1">
      <c r="F339" s="62"/>
      <c r="G339" s="62"/>
      <c r="H339" s="62"/>
      <c r="I339" s="62"/>
      <c r="J339" s="41"/>
      <c r="K339" s="62"/>
      <c r="L339" s="62"/>
      <c r="M339" s="62"/>
      <c r="O339" s="41"/>
      <c r="R339" s="62"/>
    </row>
    <row r="340" spans="6:18" ht="12.75" customHeight="1">
      <c r="F340" s="62"/>
      <c r="G340" s="62"/>
      <c r="H340" s="62"/>
      <c r="I340" s="62"/>
      <c r="J340" s="41"/>
      <c r="K340" s="62"/>
      <c r="L340" s="62"/>
      <c r="M340" s="62"/>
      <c r="O340" s="41"/>
      <c r="R340" s="62"/>
    </row>
    <row r="341" spans="6:18" ht="12.75" customHeight="1">
      <c r="F341" s="62"/>
      <c r="G341" s="62"/>
      <c r="H341" s="62"/>
      <c r="I341" s="62"/>
      <c r="J341" s="41"/>
      <c r="K341" s="62"/>
      <c r="L341" s="62"/>
      <c r="M341" s="62"/>
      <c r="O341" s="41"/>
      <c r="R341" s="62"/>
    </row>
    <row r="342" spans="6:18" ht="12.75" customHeight="1">
      <c r="F342" s="62"/>
      <c r="G342" s="62"/>
      <c r="H342" s="62"/>
      <c r="I342" s="62"/>
      <c r="J342" s="41"/>
      <c r="K342" s="62"/>
      <c r="L342" s="62"/>
      <c r="M342" s="62"/>
      <c r="O342" s="41"/>
      <c r="R342" s="62"/>
    </row>
    <row r="343" spans="6:18" ht="12.75" customHeight="1">
      <c r="F343" s="62"/>
      <c r="G343" s="62"/>
      <c r="H343" s="62"/>
      <c r="I343" s="62"/>
      <c r="J343" s="41"/>
      <c r="K343" s="62"/>
      <c r="L343" s="62"/>
      <c r="M343" s="62"/>
      <c r="O343" s="41"/>
      <c r="R343" s="62"/>
    </row>
    <row r="344" spans="6:18" ht="12.75" customHeight="1">
      <c r="F344" s="62"/>
      <c r="G344" s="62"/>
      <c r="H344" s="62"/>
      <c r="I344" s="62"/>
      <c r="J344" s="41"/>
      <c r="K344" s="62"/>
      <c r="L344" s="62"/>
      <c r="M344" s="62"/>
      <c r="O344" s="41"/>
      <c r="R344" s="62"/>
    </row>
    <row r="345" spans="6:18" ht="12.75" customHeight="1">
      <c r="F345" s="62"/>
      <c r="G345" s="62"/>
      <c r="H345" s="62"/>
      <c r="I345" s="62"/>
      <c r="J345" s="41"/>
      <c r="K345" s="62"/>
      <c r="L345" s="62"/>
      <c r="M345" s="62"/>
      <c r="O345" s="41"/>
      <c r="R345" s="62"/>
    </row>
    <row r="346" spans="6:18" ht="12.75" customHeight="1">
      <c r="F346" s="62"/>
      <c r="G346" s="62"/>
      <c r="H346" s="62"/>
      <c r="I346" s="62"/>
      <c r="J346" s="41"/>
      <c r="K346" s="62"/>
      <c r="L346" s="62"/>
      <c r="M346" s="62"/>
      <c r="O346" s="41"/>
      <c r="R346" s="62"/>
    </row>
    <row r="347" spans="6:18" ht="12.75" customHeight="1">
      <c r="F347" s="62"/>
      <c r="G347" s="62"/>
      <c r="H347" s="62"/>
      <c r="I347" s="62"/>
      <c r="J347" s="41"/>
      <c r="K347" s="62"/>
      <c r="L347" s="62"/>
      <c r="M347" s="62"/>
      <c r="O347" s="41"/>
      <c r="R347" s="62"/>
    </row>
    <row r="348" spans="6:18" ht="12.75" customHeight="1">
      <c r="F348" s="62"/>
      <c r="G348" s="62"/>
      <c r="H348" s="62"/>
      <c r="I348" s="62"/>
      <c r="J348" s="41"/>
      <c r="K348" s="62"/>
      <c r="L348" s="62"/>
      <c r="M348" s="62"/>
      <c r="O348" s="41"/>
      <c r="R348" s="62"/>
    </row>
    <row r="349" spans="6:18" ht="12.75" customHeight="1">
      <c r="F349" s="62"/>
      <c r="G349" s="62"/>
      <c r="H349" s="62"/>
      <c r="I349" s="62"/>
      <c r="J349" s="41"/>
      <c r="K349" s="62"/>
      <c r="L349" s="62"/>
      <c r="M349" s="62"/>
      <c r="O349" s="41"/>
      <c r="R349" s="62"/>
    </row>
    <row r="350" spans="6:18" ht="12.75" customHeight="1">
      <c r="F350" s="62"/>
      <c r="G350" s="62"/>
      <c r="H350" s="62"/>
      <c r="I350" s="62"/>
      <c r="J350" s="41"/>
      <c r="K350" s="62"/>
      <c r="L350" s="62"/>
      <c r="M350" s="62"/>
      <c r="O350" s="41"/>
      <c r="R350" s="62"/>
    </row>
    <row r="351" spans="6:18" ht="12.75" customHeight="1">
      <c r="F351" s="62"/>
      <c r="G351" s="62"/>
      <c r="H351" s="62"/>
      <c r="I351" s="62"/>
      <c r="J351" s="41"/>
      <c r="K351" s="62"/>
      <c r="L351" s="62"/>
      <c r="M351" s="62"/>
      <c r="O351" s="41"/>
      <c r="R351" s="62"/>
    </row>
    <row r="352" spans="6:18" ht="12.75" customHeight="1">
      <c r="F352" s="62"/>
      <c r="G352" s="62"/>
      <c r="H352" s="62"/>
      <c r="I352" s="62"/>
      <c r="J352" s="41"/>
      <c r="K352" s="62"/>
      <c r="L352" s="62"/>
      <c r="M352" s="62"/>
      <c r="O352" s="41"/>
      <c r="R352" s="62"/>
    </row>
    <row r="353" spans="6:18" ht="12.75" customHeight="1">
      <c r="F353" s="62"/>
      <c r="G353" s="62"/>
      <c r="H353" s="62"/>
      <c r="I353" s="62"/>
      <c r="J353" s="41"/>
      <c r="K353" s="62"/>
      <c r="L353" s="62"/>
      <c r="M353" s="62"/>
      <c r="O353" s="41"/>
      <c r="R353" s="62"/>
    </row>
    <row r="354" spans="6:18" ht="12.75" customHeight="1">
      <c r="F354" s="62"/>
      <c r="G354" s="62"/>
      <c r="H354" s="62"/>
      <c r="I354" s="62"/>
      <c r="J354" s="41"/>
      <c r="K354" s="62"/>
      <c r="L354" s="62"/>
      <c r="M354" s="62"/>
      <c r="O354" s="41"/>
      <c r="R354" s="62"/>
    </row>
    <row r="355" spans="6:18" ht="12.75" customHeight="1">
      <c r="F355" s="62"/>
      <c r="G355" s="62"/>
      <c r="H355" s="62"/>
      <c r="I355" s="62"/>
      <c r="J355" s="41"/>
      <c r="K355" s="62"/>
      <c r="L355" s="62"/>
      <c r="M355" s="62"/>
      <c r="O355" s="41"/>
      <c r="R355" s="62"/>
    </row>
    <row r="356" spans="6:18" ht="12.75" customHeight="1">
      <c r="F356" s="62"/>
      <c r="G356" s="62"/>
      <c r="H356" s="62"/>
      <c r="I356" s="62"/>
      <c r="J356" s="41"/>
      <c r="K356" s="62"/>
      <c r="L356" s="62"/>
      <c r="M356" s="62"/>
      <c r="O356" s="41"/>
      <c r="R356" s="62"/>
    </row>
    <row r="357" spans="6:18" ht="12.75" customHeight="1">
      <c r="F357" s="62"/>
      <c r="G357" s="62"/>
      <c r="H357" s="62"/>
      <c r="I357" s="62"/>
      <c r="J357" s="41"/>
      <c r="K357" s="62"/>
      <c r="L357" s="62"/>
      <c r="M357" s="62"/>
      <c r="O357" s="41"/>
      <c r="R357" s="62"/>
    </row>
    <row r="358" spans="6:18" ht="12.75" customHeight="1">
      <c r="F358" s="62"/>
      <c r="G358" s="62"/>
      <c r="H358" s="62"/>
      <c r="I358" s="62"/>
      <c r="J358" s="41"/>
      <c r="K358" s="62"/>
      <c r="L358" s="62"/>
      <c r="M358" s="62"/>
      <c r="O358" s="41"/>
      <c r="R358" s="62"/>
    </row>
    <row r="359" spans="6:18" ht="12.75" customHeight="1">
      <c r="F359" s="62"/>
      <c r="G359" s="62"/>
      <c r="H359" s="62"/>
      <c r="I359" s="62"/>
      <c r="J359" s="41"/>
      <c r="K359" s="62"/>
      <c r="L359" s="62"/>
      <c r="M359" s="62"/>
      <c r="O359" s="41"/>
      <c r="R359" s="62"/>
    </row>
    <row r="360" spans="6:18" ht="12.75" customHeight="1">
      <c r="F360" s="62"/>
      <c r="G360" s="62"/>
      <c r="H360" s="62"/>
      <c r="I360" s="62"/>
      <c r="J360" s="41"/>
      <c r="K360" s="62"/>
      <c r="L360" s="62"/>
      <c r="M360" s="62"/>
      <c r="O360" s="41"/>
      <c r="R360" s="62"/>
    </row>
    <row r="361" spans="6:18" ht="12.75" customHeight="1">
      <c r="F361" s="62"/>
      <c r="G361" s="62"/>
      <c r="H361" s="62"/>
      <c r="I361" s="62"/>
      <c r="J361" s="41"/>
      <c r="K361" s="62"/>
      <c r="L361" s="62"/>
      <c r="M361" s="62"/>
      <c r="O361" s="41"/>
      <c r="R361" s="62"/>
    </row>
    <row r="362" spans="6:18" ht="12.75" customHeight="1">
      <c r="F362" s="62"/>
      <c r="G362" s="62"/>
      <c r="H362" s="62"/>
      <c r="I362" s="62"/>
      <c r="J362" s="41"/>
      <c r="K362" s="62"/>
      <c r="L362" s="62"/>
      <c r="M362" s="62"/>
      <c r="O362" s="41"/>
      <c r="R362" s="62"/>
    </row>
    <row r="363" spans="6:18" ht="12.75" customHeight="1">
      <c r="F363" s="62"/>
      <c r="G363" s="62"/>
      <c r="H363" s="62"/>
      <c r="I363" s="62"/>
      <c r="J363" s="41"/>
      <c r="K363" s="62"/>
      <c r="L363" s="62"/>
      <c r="M363" s="62"/>
      <c r="O363" s="41"/>
      <c r="R363" s="62"/>
    </row>
    <row r="364" spans="6:18" ht="12.75" customHeight="1">
      <c r="F364" s="62"/>
      <c r="G364" s="62"/>
      <c r="H364" s="62"/>
      <c r="I364" s="62"/>
      <c r="J364" s="41"/>
      <c r="K364" s="62"/>
      <c r="L364" s="62"/>
      <c r="M364" s="62"/>
      <c r="O364" s="41"/>
      <c r="R364" s="62"/>
    </row>
    <row r="365" spans="6:18" ht="12.75" customHeight="1">
      <c r="F365" s="62"/>
      <c r="G365" s="62"/>
      <c r="H365" s="62"/>
      <c r="I365" s="62"/>
      <c r="J365" s="41"/>
      <c r="K365" s="62"/>
      <c r="L365" s="62"/>
      <c r="M365" s="62"/>
      <c r="O365" s="41"/>
      <c r="R365" s="62"/>
    </row>
    <row r="366" spans="6:18" ht="12.75" customHeight="1">
      <c r="F366" s="62"/>
      <c r="G366" s="62"/>
      <c r="H366" s="62"/>
      <c r="I366" s="62"/>
      <c r="J366" s="41"/>
      <c r="K366" s="62"/>
      <c r="L366" s="62"/>
      <c r="M366" s="62"/>
      <c r="O366" s="41"/>
      <c r="R366" s="62"/>
    </row>
    <row r="367" spans="6:18" ht="12.75" customHeight="1">
      <c r="F367" s="62"/>
      <c r="G367" s="62"/>
      <c r="H367" s="62"/>
      <c r="I367" s="62"/>
      <c r="J367" s="41"/>
      <c r="K367" s="62"/>
      <c r="L367" s="62"/>
      <c r="M367" s="62"/>
      <c r="O367" s="41"/>
      <c r="R367" s="62"/>
    </row>
    <row r="368" spans="6:18" ht="12.75" customHeight="1">
      <c r="F368" s="62"/>
      <c r="G368" s="62"/>
      <c r="H368" s="62"/>
      <c r="I368" s="62"/>
      <c r="J368" s="41"/>
      <c r="K368" s="62"/>
      <c r="L368" s="62"/>
      <c r="M368" s="62"/>
      <c r="O368" s="41"/>
      <c r="R368" s="62"/>
    </row>
    <row r="369" spans="6:18" ht="12.75" customHeight="1">
      <c r="F369" s="62"/>
      <c r="G369" s="62"/>
      <c r="H369" s="62"/>
      <c r="I369" s="62"/>
      <c r="J369" s="41"/>
      <c r="K369" s="62"/>
      <c r="L369" s="62"/>
      <c r="M369" s="62"/>
      <c r="O369" s="41"/>
      <c r="R369" s="62"/>
    </row>
    <row r="370" spans="6:18" ht="12.75" customHeight="1">
      <c r="F370" s="62"/>
      <c r="G370" s="62"/>
      <c r="H370" s="62"/>
      <c r="I370" s="62"/>
      <c r="J370" s="41"/>
      <c r="K370" s="62"/>
      <c r="L370" s="62"/>
      <c r="M370" s="62"/>
      <c r="O370" s="41"/>
      <c r="R370" s="62"/>
    </row>
    <row r="371" spans="6:18" ht="12.75" customHeight="1">
      <c r="F371" s="62"/>
      <c r="G371" s="62"/>
      <c r="H371" s="62"/>
      <c r="I371" s="62"/>
      <c r="J371" s="41"/>
      <c r="K371" s="62"/>
      <c r="L371" s="62"/>
      <c r="M371" s="62"/>
      <c r="O371" s="41"/>
      <c r="R371" s="62"/>
    </row>
    <row r="372" spans="6:18" ht="12.75" customHeight="1">
      <c r="F372" s="62"/>
      <c r="G372" s="62"/>
      <c r="H372" s="62"/>
      <c r="I372" s="62"/>
      <c r="J372" s="41"/>
      <c r="K372" s="62"/>
      <c r="L372" s="62"/>
      <c r="M372" s="62"/>
      <c r="O372" s="41"/>
      <c r="R372" s="62"/>
    </row>
    <row r="373" spans="6:18" ht="12.75" customHeight="1">
      <c r="F373" s="62"/>
      <c r="G373" s="62"/>
      <c r="H373" s="62"/>
      <c r="I373" s="62"/>
      <c r="J373" s="41"/>
      <c r="K373" s="62"/>
      <c r="L373" s="62"/>
      <c r="M373" s="62"/>
      <c r="O373" s="41"/>
      <c r="R373" s="62"/>
    </row>
    <row r="374" spans="6:18" ht="12.75" customHeight="1">
      <c r="F374" s="62"/>
      <c r="G374" s="62"/>
      <c r="H374" s="62"/>
      <c r="I374" s="62"/>
      <c r="J374" s="41"/>
      <c r="K374" s="62"/>
      <c r="L374" s="62"/>
      <c r="M374" s="62"/>
      <c r="O374" s="41"/>
      <c r="R374" s="62"/>
    </row>
    <row r="375" spans="6:18" ht="12.75" customHeight="1">
      <c r="F375" s="62"/>
      <c r="G375" s="62"/>
      <c r="H375" s="62"/>
      <c r="I375" s="62"/>
      <c r="J375" s="41"/>
      <c r="K375" s="62"/>
      <c r="L375" s="62"/>
      <c r="M375" s="62"/>
      <c r="O375" s="41"/>
      <c r="R375" s="62"/>
    </row>
    <row r="376" spans="6:18" ht="12.75" customHeight="1">
      <c r="F376" s="62"/>
      <c r="G376" s="62"/>
      <c r="H376" s="62"/>
      <c r="I376" s="62"/>
      <c r="J376" s="41"/>
      <c r="K376" s="62"/>
      <c r="L376" s="62"/>
      <c r="M376" s="62"/>
      <c r="O376" s="41"/>
      <c r="R376" s="62"/>
    </row>
    <row r="377" spans="6:18" ht="12.75" customHeight="1">
      <c r="F377" s="62"/>
      <c r="G377" s="62"/>
      <c r="H377" s="62"/>
      <c r="I377" s="62"/>
      <c r="J377" s="41"/>
      <c r="K377" s="62"/>
      <c r="L377" s="62"/>
      <c r="M377" s="62"/>
      <c r="O377" s="41"/>
      <c r="R377" s="62"/>
    </row>
    <row r="378" spans="6:18" ht="12.75" customHeight="1">
      <c r="F378" s="62"/>
      <c r="G378" s="62"/>
      <c r="H378" s="62"/>
      <c r="I378" s="62"/>
      <c r="J378" s="41"/>
      <c r="K378" s="62"/>
      <c r="L378" s="62"/>
      <c r="M378" s="62"/>
      <c r="O378" s="41"/>
      <c r="R378" s="62"/>
    </row>
    <row r="379" spans="6:18" ht="12.75" customHeight="1">
      <c r="F379" s="62"/>
      <c r="G379" s="62"/>
      <c r="H379" s="62"/>
      <c r="I379" s="62"/>
      <c r="J379" s="41"/>
      <c r="K379" s="62"/>
      <c r="L379" s="62"/>
      <c r="M379" s="62"/>
      <c r="O379" s="41"/>
      <c r="R379" s="62"/>
    </row>
    <row r="380" spans="6:18" ht="12.75" customHeight="1">
      <c r="F380" s="62"/>
      <c r="G380" s="62"/>
      <c r="H380" s="62"/>
      <c r="I380" s="62"/>
      <c r="J380" s="41"/>
      <c r="K380" s="62"/>
      <c r="L380" s="62"/>
      <c r="M380" s="62"/>
      <c r="O380" s="41"/>
      <c r="R380" s="62"/>
    </row>
    <row r="381" spans="6:18" ht="12.75" customHeight="1">
      <c r="F381" s="62"/>
      <c r="G381" s="62"/>
      <c r="H381" s="62"/>
      <c r="I381" s="62"/>
      <c r="J381" s="41"/>
      <c r="K381" s="62"/>
      <c r="L381" s="62"/>
      <c r="M381" s="62"/>
      <c r="O381" s="41"/>
      <c r="R381" s="62"/>
    </row>
    <row r="382" spans="6:18" ht="12.75" customHeight="1"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6:18" ht="12.75" customHeight="1"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6:1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2.7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  <row r="459" spans="6:18" ht="12.75" customHeight="1">
      <c r="F459" s="62"/>
      <c r="G459" s="62"/>
      <c r="H459" s="62"/>
      <c r="I459" s="62"/>
      <c r="J459" s="41"/>
      <c r="K459" s="62"/>
      <c r="L459" s="62"/>
      <c r="M459" s="62"/>
      <c r="O459" s="41"/>
      <c r="R459" s="62"/>
    </row>
    <row r="460" spans="6:18" ht="12.75" customHeight="1">
      <c r="F460" s="62"/>
      <c r="G460" s="62"/>
      <c r="H460" s="62"/>
      <c r="I460" s="62"/>
      <c r="J460" s="41"/>
      <c r="K460" s="62"/>
      <c r="L460" s="62"/>
      <c r="M460" s="62"/>
      <c r="O460" s="41"/>
      <c r="R460" s="62"/>
    </row>
    <row r="461" spans="6:18" ht="12.75" customHeight="1">
      <c r="F461" s="62"/>
      <c r="G461" s="62"/>
      <c r="H461" s="62"/>
      <c r="I461" s="62"/>
      <c r="J461" s="41"/>
      <c r="K461" s="62"/>
      <c r="L461" s="62"/>
      <c r="M461" s="62"/>
      <c r="O461" s="41"/>
      <c r="R461" s="62"/>
    </row>
    <row r="462" spans="6:18" ht="12.75" customHeight="1">
      <c r="F462" s="62"/>
      <c r="G462" s="62"/>
      <c r="H462" s="62"/>
      <c r="I462" s="62"/>
      <c r="J462" s="41"/>
      <c r="K462" s="62"/>
      <c r="L462" s="62"/>
      <c r="M462" s="62"/>
      <c r="O462" s="41"/>
      <c r="R462" s="62"/>
    </row>
    <row r="463" spans="6:18" ht="12.75" customHeight="1">
      <c r="F463" s="62"/>
      <c r="G463" s="62"/>
      <c r="H463" s="62"/>
      <c r="I463" s="62"/>
      <c r="J463" s="41"/>
      <c r="K463" s="62"/>
      <c r="L463" s="62"/>
      <c r="M463" s="62"/>
      <c r="O463" s="41"/>
      <c r="R463" s="62"/>
    </row>
    <row r="464" spans="6:18" ht="12.75" customHeight="1">
      <c r="F464" s="62"/>
      <c r="G464" s="62"/>
      <c r="H464" s="62"/>
      <c r="I464" s="62"/>
      <c r="J464" s="41"/>
      <c r="K464" s="62"/>
      <c r="L464" s="62"/>
      <c r="M464" s="62"/>
      <c r="O464" s="41"/>
      <c r="R464" s="62"/>
    </row>
    <row r="465" spans="6:18" ht="12.75" customHeight="1">
      <c r="F465" s="62"/>
      <c r="G465" s="62"/>
      <c r="H465" s="62"/>
      <c r="I465" s="62"/>
      <c r="J465" s="41"/>
      <c r="K465" s="62"/>
      <c r="L465" s="62"/>
      <c r="M465" s="62"/>
      <c r="O465" s="41"/>
      <c r="R465" s="62"/>
    </row>
    <row r="466" spans="6:18" ht="12.75" customHeight="1">
      <c r="F466" s="62"/>
      <c r="G466" s="62"/>
      <c r="H466" s="62"/>
      <c r="I466" s="62"/>
      <c r="J466" s="41"/>
      <c r="K466" s="62"/>
      <c r="L466" s="62"/>
      <c r="M466" s="62"/>
      <c r="O466" s="41"/>
      <c r="R466" s="62"/>
    </row>
    <row r="467" spans="6:18" ht="12.75" customHeight="1">
      <c r="F467" s="62"/>
      <c r="G467" s="62"/>
      <c r="H467" s="62"/>
      <c r="I467" s="62"/>
      <c r="J467" s="41"/>
      <c r="K467" s="62"/>
      <c r="L467" s="62"/>
      <c r="M467" s="62"/>
      <c r="O467" s="41"/>
      <c r="R467" s="62"/>
    </row>
    <row r="468" spans="6:18" ht="12.75" customHeight="1">
      <c r="F468" s="62"/>
      <c r="G468" s="62"/>
      <c r="H468" s="62"/>
      <c r="I468" s="62"/>
      <c r="J468" s="41"/>
      <c r="K468" s="62"/>
      <c r="L468" s="62"/>
      <c r="M468" s="62"/>
      <c r="O468" s="41"/>
      <c r="R468" s="62"/>
    </row>
    <row r="469" spans="6:18" ht="12.75" customHeight="1">
      <c r="F469" s="62"/>
      <c r="G469" s="62"/>
      <c r="H469" s="62"/>
      <c r="I469" s="62"/>
      <c r="J469" s="41"/>
      <c r="K469" s="62"/>
      <c r="L469" s="62"/>
      <c r="M469" s="62"/>
      <c r="O469" s="41"/>
      <c r="R469" s="62"/>
    </row>
    <row r="470" spans="6:18" ht="12.75" customHeight="1">
      <c r="F470" s="62"/>
      <c r="G470" s="62"/>
      <c r="H470" s="62"/>
      <c r="I470" s="62"/>
      <c r="J470" s="41"/>
      <c r="K470" s="62"/>
      <c r="L470" s="62"/>
      <c r="M470" s="62"/>
      <c r="O470" s="41"/>
      <c r="R470" s="62"/>
    </row>
    <row r="471" spans="6:18" ht="12.75" customHeight="1">
      <c r="F471" s="62"/>
      <c r="G471" s="62"/>
      <c r="H471" s="62"/>
      <c r="I471" s="62"/>
      <c r="J471" s="41"/>
      <c r="K471" s="62"/>
      <c r="L471" s="62"/>
      <c r="M471" s="62"/>
      <c r="O471" s="41"/>
      <c r="R471" s="62"/>
    </row>
    <row r="472" spans="6:18" ht="12.75" customHeight="1">
      <c r="F472" s="62"/>
      <c r="G472" s="62"/>
      <c r="H472" s="62"/>
      <c r="I472" s="62"/>
      <c r="J472" s="41"/>
      <c r="K472" s="62"/>
      <c r="L472" s="62"/>
      <c r="M472" s="62"/>
      <c r="O472" s="41"/>
      <c r="R472" s="62"/>
    </row>
    <row r="473" spans="6:18" ht="12.75" customHeight="1">
      <c r="F473" s="62"/>
      <c r="G473" s="62"/>
      <c r="H473" s="62"/>
      <c r="I473" s="62"/>
      <c r="J473" s="41"/>
      <c r="K473" s="62"/>
      <c r="L473" s="62"/>
      <c r="M473" s="62"/>
      <c r="O473" s="41"/>
      <c r="R473" s="62"/>
    </row>
    <row r="474" spans="6:18" ht="12.75" customHeight="1">
      <c r="F474" s="62"/>
      <c r="G474" s="62"/>
      <c r="H474" s="62"/>
      <c r="I474" s="62"/>
      <c r="J474" s="41"/>
      <c r="K474" s="62"/>
      <c r="L474" s="62"/>
      <c r="M474" s="62"/>
      <c r="O474" s="41"/>
      <c r="R474" s="62"/>
    </row>
    <row r="475" spans="6:18" ht="12.75" customHeight="1">
      <c r="F475" s="62"/>
      <c r="G475" s="62"/>
      <c r="H475" s="62"/>
      <c r="I475" s="62"/>
      <c r="J475" s="41"/>
      <c r="K475" s="62"/>
      <c r="L475" s="62"/>
      <c r="M475" s="62"/>
      <c r="O475" s="41"/>
      <c r="R475" s="62"/>
    </row>
    <row r="476" spans="6:18" ht="12.75" customHeight="1">
      <c r="F476" s="62"/>
      <c r="G476" s="62"/>
      <c r="H476" s="62"/>
      <c r="I476" s="62"/>
      <c r="J476" s="41"/>
      <c r="K476" s="62"/>
      <c r="L476" s="62"/>
      <c r="M476" s="62"/>
      <c r="O476" s="41"/>
      <c r="R476" s="62"/>
    </row>
    <row r="477" spans="6:18" ht="12.75" customHeight="1">
      <c r="F477" s="62"/>
      <c r="G477" s="62"/>
      <c r="H477" s="62"/>
      <c r="I477" s="62"/>
      <c r="J477" s="41"/>
      <c r="K477" s="62"/>
      <c r="L477" s="62"/>
      <c r="M477" s="62"/>
      <c r="O477" s="41"/>
      <c r="R477" s="62"/>
    </row>
    <row r="478" spans="6:18" ht="12.75" customHeight="1">
      <c r="F478" s="62"/>
      <c r="G478" s="62"/>
      <c r="H478" s="62"/>
      <c r="I478" s="62"/>
      <c r="J478" s="41"/>
      <c r="K478" s="62"/>
      <c r="L478" s="62"/>
      <c r="M478" s="62"/>
      <c r="O478" s="41"/>
      <c r="R478" s="62"/>
    </row>
    <row r="479" spans="6:18" ht="12.75" customHeight="1">
      <c r="F479" s="62"/>
      <c r="G479" s="62"/>
      <c r="H479" s="62"/>
      <c r="I479" s="62"/>
      <c r="J479" s="41"/>
      <c r="K479" s="62"/>
      <c r="L479" s="62"/>
      <c r="M479" s="62"/>
      <c r="O479" s="41"/>
      <c r="R479" s="62"/>
    </row>
    <row r="480" spans="6:18" ht="12.75" customHeight="1">
      <c r="F480" s="62"/>
      <c r="G480" s="62"/>
      <c r="H480" s="62"/>
      <c r="I480" s="62"/>
      <c r="J480" s="41"/>
      <c r="K480" s="62"/>
      <c r="L480" s="62"/>
      <c r="M480" s="62"/>
      <c r="O480" s="41"/>
      <c r="R480" s="62"/>
    </row>
    <row r="481" spans="6:18" ht="12.75" customHeight="1">
      <c r="F481" s="62"/>
      <c r="G481" s="62"/>
      <c r="H481" s="62"/>
      <c r="I481" s="62"/>
      <c r="J481" s="41"/>
      <c r="K481" s="62"/>
      <c r="L481" s="62"/>
      <c r="M481" s="62"/>
      <c r="O481" s="41"/>
      <c r="R481" s="62"/>
    </row>
    <row r="482" spans="6:18" ht="12.75" customHeight="1">
      <c r="F482" s="62"/>
      <c r="G482" s="62"/>
      <c r="H482" s="62"/>
      <c r="I482" s="62"/>
      <c r="J482" s="41"/>
      <c r="K482" s="62"/>
      <c r="L482" s="62"/>
      <c r="M482" s="62"/>
      <c r="O482" s="41"/>
      <c r="R482" s="62"/>
    </row>
    <row r="483" spans="6:18" ht="12.75" customHeight="1">
      <c r="F483" s="62"/>
      <c r="G483" s="62"/>
      <c r="H483" s="62"/>
      <c r="I483" s="62"/>
      <c r="J483" s="41"/>
      <c r="K483" s="62"/>
      <c r="L483" s="62"/>
      <c r="M483" s="62"/>
      <c r="O483" s="41"/>
      <c r="R483" s="62"/>
    </row>
    <row r="484" spans="6:18" ht="12.75" customHeight="1">
      <c r="F484" s="62"/>
      <c r="G484" s="62"/>
      <c r="H484" s="62"/>
      <c r="I484" s="62"/>
      <c r="J484" s="41"/>
      <c r="K484" s="62"/>
      <c r="L484" s="62"/>
      <c r="M484" s="62"/>
      <c r="O484" s="41"/>
      <c r="R484" s="62"/>
    </row>
    <row r="485" spans="6:18" ht="12.75" customHeight="1">
      <c r="F485" s="62"/>
      <c r="G485" s="62"/>
      <c r="H485" s="62"/>
      <c r="I485" s="62"/>
      <c r="J485" s="41"/>
      <c r="K485" s="62"/>
      <c r="L485" s="62"/>
      <c r="M485" s="62"/>
      <c r="O485" s="41"/>
      <c r="R485" s="62"/>
    </row>
    <row r="486" spans="6:18" ht="12.75" customHeight="1">
      <c r="F486" s="62"/>
      <c r="G486" s="62"/>
      <c r="H486" s="62"/>
      <c r="I486" s="62"/>
      <c r="J486" s="41"/>
      <c r="K486" s="62"/>
      <c r="L486" s="62"/>
      <c r="M486" s="62"/>
      <c r="O486" s="41"/>
      <c r="R486" s="62"/>
    </row>
    <row r="487" spans="6:18" ht="12.75" customHeight="1">
      <c r="F487" s="62"/>
      <c r="G487" s="62"/>
      <c r="H487" s="62"/>
      <c r="I487" s="62"/>
      <c r="J487" s="41"/>
      <c r="K487" s="62"/>
      <c r="L487" s="62"/>
      <c r="M487" s="62"/>
      <c r="O487" s="41"/>
      <c r="R487" s="62"/>
    </row>
    <row r="488" spans="6:18" ht="12.75" customHeight="1">
      <c r="F488" s="62"/>
      <c r="G488" s="62"/>
      <c r="H488" s="62"/>
      <c r="I488" s="62"/>
      <c r="J488" s="41"/>
      <c r="K488" s="62"/>
      <c r="L488" s="62"/>
      <c r="M488" s="62"/>
      <c r="O488" s="41"/>
      <c r="R488" s="62"/>
    </row>
    <row r="489" spans="6:18" ht="12.75" customHeight="1">
      <c r="F489" s="62"/>
      <c r="G489" s="62"/>
      <c r="H489" s="62"/>
      <c r="I489" s="62"/>
      <c r="J489" s="41"/>
      <c r="K489" s="62"/>
      <c r="L489" s="62"/>
      <c r="M489" s="62"/>
      <c r="O489" s="41"/>
      <c r="R489" s="62"/>
    </row>
    <row r="490" spans="6:18" ht="12.75" customHeight="1">
      <c r="F490" s="62"/>
      <c r="G490" s="62"/>
      <c r="H490" s="62"/>
      <c r="I490" s="62"/>
      <c r="J490" s="41"/>
      <c r="K490" s="62"/>
      <c r="L490" s="62"/>
      <c r="M490" s="62"/>
      <c r="O490" s="41"/>
      <c r="R490" s="62"/>
    </row>
    <row r="491" spans="6:18" ht="12.75" customHeight="1">
      <c r="F491" s="62"/>
      <c r="G491" s="62"/>
      <c r="H491" s="62"/>
      <c r="I491" s="62"/>
      <c r="J491" s="41"/>
      <c r="K491" s="62"/>
      <c r="L491" s="62"/>
      <c r="M491" s="62"/>
      <c r="O491" s="41"/>
      <c r="R491" s="62"/>
    </row>
    <row r="492" spans="6:18" ht="12.75" customHeight="1">
      <c r="F492" s="62"/>
      <c r="G492" s="62"/>
      <c r="H492" s="62"/>
      <c r="I492" s="62"/>
      <c r="J492" s="41"/>
      <c r="K492" s="62"/>
      <c r="L492" s="62"/>
      <c r="M492" s="62"/>
      <c r="O492" s="41"/>
      <c r="R492" s="62"/>
    </row>
    <row r="493" spans="6:18" ht="12.75" customHeight="1">
      <c r="F493" s="62"/>
      <c r="G493" s="62"/>
      <c r="H493" s="62"/>
      <c r="I493" s="62"/>
      <c r="J493" s="41"/>
      <c r="K493" s="62"/>
      <c r="L493" s="62"/>
      <c r="M493" s="62"/>
      <c r="O493" s="41"/>
      <c r="R493" s="62"/>
    </row>
    <row r="494" spans="6:18" ht="12.75" customHeight="1">
      <c r="F494" s="62"/>
      <c r="G494" s="62"/>
      <c r="H494" s="62"/>
      <c r="I494" s="62"/>
      <c r="J494" s="41"/>
      <c r="K494" s="62"/>
      <c r="L494" s="62"/>
      <c r="M494" s="62"/>
      <c r="O494" s="41"/>
      <c r="R494" s="62"/>
    </row>
    <row r="495" spans="6:18" ht="12.75" customHeight="1">
      <c r="F495" s="62"/>
      <c r="G495" s="62"/>
      <c r="H495" s="62"/>
      <c r="I495" s="62"/>
      <c r="J495" s="41"/>
      <c r="K495" s="62"/>
      <c r="L495" s="62"/>
      <c r="M495" s="62"/>
      <c r="O495" s="41"/>
      <c r="R495" s="62"/>
    </row>
    <row r="496" spans="6:18" ht="12.75" customHeight="1">
      <c r="F496" s="62"/>
      <c r="G496" s="62"/>
      <c r="H496" s="62"/>
      <c r="I496" s="62"/>
      <c r="J496" s="41"/>
      <c r="K496" s="62"/>
      <c r="L496" s="62"/>
      <c r="M496" s="62"/>
      <c r="O496" s="41"/>
      <c r="R496" s="62"/>
    </row>
    <row r="497" spans="6:18" ht="12.75" customHeight="1">
      <c r="F497" s="62"/>
      <c r="G497" s="62"/>
      <c r="H497" s="62"/>
      <c r="I497" s="62"/>
      <c r="J497" s="41"/>
      <c r="K497" s="62"/>
      <c r="L497" s="62"/>
      <c r="M497" s="62"/>
      <c r="O497" s="41"/>
      <c r="R497" s="62"/>
    </row>
    <row r="498" spans="6:18" ht="12.75" customHeight="1">
      <c r="F498" s="62"/>
      <c r="G498" s="62"/>
      <c r="H498" s="62"/>
      <c r="I498" s="62"/>
      <c r="J498" s="41"/>
      <c r="K498" s="62"/>
      <c r="L498" s="62"/>
      <c r="M498" s="62"/>
      <c r="O498" s="41"/>
      <c r="R498" s="62"/>
    </row>
    <row r="499" spans="6:18" ht="12.75" customHeight="1">
      <c r="F499" s="62"/>
      <c r="G499" s="62"/>
      <c r="H499" s="62"/>
      <c r="I499" s="62"/>
      <c r="J499" s="41"/>
      <c r="K499" s="62"/>
      <c r="L499" s="62"/>
      <c r="M499" s="62"/>
      <c r="O499" s="41"/>
      <c r="R499" s="62"/>
    </row>
    <row r="500" spans="6:18" ht="12.75" customHeight="1">
      <c r="F500" s="62"/>
      <c r="G500" s="62"/>
      <c r="H500" s="62"/>
      <c r="I500" s="62"/>
      <c r="J500" s="41"/>
      <c r="K500" s="62"/>
      <c r="L500" s="62"/>
      <c r="M500" s="62"/>
      <c r="O500" s="41"/>
      <c r="R500" s="62"/>
    </row>
    <row r="501" spans="6:18" ht="12.75" customHeight="1">
      <c r="F501" s="62"/>
      <c r="G501" s="62"/>
      <c r="H501" s="62"/>
      <c r="I501" s="62"/>
      <c r="J501" s="41"/>
      <c r="K501" s="62"/>
      <c r="L501" s="62"/>
      <c r="M501" s="62"/>
      <c r="O501" s="41"/>
      <c r="R501" s="62"/>
    </row>
    <row r="502" spans="6:18" ht="15" customHeight="1">
      <c r="F502" s="62"/>
      <c r="G502" s="62"/>
      <c r="H502" s="62"/>
      <c r="I502" s="62"/>
      <c r="J502" s="41"/>
      <c r="K502" s="62"/>
      <c r="L502" s="62"/>
      <c r="M502" s="62"/>
      <c r="O502" s="41"/>
      <c r="R502" s="62"/>
    </row>
  </sheetData>
  <autoFilter ref="R1:R325"/>
  <mergeCells count="4">
    <mergeCell ref="I101:I102"/>
    <mergeCell ref="B101:B102"/>
    <mergeCell ref="A101:A102"/>
    <mergeCell ref="J101:J102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2023-08-21T02:37:09Z</dcterms:modified>
</cp:coreProperties>
</file>