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F&amp;O)'!$R$1:$R$336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7" i="6"/>
  <c r="M107" s="1"/>
  <c r="K107"/>
  <c r="K128"/>
  <c r="M128" s="1"/>
  <c r="K131"/>
  <c r="M131" s="1"/>
  <c r="M130"/>
  <c r="K130"/>
  <c r="L103"/>
  <c r="M103" s="1"/>
  <c r="K103"/>
  <c r="L104"/>
  <c r="M104" s="1"/>
  <c r="K104"/>
  <c r="L35"/>
  <c r="M35" s="1"/>
  <c r="K35"/>
  <c r="L106"/>
  <c r="M106" s="1"/>
  <c r="K106"/>
  <c r="L105"/>
  <c r="M105" s="1"/>
  <c r="K105"/>
  <c r="L102"/>
  <c r="M102" s="1"/>
  <c r="K102"/>
  <c r="L100"/>
  <c r="K100"/>
  <c r="L95"/>
  <c r="M95" s="1"/>
  <c r="K95"/>
  <c r="K124"/>
  <c r="M124" s="1"/>
  <c r="K129"/>
  <c r="M129" s="1"/>
  <c r="K127"/>
  <c r="M127" s="1"/>
  <c r="L101"/>
  <c r="K101"/>
  <c r="K125"/>
  <c r="M125" s="1"/>
  <c r="L33"/>
  <c r="M33" s="1"/>
  <c r="K33"/>
  <c r="L99"/>
  <c r="K99"/>
  <c r="L34"/>
  <c r="M34" s="1"/>
  <c r="K34"/>
  <c r="L29"/>
  <c r="K29"/>
  <c r="L15"/>
  <c r="M15" s="1"/>
  <c r="K15"/>
  <c r="L98"/>
  <c r="K98"/>
  <c r="L30"/>
  <c r="K30"/>
  <c r="L32"/>
  <c r="K32"/>
  <c r="K123"/>
  <c r="M123" s="1"/>
  <c r="L96"/>
  <c r="K96"/>
  <c r="L94"/>
  <c r="K94"/>
  <c r="L93"/>
  <c r="K93"/>
  <c r="L31"/>
  <c r="K31"/>
  <c r="L12"/>
  <c r="K12"/>
  <c r="M29" l="1"/>
  <c r="M100"/>
  <c r="M30"/>
  <c r="M101"/>
  <c r="M99"/>
  <c r="M32"/>
  <c r="M98"/>
  <c r="M96"/>
  <c r="M31"/>
  <c r="M93"/>
  <c r="M12"/>
  <c r="M94"/>
  <c r="L86"/>
  <c r="K86"/>
  <c r="K122"/>
  <c r="M122" s="1"/>
  <c r="K121"/>
  <c r="M121" s="1"/>
  <c r="K120"/>
  <c r="M120" s="1"/>
  <c r="L10"/>
  <c r="K10"/>
  <c r="K89"/>
  <c r="L91"/>
  <c r="K91"/>
  <c r="L92"/>
  <c r="K92"/>
  <c r="L90"/>
  <c r="K90"/>
  <c r="L89"/>
  <c r="L14"/>
  <c r="K14"/>
  <c r="L28"/>
  <c r="K28"/>
  <c r="L13"/>
  <c r="K13"/>
  <c r="K88"/>
  <c r="L88"/>
  <c r="L87"/>
  <c r="K87"/>
  <c r="L27"/>
  <c r="K27"/>
  <c r="L26"/>
  <c r="K26"/>
  <c r="M84"/>
  <c r="L83"/>
  <c r="K83"/>
  <c r="L84"/>
  <c r="K84"/>
  <c r="K85"/>
  <c r="K119"/>
  <c r="M119" s="1"/>
  <c r="M10" l="1"/>
  <c r="M90"/>
  <c r="M13"/>
  <c r="M86"/>
  <c r="M89"/>
  <c r="M28"/>
  <c r="M92"/>
  <c r="M14"/>
  <c r="M91"/>
  <c r="M87"/>
  <c r="M26"/>
  <c r="M88"/>
  <c r="M83"/>
  <c r="M27"/>
  <c r="K82"/>
  <c r="L82"/>
  <c r="L81"/>
  <c r="K81"/>
  <c r="L80"/>
  <c r="K80"/>
  <c r="L79"/>
  <c r="K79"/>
  <c r="M81" l="1"/>
  <c r="M80"/>
  <c r="M82"/>
  <c r="M79"/>
  <c r="L77"/>
  <c r="K77"/>
  <c r="L78"/>
  <c r="K78"/>
  <c r="L76"/>
  <c r="K76"/>
  <c r="M77" l="1"/>
  <c r="M78"/>
  <c r="M76"/>
  <c r="L75"/>
  <c r="K75"/>
  <c r="L74"/>
  <c r="K74"/>
  <c r="L71"/>
  <c r="K71"/>
  <c r="L72"/>
  <c r="K72"/>
  <c r="L70"/>
  <c r="K70"/>
  <c r="L73"/>
  <c r="K73"/>
  <c r="L67"/>
  <c r="K67"/>
  <c r="L68"/>
  <c r="K68"/>
  <c r="L69"/>
  <c r="K69"/>
  <c r="L66"/>
  <c r="K66"/>
  <c r="L65"/>
  <c r="K65"/>
  <c r="M72" l="1"/>
  <c r="M70"/>
  <c r="M75"/>
  <c r="M74"/>
  <c r="M73"/>
  <c r="M71"/>
  <c r="M66"/>
  <c r="M69"/>
  <c r="M67"/>
  <c r="M68"/>
  <c r="M65"/>
  <c r="L64"/>
  <c r="K64"/>
  <c r="L63"/>
  <c r="K63"/>
  <c r="L62"/>
  <c r="K62"/>
  <c r="M63" l="1"/>
  <c r="M64"/>
  <c r="M62"/>
  <c r="L56" l="1"/>
  <c r="K56"/>
  <c r="L59"/>
  <c r="K59"/>
  <c r="K61"/>
  <c r="L61"/>
  <c r="L60"/>
  <c r="K60"/>
  <c r="L58"/>
  <c r="K58"/>
  <c r="L55"/>
  <c r="K55"/>
  <c r="L57"/>
  <c r="K57"/>
  <c r="L11"/>
  <c r="K11"/>
  <c r="L54"/>
  <c r="K54"/>
  <c r="L53"/>
  <c r="K53"/>
  <c r="L52"/>
  <c r="K52"/>
  <c r="L51"/>
  <c r="K51"/>
  <c r="L50"/>
  <c r="K50"/>
  <c r="L48"/>
  <c r="K48"/>
  <c r="L49"/>
  <c r="K49"/>
  <c r="L47"/>
  <c r="K47"/>
  <c r="M55" l="1"/>
  <c r="M11"/>
  <c r="M60"/>
  <c r="M59"/>
  <c r="M58"/>
  <c r="M56"/>
  <c r="M61"/>
  <c r="M57"/>
  <c r="M51"/>
  <c r="M54"/>
  <c r="M52"/>
  <c r="M53"/>
  <c r="M48"/>
  <c r="M50"/>
  <c r="M49"/>
  <c r="M47"/>
  <c r="H324" l="1"/>
  <c r="K324" l="1"/>
  <c r="L324" s="1"/>
  <c r="K313"/>
  <c r="L313" s="1"/>
  <c r="K303"/>
  <c r="L303" s="1"/>
  <c r="K319" l="1"/>
  <c r="L319" s="1"/>
  <c r="K320" l="1"/>
  <c r="L320" s="1"/>
  <c r="K317" l="1"/>
  <c r="L317" s="1"/>
  <c r="K296"/>
  <c r="L296" s="1"/>
  <c r="K316"/>
  <c r="L316" s="1"/>
  <c r="K315"/>
  <c r="L315" s="1"/>
  <c r="K314"/>
  <c r="L314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4"/>
  <c r="L294" s="1"/>
  <c r="K293"/>
  <c r="L293" s="1"/>
  <c r="F292"/>
  <c r="K292" s="1"/>
  <c r="L292" s="1"/>
  <c r="K291"/>
  <c r="L291" s="1"/>
  <c r="K290"/>
  <c r="L290" s="1"/>
  <c r="K289"/>
  <c r="L289" s="1"/>
  <c r="K288"/>
  <c r="L288" s="1"/>
  <c r="K287"/>
  <c r="L287" s="1"/>
  <c r="F286"/>
  <c r="K286" s="1"/>
  <c r="L286" s="1"/>
  <c r="F285"/>
  <c r="K285" s="1"/>
  <c r="L285" s="1"/>
  <c r="K284"/>
  <c r="L284" s="1"/>
  <c r="F283"/>
  <c r="K283" s="1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7"/>
  <c r="L267" s="1"/>
  <c r="K265"/>
  <c r="L265" s="1"/>
  <c r="K264"/>
  <c r="L264" s="1"/>
  <c r="F263"/>
  <c r="K263" s="1"/>
  <c r="L263" s="1"/>
  <c r="K262"/>
  <c r="L262" s="1"/>
  <c r="K259"/>
  <c r="L259" s="1"/>
  <c r="K258"/>
  <c r="L258" s="1"/>
  <c r="K257"/>
  <c r="L257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5"/>
  <c r="L235" s="1"/>
  <c r="K233"/>
  <c r="L233" s="1"/>
  <c r="K231"/>
  <c r="L231" s="1"/>
  <c r="K230"/>
  <c r="L230" s="1"/>
  <c r="K229"/>
  <c r="L229" s="1"/>
  <c r="K227"/>
  <c r="L227" s="1"/>
  <c r="K226"/>
  <c r="L226" s="1"/>
  <c r="K225"/>
  <c r="L225" s="1"/>
  <c r="K224"/>
  <c r="K223"/>
  <c r="L223" s="1"/>
  <c r="K222"/>
  <c r="L222" s="1"/>
  <c r="K220"/>
  <c r="L220" s="1"/>
  <c r="K219"/>
  <c r="L219" s="1"/>
  <c r="K218"/>
  <c r="L218" s="1"/>
  <c r="K217"/>
  <c r="L217" s="1"/>
  <c r="K216"/>
  <c r="L216" s="1"/>
  <c r="F215"/>
  <c r="K215" s="1"/>
  <c r="L215" s="1"/>
  <c r="H214"/>
  <c r="K214" s="1"/>
  <c r="L214" s="1"/>
  <c r="K211"/>
  <c r="L211" s="1"/>
  <c r="K210"/>
  <c r="L210" s="1"/>
  <c r="K209"/>
  <c r="L209" s="1"/>
  <c r="K208"/>
  <c r="L208" s="1"/>
  <c r="K207"/>
  <c r="L207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H180"/>
  <c r="K180" s="1"/>
  <c r="L180" s="1"/>
  <c r="F179"/>
  <c r="K179" s="1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M7"/>
  <c r="D7" i="5"/>
  <c r="K6" i="4"/>
  <c r="K6" i="3"/>
  <c r="L6" i="2"/>
</calcChain>
</file>

<file path=xl/sharedStrings.xml><?xml version="1.0" encoding="utf-8"?>
<sst xmlns="http://schemas.openxmlformats.org/spreadsheetml/2006/main" count="3410" uniqueCount="1277">
  <si>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</si>
  <si>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</si>
  <si>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</si>
  <si>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</si>
  <si>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</si>
  <si>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</si>
  <si>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</si>
  <si>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</si>
  <si>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</si>
  <si>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</si>
  <si>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</si>
  <si>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</si>
  <si>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</si>
  <si>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</si>
  <si>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</si>
  <si>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</si>
  <si>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</si>
  <si>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</si>
  <si>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</si>
  <si>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</si>
  <si>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</si>
  <si>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</si>
  <si>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</si>
  <si>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</si>
  <si>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</si>
  <si>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</si>
  <si>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</si>
  <si>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</si>
  <si>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</si>
  <si>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</si>
  <si>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</si>
  <si>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</si>
  <si>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</si>
  <si>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</si>
  <si>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</si>
  <si>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</si>
  <si>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</si>
  <si>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</si>
  <si>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</si>
  <si>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</si>
  <si>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</si>
  <si>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</si>
  <si>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</si>
  <si>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</si>
  <si>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</si>
  <si>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</si>
  <si>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</si>
  <si>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</si>
  <si>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</si>
  <si>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</si>
  <si>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</si>
  <si>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</si>
  <si>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</si>
  <si>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</si>
  <si>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</si>
  <si>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</si>
  <si>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</si>
  <si>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</si>
  <si>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</si>
  <si>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</si>
  <si>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</si>
  <si>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</si>
  <si>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</si>
  <si>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</si>
  <si>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</si>
  <si>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</si>
  <si>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</si>
  <si>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</si>
  <si>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</si>
  <si>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</si>
  <si>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</si>
  <si>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</si>
  <si>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</si>
  <si>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</si>
  <si>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</si>
  <si>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</si>
  <si>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</si>
  <si>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</si>
  <si>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</si>
  <si>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</si>
  <si>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</si>
  <si>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</si>
  <si>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</si>
  <si>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</si>
  <si>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</si>
  <si>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</si>
  <si>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</si>
  <si>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</si>
  <si>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</si>
  <si>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</si>
  <si>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</si>
  <si>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</si>
  <si>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</si>
  <si>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</si>
  <si>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</si>
  <si>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</si>
  <si>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</si>
  <si>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</si>
  <si>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</si>
  <si>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</si>
  <si>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</si>
  <si>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</si>
  <si>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</si>
  <si>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</si>
  <si>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</si>
  <si>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</si>
  <si>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</si>
  <si>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</si>
  <si>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</si>
  <si>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</si>
  <si>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</si>
  <si>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</si>
  <si>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</si>
  <si>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</si>
  <si>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</si>
  <si>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</si>
  <si>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</si>
  <si>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</si>
  <si>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</si>
  <si>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</si>
  <si>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</si>
  <si>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</si>
  <si>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</si>
  <si>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</si>
  <si>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</si>
  <si>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</si>
  <si>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</si>
  <si>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</si>
  <si>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</si>
  <si>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</si>
  <si>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</si>
  <si>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</si>
  <si>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</si>
  <si>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</si>
  <si>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</si>
  <si>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</si>
  <si>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</si>
  <si>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</si>
  <si>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</si>
  <si>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</si>
  <si>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</si>
  <si>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</si>
  <si>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</si>
  <si>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</si>
  <si>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</si>
  <si>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</si>
  <si>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</si>
  <si>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</si>
  <si>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</si>
  <si>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</si>
  <si>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</si>
  <si>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</si>
  <si>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</si>
  <si>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</si>
  <si>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</si>
  <si>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</si>
  <si>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</si>
  <si>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</si>
  <si>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</si>
  <si>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</si>
  <si>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</si>
  <si>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</si>
  <si>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</si>
  <si>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</si>
  <si>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</si>
  <si>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</si>
  <si>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</si>
  <si>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</si>
  <si>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</si>
  <si>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</si>
  <si>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</si>
  <si>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</si>
  <si>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</si>
  <si>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</si>
  <si>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</si>
  <si>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</si>
  <si>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</si>
  <si>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</si>
  <si>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</si>
  <si>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</si>
  <si>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</si>
  <si>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</si>
  <si>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</si>
  <si>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</si>
  <si>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</si>
  <si>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</si>
  <si>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</si>
  <si>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</si>
  <si>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</si>
  <si>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</si>
  <si>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</si>
  <si>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</si>
  <si>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</si>
  <si>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</si>
  <si>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</si>
  <si>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</si>
  <si>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</si>
  <si>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</si>
  <si>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</si>
  <si>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</si>
  <si>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</si>
  <si>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</si>
  <si>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</si>
  <si>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</si>
  <si>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</si>
  <si>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</si>
  <si>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</si>
  <si>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</si>
  <si>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</si>
  <si>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</si>
  <si>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</si>
  <si>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</si>
  <si>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</si>
  <si>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</si>
  <si>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</si>
  <si>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</si>
  <si>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</si>
  <si>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</si>
  <si>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</si>
  <si>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</si>
  <si>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</si>
  <si>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</si>
  <si>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</si>
  <si>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</si>
  <si>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</si>
  <si>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</si>
  <si>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</si>
  <si>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</si>
  <si>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</si>
  <si>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</si>
  <si>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</si>
  <si>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</si>
  <si>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</si>
  <si>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</si>
  <si>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</si>
  <si>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</si>
  <si>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</si>
  <si>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</si>
  <si>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</si>
  <si>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</si>
  <si>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</si>
  <si>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</si>
  <si>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</si>
  <si>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</si>
  <si>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</si>
  <si>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</si>
  <si>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</si>
  <si>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</si>
  <si>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</si>
  <si>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</si>
  <si>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</si>
  <si>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</si>
  <si>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</si>
  <si>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</si>
  <si>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</si>
  <si>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</si>
  <si>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</si>
  <si>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</si>
  <si>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</si>
  <si>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</si>
  <si>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</si>
  <si>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</si>
  <si>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</si>
  <si>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</si>
  <si>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</si>
  <si>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</si>
  <si>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</si>
  <si>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</si>
  <si>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</si>
  <si>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</si>
  <si>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</si>
  <si>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</si>
  <si>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</si>
  <si>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</si>
  <si>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</si>
  <si>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</si>
  <si>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</si>
  <si>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</si>
  <si>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</si>
  <si>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</si>
  <si>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</si>
  <si>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</si>
  <si>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</si>
  <si>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</si>
  <si>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</si>
  <si>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</si>
  <si>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</si>
  <si>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</si>
  <si>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</si>
  <si>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</si>
  <si>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</si>
  <si>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</si>
  <si>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</si>
  <si>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</si>
  <si>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</si>
  <si>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</si>
  <si>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</si>
  <si>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</si>
  <si>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</si>
  <si>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</si>
  <si>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</si>
  <si>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</si>
  <si>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</si>
  <si>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</si>
  <si>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</si>
  <si>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</si>
  <si>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</si>
  <si>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</si>
  <si>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</si>
  <si>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</si>
  <si>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</si>
  <si>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</si>
  <si>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</si>
  <si>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</si>
  <si>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</si>
  <si>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</si>
  <si>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</si>
  <si>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</si>
  <si>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</si>
  <si>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</si>
  <si>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</si>
  <si>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</si>
  <si>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</si>
  <si>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</si>
  <si>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</si>
  <si>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</si>
  <si>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</si>
  <si>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</si>
  <si>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</si>
  <si>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</si>
  <si>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</si>
  <si>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</si>
  <si>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</si>
  <si>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</si>
  <si>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</si>
  <si>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</si>
  <si>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</si>
  <si>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</si>
  <si>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</si>
  <si>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</si>
  <si>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</si>
  <si>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</si>
  <si>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</si>
  <si>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</si>
  <si>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</si>
  <si>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</si>
  <si>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</si>
  <si>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</si>
  <si>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</si>
  <si>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</si>
  <si>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</si>
  <si>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</si>
  <si>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</si>
  <si>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</si>
  <si>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</si>
  <si>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</si>
  <si>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</si>
  <si>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</si>
  <si>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</si>
  <si>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</si>
  <si>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</si>
  <si>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</si>
  <si>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</si>
  <si>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</si>
  <si>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</si>
  <si>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</si>
  <si>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</si>
  <si>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</si>
  <si>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</si>
  <si>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</si>
  <si>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</si>
  <si>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</si>
  <si>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</si>
  <si>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</si>
  <si>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</si>
  <si>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</si>
  <si>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</si>
  <si>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</si>
  <si>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</si>
  <si>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</si>
  <si>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</si>
  <si>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</si>
  <si>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</si>
  <si>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</si>
  <si>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</si>
  <si>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</si>
  <si>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</si>
  <si>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</si>
  <si>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</si>
  <si>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</si>
  <si>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</si>
  <si>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</si>
  <si>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</si>
  <si>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</si>
  <si>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</si>
  <si>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</si>
  <si>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</si>
  <si>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</si>
  <si>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</si>
  <si>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</si>
  <si>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</si>
  <si>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</si>
  <si>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</si>
  <si>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</si>
  <si>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</si>
  <si>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</si>
  <si>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</si>
  <si>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</si>
  <si>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</si>
  <si>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</si>
  <si>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</si>
  <si>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</si>
  <si>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</si>
  <si>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</si>
  <si>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</si>
  <si>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</si>
  <si>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</si>
  <si>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</si>
  <si>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</si>
  <si>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</si>
  <si>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</si>
  <si>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</si>
  <si>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</si>
  <si>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</si>
  <si>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</si>
  <si>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</si>
  <si>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</si>
  <si>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</si>
  <si>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</si>
  <si>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</si>
  <si>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</si>
  <si>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</si>
  <si>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</si>
  <si>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</si>
  <si>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</si>
  <si>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</si>
  <si>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</si>
  <si>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</si>
  <si>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</si>
  <si>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</si>
  <si>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</si>
  <si>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</si>
  <si>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</si>
  <si>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</si>
  <si>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</si>
  <si>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</si>
  <si>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</si>
  <si>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</si>
  <si>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</si>
  <si>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</si>
  <si>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</si>
  <si>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</si>
  <si>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</si>
  <si>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</si>
  <si>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</si>
  <si>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</si>
  <si>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</si>
  <si>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</si>
  <si>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</si>
  <si>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</si>
  <si>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</si>
  <si>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</si>
  <si>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</si>
  <si>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</si>
  <si>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</si>
  <si>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</si>
  <si>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</si>
  <si>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</si>
  <si>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</si>
  <si>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</si>
  <si>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</si>
  <si>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</si>
  <si>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</si>
  <si>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</si>
  <si>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</si>
  <si>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</si>
  <si>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</si>
  <si>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</si>
  <si>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</si>
  <si>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</si>
  <si>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</si>
  <si>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</si>
  <si>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</si>
  <si>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</si>
  <si>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</si>
  <si>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</si>
  <si>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</si>
  <si>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</si>
  <si>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</si>
  <si>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</si>
  <si>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</si>
  <si>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</si>
  <si>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</si>
  <si>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</si>
  <si>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</si>
  <si>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</si>
  <si>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</si>
  <si>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</si>
  <si>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</si>
  <si>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</si>
  <si>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</si>
  <si>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</si>
  <si>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</si>
  <si>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</si>
  <si>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</si>
  <si>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</si>
  <si>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</si>
  <si>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</si>
  <si>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</si>
  <si>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</si>
  <si>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</si>
  <si>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</si>
  <si>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</si>
  <si>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</si>
  <si>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</si>
  <si>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</si>
  <si>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</si>
  <si>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</si>
  <si>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</si>
  <si>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</si>
  <si>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</si>
  <si>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</si>
  <si>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</si>
  <si>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</si>
  <si>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</si>
  <si>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</si>
  <si>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</si>
  <si>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</si>
  <si>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</si>
  <si>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</si>
  <si>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</si>
  <si>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</si>
  <si>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</si>
  <si>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</si>
  <si>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</si>
  <si>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</si>
  <si>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</si>
  <si>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</si>
  <si>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</si>
  <si>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</si>
  <si>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</si>
  <si>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</si>
  <si>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</si>
  <si>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</si>
  <si>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</si>
  <si>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</si>
  <si>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</si>
  <si>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</si>
  <si>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</si>
  <si>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</si>
  <si>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</si>
  <si>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</si>
  <si>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</si>
  <si>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</si>
  <si>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</si>
  <si>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</si>
  <si>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</si>
  <si>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</si>
  <si>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</si>
  <si>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</si>
  <si>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</si>
  <si>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</si>
  <si>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</si>
  <si>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</si>
  <si>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</si>
  <si>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</si>
  <si>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</si>
  <si>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</si>
  <si>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</si>
  <si>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</si>
  <si>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</si>
  <si>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</si>
  <si>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</si>
  <si>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</si>
  <si>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</si>
  <si>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</si>
  <si>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</si>
  <si>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</si>
  <si>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</si>
  <si>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</si>
  <si>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</si>
  <si>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</si>
  <si>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</si>
  <si>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</si>
  <si>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</si>
  <si>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</si>
  <si>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</si>
  <si>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</si>
  <si>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</si>
  <si>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</si>
  <si>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</si>
  <si>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</si>
  <si>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</si>
  <si>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</si>
  <si>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</si>
  <si>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</si>
  <si>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</si>
  <si>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</si>
  <si>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</si>
  <si>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</si>
  <si>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</si>
  <si>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</si>
  <si>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</si>
  <si>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</si>
  <si>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</si>
  <si>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</si>
  <si>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</si>
  <si>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</si>
  <si>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</si>
  <si>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</si>
  <si>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</si>
  <si>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</si>
  <si>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</si>
  <si>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</si>
  <si>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</si>
  <si>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</si>
  <si>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</si>
  <si>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</si>
  <si>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</si>
  <si>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</si>
  <si>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</si>
  <si>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</si>
  <si>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</si>
  <si>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</si>
  <si>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</si>
  <si>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</si>
  <si>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</si>
  <si>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</si>
  <si>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</si>
  <si>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</si>
  <si>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</si>
  <si>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</si>
  <si>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</si>
  <si>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</si>
  <si>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</si>
  <si>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</si>
  <si>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</si>
  <si>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</si>
  <si>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</si>
  <si>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</si>
  <si>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</si>
  <si>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</si>
  <si>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</si>
  <si>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</si>
  <si>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</si>
  <si>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</si>
  <si>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</si>
  <si>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</si>
  <si>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</si>
  <si>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</si>
  <si>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</si>
  <si>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</si>
  <si>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</si>
  <si>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</si>
  <si>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</si>
  <si>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</si>
  <si>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</si>
  <si>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</si>
  <si>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</si>
  <si>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</si>
  <si>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</si>
  <si>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</si>
  <si>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</si>
  <si>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</si>
  <si>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</si>
  <si>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</si>
  <si>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</si>
  <si>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</si>
  <si>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</si>
  <si>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</si>
  <si>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</si>
  <si>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</si>
  <si>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</si>
  <si>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</si>
  <si>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</si>
  <si>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</si>
  <si>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</si>
  <si>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</si>
  <si>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</si>
  <si>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</si>
  <si>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</si>
  <si>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</si>
  <si>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</si>
  <si>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</si>
  <si>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</si>
  <si>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</si>
  <si>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</si>
  <si>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</si>
  <si>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</si>
  <si>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</si>
  <si>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</si>
  <si>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</si>
  <si>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</si>
  <si>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</si>
  <si>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</si>
  <si>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</si>
  <si>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</si>
  <si>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</si>
  <si>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</si>
  <si>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</si>
  <si>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</si>
  <si>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</si>
  <si>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</si>
  <si>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</si>
  <si>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</si>
  <si>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</si>
  <si>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</si>
  <si>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</si>
  <si>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</si>
  <si>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</si>
  <si>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</si>
  <si>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</si>
  <si>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</si>
  <si>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</si>
  <si>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</si>
  <si>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</si>
  <si>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</si>
  <si>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</si>
  <si>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</si>
  <si>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</si>
  <si>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</si>
  <si>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</si>
  <si>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</si>
  <si>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</si>
  <si>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</si>
  <si>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</si>
  <si>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</si>
  <si>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</si>
  <si>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</si>
  <si>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</si>
  <si>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</si>
  <si>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</si>
  <si>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</si>
  <si>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</si>
  <si>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</si>
  <si>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</si>
  <si>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</si>
  <si>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</si>
  <si>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</si>
  <si>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</si>
  <si>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</si>
  <si>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</si>
  <si>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</si>
  <si>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</si>
  <si>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</si>
  <si>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</si>
  <si>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</si>
  <si>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</si>
  <si>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</si>
  <si>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</si>
  <si>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</si>
  <si>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</si>
  <si>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</si>
  <si>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</si>
  <si>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</si>
  <si>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</si>
  <si>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</si>
  <si>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</si>
  <si>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</si>
  <si>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</si>
  <si>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</si>
  <si>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</si>
  <si>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</si>
  <si>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</si>
  <si>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</si>
  <si>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</si>
  <si>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</si>
  <si>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</si>
  <si>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</si>
  <si>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</si>
  <si>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</si>
  <si>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</si>
  <si>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</si>
  <si>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</si>
  <si>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</si>
  <si>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</si>
  <si>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</si>
  <si>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</si>
  <si>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</si>
  <si>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</si>
  <si>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</si>
  <si>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</si>
  <si>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</si>
  <si>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</si>
  <si>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</si>
  <si>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</si>
  <si>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</si>
  <si>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</si>
  <si>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</si>
  <si>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</si>
  <si>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</si>
  <si>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</si>
  <si>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</si>
  <si>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</si>
  <si>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</si>
  <si>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</si>
  <si>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</si>
  <si>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</si>
  <si>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</si>
  <si>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</si>
  <si>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</si>
  <si>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</si>
  <si>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</si>
  <si>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</si>
  <si>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</si>
  <si>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</si>
  <si>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</si>
  <si>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</si>
  <si>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</si>
  <si>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</si>
  <si>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</si>
  <si>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</si>
  <si>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</si>
  <si>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</si>
  <si>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</si>
  <si>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</si>
  <si>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</si>
  <si>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</si>
  <si>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</si>
  <si>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</si>
  <si>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</si>
  <si>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</si>
  <si>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</si>
  <si>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</si>
  <si>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</si>
  <si>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</si>
  <si>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</si>
  <si>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</si>
  <si>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</si>
  <si>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</si>
  <si>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</si>
  <si>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</si>
  <si>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</si>
  <si>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</si>
  <si>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</si>
  <si>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</si>
  <si>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</si>
  <si>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</si>
  <si>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</si>
  <si>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</si>
  <si>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</si>
  <si>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</si>
  <si>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</si>
  <si>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</si>
  <si>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</si>
  <si>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</si>
  <si>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</si>
  <si>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</si>
  <si>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</si>
  <si>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</si>
  <si>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</si>
  <si>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</si>
  <si>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</si>
  <si>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</si>
  <si>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</si>
  <si>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</si>
  <si>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</si>
  <si>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</si>
  <si>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</si>
  <si>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</si>
  <si>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</si>
  <si>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</si>
  <si>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</si>
  <si>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</si>
  <si>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</si>
  <si>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</si>
  <si>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</si>
  <si>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</si>
  <si>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</si>
  <si>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</si>
  <si>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</si>
  <si>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</si>
  <si>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</si>
  <si>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</si>
  <si>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</si>
  <si>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</si>
  <si>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</si>
  <si>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</si>
  <si>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</si>
  <si>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</si>
  <si>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</si>
  <si>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</si>
  <si>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</si>
  <si>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</si>
  <si>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</si>
  <si>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</si>
  <si>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</si>
  <si>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</si>
  <si>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</si>
  <si>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</si>
  <si>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</si>
  <si>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</si>
  <si>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</si>
  <si>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</si>
  <si>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</si>
  <si>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</si>
  <si>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</si>
  <si>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</si>
  <si>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</si>
  <si>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</si>
  <si>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</si>
  <si>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</si>
  <si>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</si>
  <si>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</si>
  <si>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</si>
  <si>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</si>
  <si>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</si>
  <si>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</si>
  <si>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</si>
  <si>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</si>
  <si>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</si>
  <si>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</si>
  <si>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</si>
  <si>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</si>
  <si>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</si>
  <si>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</si>
  <si>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</si>
  <si>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</si>
  <si>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</si>
  <si>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</si>
  <si>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</si>
  <si>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</si>
  <si>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</si>
  <si>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</si>
  <si>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</si>
  <si>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</si>
  <si>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</si>
  <si>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</si>
  <si>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</si>
  <si>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</si>
  <si>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</si>
  <si>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</si>
  <si>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</si>
  <si>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</si>
  <si>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</si>
  <si>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</si>
  <si>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</si>
  <si>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</si>
  <si>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</si>
  <si>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</si>
  <si>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</si>
  <si>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</si>
  <si>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</si>
  <si>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</si>
  <si>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</si>
  <si>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</si>
  <si>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</si>
  <si>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</si>
  <si>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PIDILITIND AUG FUT</t>
  </si>
  <si>
    <t>2380-2400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</si>
  <si>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</si>
  <si>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</si>
  <si>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</si>
  <si>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</si>
  <si>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</si>
  <si>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</si>
  <si>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</si>
  <si>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</si>
  <si>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</si>
  <si>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</si>
  <si>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</si>
  <si>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</si>
  <si>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</si>
  <si>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</si>
  <si>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</si>
  <si>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</si>
  <si>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</si>
  <si>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</si>
  <si>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</si>
  <si>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</si>
  <si>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</si>
  <si>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</si>
  <si>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</si>
  <si>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</si>
  <si>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</si>
  <si>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</si>
  <si>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</si>
  <si>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</si>
  <si>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</si>
  <si>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</si>
  <si>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</si>
  <si>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</si>
  <si>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</si>
  <si>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</si>
  <si>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</si>
  <si>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</si>
  <si>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</si>
  <si>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</si>
  <si>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</si>
  <si>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</si>
  <si>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</si>
  <si>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</si>
  <si>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</si>
  <si>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</si>
  <si>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</si>
  <si>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</si>
  <si>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</si>
  <si>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</si>
  <si>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</si>
  <si>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</si>
  <si>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</si>
  <si>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</si>
  <si>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</si>
  <si>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</si>
  <si>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</si>
  <si>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</si>
  <si>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2230-2270</t>
  </si>
  <si>
    <t>Profit of Rs.64/-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</si>
  <si>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</si>
  <si>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</si>
  <si>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</si>
  <si>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</si>
  <si>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</si>
  <si>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</si>
  <si>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</si>
  <si>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</si>
  <si>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930-920</t>
  </si>
  <si>
    <t>1640-1670</t>
  </si>
  <si>
    <t>GKP</t>
  </si>
  <si>
    <t>SOUTH GUJARAT SHARES AND SHAREBROKERS LIMITED</t>
  </si>
  <si>
    <t>1593-1596</t>
  </si>
  <si>
    <t>CROMPTON AUG FUT</t>
  </si>
  <si>
    <t>383-390</t>
  </si>
  <si>
    <t>AXISBANK 750 CE AUG</t>
  </si>
  <si>
    <t>19-23</t>
  </si>
  <si>
    <t>EARUM</t>
  </si>
  <si>
    <t>IFL</t>
  </si>
  <si>
    <t>JETFREIGHT</t>
  </si>
  <si>
    <t>Jet Freight Logistics Ltd</t>
  </si>
  <si>
    <t>SKSE SECURITIES LTD</t>
  </si>
  <si>
    <t>Profit of Rs.41/-</t>
  </si>
  <si>
    <t>BHARTIARTL AUG FUT</t>
  </si>
  <si>
    <t>700-690</t>
  </si>
  <si>
    <t>Profit of Rs.2/-</t>
  </si>
  <si>
    <t>485-495</t>
  </si>
  <si>
    <t>MULTIPLIER SHARE &amp; STOCK ADVISORS PRIVATE LIMITED</t>
  </si>
  <si>
    <t>72.6-74.6</t>
  </si>
  <si>
    <t>BIRLACROPN</t>
  </si>
  <si>
    <t>980-1000</t>
  </si>
  <si>
    <t>Profit of Rs.12.5/-</t>
  </si>
  <si>
    <t>Profit of Rs.6/-</t>
  </si>
  <si>
    <t>2100-2200</t>
  </si>
  <si>
    <t>RELIANCE 2640 CE AUG</t>
  </si>
  <si>
    <t>60-80</t>
  </si>
  <si>
    <t>150-152</t>
  </si>
  <si>
    <t>Profit of Rs.4.10/-</t>
  </si>
  <si>
    <t>Part profit of Rs.77.5/-</t>
  </si>
  <si>
    <t>Profit of Rs.11.5/-</t>
  </si>
  <si>
    <t>17600-17500</t>
  </si>
  <si>
    <t>Profit of Rs.26.5/-</t>
  </si>
  <si>
    <t xml:space="preserve">BANKNIFY 39400 PE 18-AUG </t>
  </si>
  <si>
    <t>350-400</t>
  </si>
  <si>
    <t>MCDOWELL-N AUG FUT</t>
  </si>
  <si>
    <t>820-830</t>
  </si>
  <si>
    <t>Profit of Rs.8.5/-</t>
  </si>
  <si>
    <t>Profit of Rs.13/-</t>
  </si>
  <si>
    <t>GLENMARK AUG FUT</t>
  </si>
  <si>
    <t>400-405</t>
  </si>
  <si>
    <t>GSPL AUG FUT</t>
  </si>
  <si>
    <t>250-254</t>
  </si>
  <si>
    <t>CUMMINSIND AUG FUT</t>
  </si>
  <si>
    <t>1290-1305</t>
  </si>
  <si>
    <t>NIFTY 18000 CE AUG</t>
  </si>
  <si>
    <t>90-95</t>
  </si>
  <si>
    <t>10-5.0</t>
  </si>
  <si>
    <t>YACOOBALI VENTURE COMMODITY BROKING PVT. LTD.</t>
  </si>
  <si>
    <t>KPEL</t>
  </si>
  <si>
    <t>ASHISH ASHWIN MITHANI</t>
  </si>
  <si>
    <t>NCLRESE</t>
  </si>
  <si>
    <t>VISAGAR FINANCIAL SERVICES LIMITED</t>
  </si>
  <si>
    <t>GRAVITON RESEARCH CAPITAL LLP</t>
  </si>
  <si>
    <t>HARSHA ISHVARBHAI SOLANKI</t>
  </si>
  <si>
    <t>AGNES FRANCIS THEKNATH</t>
  </si>
  <si>
    <t>BANKNIFY 39400 PE 18-AUG</t>
  </si>
  <si>
    <t>BHARATFORG 790 CE AUG</t>
  </si>
  <si>
    <t>16-20</t>
  </si>
  <si>
    <t>HAVELLS 1340 AUG</t>
  </si>
  <si>
    <t>40-50</t>
  </si>
  <si>
    <t>Loss of Rs.14.5/-</t>
  </si>
  <si>
    <t>Loss of Rs.140/-</t>
  </si>
  <si>
    <t>2450-2500</t>
  </si>
  <si>
    <t>COFORGE AUG FUT</t>
  </si>
  <si>
    <t>3990-4050</t>
  </si>
  <si>
    <t xml:space="preserve">SUPREMEIND </t>
  </si>
  <si>
    <t>2030-2070</t>
  </si>
  <si>
    <t>ACEMEN</t>
  </si>
  <si>
    <t>BAROEXT</t>
  </si>
  <si>
    <t>KAILASHCHANDRA BHAWARLAL TOTLA</t>
  </si>
  <si>
    <t>BHUMISHTH NARENDRABHAI PATEL</t>
  </si>
  <si>
    <t>ARYAMAN BROKING LIMITED</t>
  </si>
  <si>
    <t>HAFIZA MOHAMED HASANFATTA</t>
  </si>
  <si>
    <t>RAMESH SAWALRAM SARAOGI</t>
  </si>
  <si>
    <t>KLBRENG-B</t>
  </si>
  <si>
    <t>RBL BANK LIMITED</t>
  </si>
  <si>
    <t>KORE</t>
  </si>
  <si>
    <t>MNIL</t>
  </si>
  <si>
    <t>AKASH DAGAR</t>
  </si>
  <si>
    <t>RONAK HASMUKHBHAI VORA</t>
  </si>
  <si>
    <t>PRADHIN</t>
  </si>
  <si>
    <t>AKSHAY RAJENDRABHAI OSWAL</t>
  </si>
  <si>
    <t>INDRA KIRAN VENTURES</t>
  </si>
  <si>
    <t>ANKITA VISHAL SHAH</t>
  </si>
  <si>
    <t>NK SECURITIES RESEARCH PRIVATE LIMITED</t>
  </si>
  <si>
    <t>SHAHALLOYS</t>
  </si>
  <si>
    <t>Shah Alloys Limited</t>
  </si>
  <si>
    <t>VAISHALI</t>
  </si>
  <si>
    <t>Vaishali Pharma Limited</t>
  </si>
  <si>
    <t>SHAH SANDIP JAYSHUKHLAL</t>
  </si>
  <si>
    <t>VIKRAMKUMAR KARANRAJ SAKARIA HUF DAKSH CORPORATION</t>
  </si>
  <si>
    <t>MUDUPULAVEMULA SURENDRANADHA REDDY</t>
  </si>
  <si>
    <t>DCM</t>
  </si>
  <si>
    <t>DCM  Ltd</t>
  </si>
  <si>
    <t>SILGO</t>
  </si>
  <si>
    <t>Silgo Retail Limited</t>
  </si>
  <si>
    <t>GAURAV CHORDIA</t>
  </si>
  <si>
    <t>Loss of Rs.20/-</t>
  </si>
  <si>
    <t>Profit of Rs.4/-</t>
  </si>
  <si>
    <t>BANKNIFY 39500 PE 18-AUG</t>
  </si>
  <si>
    <t>300-400</t>
  </si>
  <si>
    <t>NIFTY 17950 PE 18-AUG</t>
  </si>
  <si>
    <t>80-100</t>
  </si>
  <si>
    <t>HCLTECH 980 CE AUG</t>
  </si>
  <si>
    <t>20-25</t>
  </si>
  <si>
    <t>Profit of Rs.31/-</t>
  </si>
  <si>
    <t>Loss of Rs.4.5/-</t>
  </si>
  <si>
    <t>BANKNIFTY 39300 PE 25-AUG</t>
  </si>
  <si>
    <t>300-320</t>
  </si>
  <si>
    <t xml:space="preserve">BANKNIFTY 39300 PE 18-AUG </t>
  </si>
  <si>
    <t>RELIANCE 2660 CE AUG</t>
  </si>
  <si>
    <t>37-39</t>
  </si>
  <si>
    <t>3835-3845</t>
  </si>
  <si>
    <t>3950-4000</t>
  </si>
  <si>
    <t xml:space="preserve">BHARATFORG AUG FUT </t>
  </si>
  <si>
    <t>760-762</t>
  </si>
  <si>
    <t>775-785</t>
  </si>
  <si>
    <t>828-832</t>
  </si>
  <si>
    <t>860-870</t>
  </si>
  <si>
    <t>1935-1945</t>
  </si>
  <si>
    <t>2110-2150</t>
  </si>
  <si>
    <t>2300-2315</t>
  </si>
  <si>
    <t>2400-2450</t>
  </si>
  <si>
    <t>IRAMFATEMA GULAMHAIDER VARTEJI</t>
  </si>
  <si>
    <t>ANUROOP</t>
  </si>
  <si>
    <t>DILIP NANJI CHHEDA</t>
  </si>
  <si>
    <t>ARNOLD</t>
  </si>
  <si>
    <t>TUSHAR KANTI DAS</t>
  </si>
  <si>
    <t>GAURAV SETHI</t>
  </si>
  <si>
    <t>PURSHOTTAM RAMESHWAR BOHRA</t>
  </si>
  <si>
    <t>SWARATHMA GARTEX PRIVATE LIMITED</t>
  </si>
  <si>
    <t>PRIYA ROHAN AGARWAL</t>
  </si>
  <si>
    <t>BANASFN</t>
  </si>
  <si>
    <t>JAYANTI DAS</t>
  </si>
  <si>
    <t>CAPACITE</t>
  </si>
  <si>
    <t>NEWQUEST ASIA INVESTMENTS II LIMITED</t>
  </si>
  <si>
    <t>COLORCHIPS</t>
  </si>
  <si>
    <t>SHAIBAL GHOSH</t>
  </si>
  <si>
    <t>VINIATO ADVISORS PRIVATE LIMITED</t>
  </si>
  <si>
    <t>CSL</t>
  </si>
  <si>
    <t>SURESH KUMAR MUNDHRA HUF</t>
  </si>
  <si>
    <t>PAYAL BHUMISHTH PATEL</t>
  </si>
  <si>
    <t>EMBASSY</t>
  </si>
  <si>
    <t>ICICI PRUDENTIAL MUTUAL FUND</t>
  </si>
  <si>
    <t>AMERICAN BALANCED FUND</t>
  </si>
  <si>
    <t>GGENG</t>
  </si>
  <si>
    <t>GURMINDER PAL SINGH ARNEJA</t>
  </si>
  <si>
    <t>HEALTHYLIFE</t>
  </si>
  <si>
    <t>SANTA GHOSH</t>
  </si>
  <si>
    <t>KARANKUMAR DASHRATHBHAI VAGHELA</t>
  </si>
  <si>
    <t>JETMALL</t>
  </si>
  <si>
    <t>MURLI DHAR LAHOTI</t>
  </si>
  <si>
    <t>KUSHBU LODHA</t>
  </si>
  <si>
    <t>TARUNA PANKAJ TATED</t>
  </si>
  <si>
    <t>PADMAWATI REALCON PRIVATE LIMITED</t>
  </si>
  <si>
    <t>THE RATNAKAR BANK LIMITED</t>
  </si>
  <si>
    <t>EPITOME TRADING AND INVESTMENTS</t>
  </si>
  <si>
    <t>ANIRUDH DAMANI</t>
  </si>
  <si>
    <t>RAMKUMAR BHOLANATH YADAV</t>
  </si>
  <si>
    <t>MAHACORP</t>
  </si>
  <si>
    <t>SEEMA</t>
  </si>
  <si>
    <t>DEEPAK KUMAR</t>
  </si>
  <si>
    <t>MRP</t>
  </si>
  <si>
    <t>JAANDAR AGRO PRIVATE LIMITED</t>
  </si>
  <si>
    <t>ONTIC</t>
  </si>
  <si>
    <t>NOBLE POLYMERS LIMITED NOBLE</t>
  </si>
  <si>
    <t>HANCSHI TRADELINKK LLP .</t>
  </si>
  <si>
    <t>OPTIFIN</t>
  </si>
  <si>
    <t>SK GROWTH FUND PRIVATE LIMITED</t>
  </si>
  <si>
    <t>PANTH</t>
  </si>
  <si>
    <t>MANISH MISHRA</t>
  </si>
  <si>
    <t>PATIDAR</t>
  </si>
  <si>
    <t>BP EQUITIES PVT. LTD.</t>
  </si>
  <si>
    <t>BP COMTRADE PRIVATE LIMITED</t>
  </si>
  <si>
    <t>JR SEAMLESS PRIVATE LIMITED</t>
  </si>
  <si>
    <t>PARESH DHIRAJLAL SHAH</t>
  </si>
  <si>
    <t>QRIL</t>
  </si>
  <si>
    <t>SATISHCHANDRA JANI</t>
  </si>
  <si>
    <t>VIVEKVINUBHAIDHOLIYA</t>
  </si>
  <si>
    <t>SAMRATPH</t>
  </si>
  <si>
    <t>HARISHKUMARGUPTA</t>
  </si>
  <si>
    <t>SMGOLD</t>
  </si>
  <si>
    <t>KOMALBEN NARENDRABHAI SOLANKI</t>
  </si>
  <si>
    <t>GOVERNMENT OF SINGAPORE</t>
  </si>
  <si>
    <t>SBI MUTUAL FUND</t>
  </si>
  <si>
    <t>MARWADI SHARES AND FINANCE LIMITED</t>
  </si>
  <si>
    <t>SINGAPORE VII TOPCO III PTE LTD</t>
  </si>
  <si>
    <t>SANGHVI ASSOCIATES</t>
  </si>
  <si>
    <t>SUPREME</t>
  </si>
  <si>
    <t>KAMAL KUMAR JALAN ( HUF)</t>
  </si>
  <si>
    <t>NIKHIL JALAN HUF</t>
  </si>
  <si>
    <t>TRINITY TRUST</t>
  </si>
  <si>
    <t>TITANIN</t>
  </si>
  <si>
    <t>NAVEEN GUPTA</t>
  </si>
  <si>
    <t>SETU SECURITIES PVT LTD</t>
  </si>
  <si>
    <t>TRIVENIENT</t>
  </si>
  <si>
    <t>ASHISH AGARWAL</t>
  </si>
  <si>
    <t>TTIL</t>
  </si>
  <si>
    <t>TVISHA CORPORATE ADVISORS LLP</t>
  </si>
  <si>
    <t>AKARSHIKA TRADERS LLP</t>
  </si>
  <si>
    <t>VEERKRUPA</t>
  </si>
  <si>
    <t>BHAVYA DHIMAN</t>
  </si>
  <si>
    <t>AJOONI</t>
  </si>
  <si>
    <t>Ajooni Biotech Limited</t>
  </si>
  <si>
    <t>SONALBEN AMITBHAI KHALAS</t>
  </si>
  <si>
    <t>AMDIND</t>
  </si>
  <si>
    <t>AMD Industries Limited</t>
  </si>
  <si>
    <t>BFUTILITIE</t>
  </si>
  <si>
    <t>BF Utilities Limited</t>
  </si>
  <si>
    <t>XTX MARKETS LLP</t>
  </si>
  <si>
    <t>CENTEXT</t>
  </si>
  <si>
    <t>Century Extrusions Limite</t>
  </si>
  <si>
    <t>VEENA RAJESH SHAH</t>
  </si>
  <si>
    <t>FRETAIL</t>
  </si>
  <si>
    <t>Future Retail Limited</t>
  </si>
  <si>
    <t>PREETY .</t>
  </si>
  <si>
    <t>GODHA</t>
  </si>
  <si>
    <t>Godha Cabcon Insulat Ltd</t>
  </si>
  <si>
    <t>MADHUDEVI SANJAY BUCHA</t>
  </si>
  <si>
    <t>ASHOKBHAI MADHUBHAI AMIPARA</t>
  </si>
  <si>
    <t>BASAVARAJ CHANNAPPA MAHASHETTI</t>
  </si>
  <si>
    <t>ANKIT ASHOKBHAI AMIPARA</t>
  </si>
  <si>
    <t>RAMASTEEL</t>
  </si>
  <si>
    <t>Rama Steel Tubes Limited</t>
  </si>
  <si>
    <t>ARHAM SHARE PRIVATE LIMITED</t>
  </si>
  <si>
    <t>SUNTECK WEALTHMAX CAPITAL PRIVATE LIMITED</t>
  </si>
  <si>
    <t>REPCOHOME</t>
  </si>
  <si>
    <t>Repco Home Finance Ltd</t>
  </si>
  <si>
    <t>RIIL</t>
  </si>
  <si>
    <t>Reliance Indl Infra Ltd</t>
  </si>
  <si>
    <t>AAKRAYA RESEARCH LLP</t>
  </si>
  <si>
    <t>HRTI PRIVATE LIMITED</t>
  </si>
  <si>
    <t>QE SECURITIES</t>
  </si>
  <si>
    <t>SECL</t>
  </si>
  <si>
    <t>Salasar Exterior Cont Ltd</t>
  </si>
  <si>
    <t>AKSHAYKUMAR RAJENDRABHAI OSWAL</t>
  </si>
  <si>
    <t>MOKSHA ROMIT SHAH</t>
  </si>
  <si>
    <t>GAURAV CHANDRAKANT SHAH</t>
  </si>
  <si>
    <t>Sona BLW Precision Frgs L</t>
  </si>
  <si>
    <t>MARWADI SHARES AND FINANCE LTD.</t>
  </si>
  <si>
    <t>MANSI SHARES &amp; STOCK ADVISORS PVT LTD</t>
  </si>
  <si>
    <t>VIKASECO</t>
  </si>
  <si>
    <t>Vikas EcoTech Limited</t>
  </si>
  <si>
    <t>VIKASLIFE</t>
  </si>
  <si>
    <t>Vikas Lifecare Limited</t>
  </si>
  <si>
    <t>SILVERTOSS SHOPPERS PRIVATE LIMITED</t>
  </si>
  <si>
    <t>BTML</t>
  </si>
  <si>
    <t>Bodhi Tree Multimedia Ltd</t>
  </si>
  <si>
    <t>RONIT SHAH</t>
  </si>
  <si>
    <t>FEL</t>
  </si>
  <si>
    <t>Future Enterprises Ltd</t>
  </si>
  <si>
    <t>VISTRA ITCL INDIA LIMITED</t>
  </si>
  <si>
    <t>GULFPETRO</t>
  </si>
  <si>
    <t>GP Petroleums Limited</t>
  </si>
  <si>
    <t>ABHAY NARAIN GUPTA</t>
  </si>
  <si>
    <t>SUVIDHAA</t>
  </si>
  <si>
    <t>Suvidhaa Infoserve Ltd</t>
  </si>
  <si>
    <t>RAVI OMPRAKASH AGRAWAL</t>
  </si>
  <si>
    <t>SMRUTIBEN SHREYANSBHAI SHAH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</si>
</sst>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6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center"/>
    </xf>
    <xf numFmtId="165" fontId="31" fillId="11" borderId="25" xfId="0" applyNumberFormat="1" applyFont="1" applyFill="1" applyBorder="1" applyAlignment="1">
      <alignment horizontal="center" vertical="center"/>
    </xf>
    <xf numFmtId="15" fontId="31" fillId="11" borderId="25" xfId="0" applyNumberFormat="1" applyFont="1" applyFill="1" applyBorder="1" applyAlignment="1">
      <alignment horizontal="center" vertical="center"/>
    </xf>
    <xf numFmtId="0" fontId="32" fillId="11" borderId="25" xfId="0" applyFont="1" applyFill="1" applyBorder="1"/>
    <xf numFmtId="43" fontId="31" fillId="11" borderId="25" xfId="0" applyNumberFormat="1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" xfId="0" applyFont="1" applyFill="1" applyBorder="1" applyAlignment="1">
      <alignment horizontal="center" vertical="center"/>
    </xf>
    <xf numFmtId="2" fontId="32" fillId="25" borderId="2" xfId="0" applyNumberFormat="1" applyFont="1" applyFill="1" applyBorder="1" applyAlignment="1">
      <alignment horizontal="center" vertical="center"/>
    </xf>
    <xf numFmtId="10" fontId="32" fillId="25" borderId="5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17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9" fillId="26" borderId="20" xfId="0" applyFont="1" applyFill="1" applyBorder="1" applyAlignment="1"/>
    <xf numFmtId="0" fontId="31" fillId="26" borderId="20" xfId="0" applyFont="1" applyFill="1" applyBorder="1" applyAlignment="1">
      <alignment horizontal="left" vertical="center"/>
    </xf>
    <xf numFmtId="0" fontId="32" fillId="26" borderId="20" xfId="0" applyFont="1" applyFill="1" applyBorder="1" applyAlignment="1">
      <alignment horizontal="center" vertical="center"/>
    </xf>
    <xf numFmtId="17" fontId="32" fillId="2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1" fillId="13" borderId="23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7" fontId="32" fillId="13" borderId="23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44792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E21" sqref="E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44792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2" t="s">
        <v>16</v>
      </c>
      <c r="B9" s="444" t="s">
        <v>17</v>
      </c>
      <c r="C9" s="444" t="s">
        <v>18</v>
      </c>
      <c r="D9" s="444" t="s">
        <v>19</v>
      </c>
      <c r="E9" s="23" t="s">
        <v>20</v>
      </c>
      <c r="F9" s="23" t="s">
        <v>21</v>
      </c>
      <c r="G9" s="439" t="s">
        <v>22</v>
      </c>
      <c r="H9" s="440"/>
      <c r="I9" s="441"/>
      <c r="J9" s="439" t="s">
        <v>23</v>
      </c>
      <c r="K9" s="440"/>
      <c r="L9" s="441"/>
      <c r="M9" s="23"/>
      <c r="N9" s="24"/>
      <c r="O9" s="24"/>
      <c r="P9" s="24"/>
    </row>
    <row r="10" spans="1:16" ht="59.25" customHeight="1">
      <c r="A10" s="443"/>
      <c r="B10" s="445"/>
      <c r="C10" s="445"/>
      <c r="D10" s="44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17980.349999999999</v>
      </c>
      <c r="F11" s="32">
        <v>17947.966666666667</v>
      </c>
      <c r="G11" s="33">
        <v>17891.233333333334</v>
      </c>
      <c r="H11" s="33">
        <v>17802.116666666665</v>
      </c>
      <c r="I11" s="33">
        <v>17745.383333333331</v>
      </c>
      <c r="J11" s="33">
        <v>18037.083333333336</v>
      </c>
      <c r="K11" s="33">
        <v>18093.816666666673</v>
      </c>
      <c r="L11" s="33">
        <v>18182.933333333338</v>
      </c>
      <c r="M11" s="34">
        <v>18004.7</v>
      </c>
      <c r="N11" s="34">
        <v>17858.849999999999</v>
      </c>
      <c r="O11" s="35">
        <v>14881850</v>
      </c>
      <c r="P11" s="36">
        <v>2.5740260814424747E-2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39713.449999999997</v>
      </c>
      <c r="F12" s="37">
        <v>39609.166666666664</v>
      </c>
      <c r="G12" s="38">
        <v>39434.383333333331</v>
      </c>
      <c r="H12" s="38">
        <v>39155.316666666666</v>
      </c>
      <c r="I12" s="38">
        <v>38980.533333333333</v>
      </c>
      <c r="J12" s="38">
        <v>39888.23333333333</v>
      </c>
      <c r="K12" s="38">
        <v>40063.01666666667</v>
      </c>
      <c r="L12" s="38">
        <v>40342.083333333328</v>
      </c>
      <c r="M12" s="28">
        <v>39783.949999999997</v>
      </c>
      <c r="N12" s="28">
        <v>39330.1</v>
      </c>
      <c r="O12" s="39">
        <v>3334175</v>
      </c>
      <c r="P12" s="40">
        <v>-3.7012701002938776E-2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18403.2</v>
      </c>
      <c r="F13" s="37">
        <v>18379.916666666668</v>
      </c>
      <c r="G13" s="38">
        <v>18334.283333333336</v>
      </c>
      <c r="H13" s="38">
        <v>18265.366666666669</v>
      </c>
      <c r="I13" s="38">
        <v>18219.733333333337</v>
      </c>
      <c r="J13" s="38">
        <v>18448.833333333336</v>
      </c>
      <c r="K13" s="38">
        <v>18494.466666666667</v>
      </c>
      <c r="L13" s="38">
        <v>18563.383333333335</v>
      </c>
      <c r="M13" s="28">
        <v>18425.55</v>
      </c>
      <c r="N13" s="28">
        <v>18311</v>
      </c>
      <c r="O13" s="39">
        <v>8920</v>
      </c>
      <c r="P13" s="40">
        <v>1.8264840182648401E-2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7294.9</v>
      </c>
      <c r="F14" s="37">
        <v>2431.6333333333332</v>
      </c>
      <c r="G14" s="38">
        <v>4863.2666666666664</v>
      </c>
      <c r="H14" s="38">
        <v>2431.6333333333332</v>
      </c>
      <c r="I14" s="38">
        <v>4863.2666666666664</v>
      </c>
      <c r="J14" s="38">
        <v>4863.2666666666664</v>
      </c>
      <c r="K14" s="38">
        <v>2431.6333333333332</v>
      </c>
      <c r="L14" s="38">
        <v>4863.2666666666664</v>
      </c>
      <c r="M14" s="28">
        <v>0</v>
      </c>
      <c r="N14" s="28">
        <v>0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833.9</v>
      </c>
      <c r="F15" s="37">
        <v>832.31666666666661</v>
      </c>
      <c r="G15" s="38">
        <v>827.23333333333323</v>
      </c>
      <c r="H15" s="38">
        <v>820.56666666666661</v>
      </c>
      <c r="I15" s="38">
        <v>815.48333333333323</v>
      </c>
      <c r="J15" s="38">
        <v>838.98333333333323</v>
      </c>
      <c r="K15" s="38">
        <v>844.06666666666672</v>
      </c>
      <c r="L15" s="38">
        <v>850.73333333333323</v>
      </c>
      <c r="M15" s="28">
        <v>837.4</v>
      </c>
      <c r="N15" s="28">
        <v>825.65</v>
      </c>
      <c r="O15" s="39">
        <v>3298850</v>
      </c>
      <c r="P15" s="40">
        <v>7.7359463641052091E-4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2892.95</v>
      </c>
      <c r="F16" s="37">
        <v>2883.0499999999997</v>
      </c>
      <c r="G16" s="38">
        <v>2824.5999999999995</v>
      </c>
      <c r="H16" s="38">
        <v>2756.2499999999995</v>
      </c>
      <c r="I16" s="38">
        <v>2697.7999999999993</v>
      </c>
      <c r="J16" s="38">
        <v>2951.3999999999996</v>
      </c>
      <c r="K16" s="38">
        <v>3009.8499999999995</v>
      </c>
      <c r="L16" s="38">
        <v>3078.2</v>
      </c>
      <c r="M16" s="28">
        <v>2941.5</v>
      </c>
      <c r="N16" s="28">
        <v>2814.7</v>
      </c>
      <c r="O16" s="39">
        <v>936750</v>
      </c>
      <c r="P16" s="40">
        <v>-7.9428117553613977E-3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19041.95</v>
      </c>
      <c r="F17" s="37">
        <v>19121.5</v>
      </c>
      <c r="G17" s="38">
        <v>18870.5</v>
      </c>
      <c r="H17" s="38">
        <v>18699.05</v>
      </c>
      <c r="I17" s="38">
        <v>18448.05</v>
      </c>
      <c r="J17" s="38">
        <v>19292.95</v>
      </c>
      <c r="K17" s="38">
        <v>19543.95</v>
      </c>
      <c r="L17" s="38">
        <v>19715.400000000001</v>
      </c>
      <c r="M17" s="28">
        <v>19372.5</v>
      </c>
      <c r="N17" s="28">
        <v>18950.05</v>
      </c>
      <c r="O17" s="39">
        <v>44720</v>
      </c>
      <c r="P17" s="40">
        <v>4.9765258215962442E-2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112.9</v>
      </c>
      <c r="F18" s="37">
        <v>112.95</v>
      </c>
      <c r="G18" s="38">
        <v>112</v>
      </c>
      <c r="H18" s="38">
        <v>111.1</v>
      </c>
      <c r="I18" s="38">
        <v>110.14999999999999</v>
      </c>
      <c r="J18" s="38">
        <v>113.85000000000001</v>
      </c>
      <c r="K18" s="38">
        <v>114.80000000000003</v>
      </c>
      <c r="L18" s="38">
        <v>115.70000000000002</v>
      </c>
      <c r="M18" s="28">
        <v>113.9</v>
      </c>
      <c r="N18" s="28">
        <v>112.05</v>
      </c>
      <c r="O18" s="39">
        <v>21254400</v>
      </c>
      <c r="P18" s="40">
        <v>2.2918258212375861E-3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290.5</v>
      </c>
      <c r="F19" s="37">
        <v>291.96666666666664</v>
      </c>
      <c r="G19" s="38">
        <v>287.93333333333328</v>
      </c>
      <c r="H19" s="38">
        <v>285.36666666666662</v>
      </c>
      <c r="I19" s="38">
        <v>281.33333333333326</v>
      </c>
      <c r="J19" s="38">
        <v>294.5333333333333</v>
      </c>
      <c r="K19" s="38">
        <v>298.56666666666672</v>
      </c>
      <c r="L19" s="38">
        <v>301.13333333333333</v>
      </c>
      <c r="M19" s="28">
        <v>296</v>
      </c>
      <c r="N19" s="28">
        <v>289.39999999999998</v>
      </c>
      <c r="O19" s="39">
        <v>13741000</v>
      </c>
      <c r="P19" s="40">
        <v>3.2024995118140991E-2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2330.4</v>
      </c>
      <c r="F20" s="37">
        <v>2315.9333333333334</v>
      </c>
      <c r="G20" s="38">
        <v>2290.7166666666667</v>
      </c>
      <c r="H20" s="38">
        <v>2251.0333333333333</v>
      </c>
      <c r="I20" s="38">
        <v>2225.8166666666666</v>
      </c>
      <c r="J20" s="38">
        <v>2355.6166666666668</v>
      </c>
      <c r="K20" s="38">
        <v>2380.8333333333339</v>
      </c>
      <c r="L20" s="38">
        <v>2420.5166666666669</v>
      </c>
      <c r="M20" s="28">
        <v>2341.15</v>
      </c>
      <c r="N20" s="28">
        <v>2276.25</v>
      </c>
      <c r="O20" s="39">
        <v>2535250</v>
      </c>
      <c r="P20" s="40">
        <v>2.5171856045289123E-2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3156.2</v>
      </c>
      <c r="F21" s="37">
        <v>3116.8666666666668</v>
      </c>
      <c r="G21" s="38">
        <v>3045.1833333333334</v>
      </c>
      <c r="H21" s="38">
        <v>2934.1666666666665</v>
      </c>
      <c r="I21" s="38">
        <v>2862.4833333333331</v>
      </c>
      <c r="J21" s="38">
        <v>3227.8833333333337</v>
      </c>
      <c r="K21" s="38">
        <v>3299.5666666666671</v>
      </c>
      <c r="L21" s="38">
        <v>3410.5833333333339</v>
      </c>
      <c r="M21" s="28">
        <v>3188.55</v>
      </c>
      <c r="N21" s="28">
        <v>3005.85</v>
      </c>
      <c r="O21" s="39">
        <v>19602000</v>
      </c>
      <c r="P21" s="40">
        <v>9.085995212478444E-3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833.95</v>
      </c>
      <c r="F22" s="37">
        <v>831.35</v>
      </c>
      <c r="G22" s="38">
        <v>824.5</v>
      </c>
      <c r="H22" s="38">
        <v>815.05</v>
      </c>
      <c r="I22" s="38">
        <v>808.19999999999993</v>
      </c>
      <c r="J22" s="38">
        <v>840.80000000000007</v>
      </c>
      <c r="K22" s="38">
        <v>847.6500000000002</v>
      </c>
      <c r="L22" s="38">
        <v>857.10000000000014</v>
      </c>
      <c r="M22" s="28">
        <v>838.2</v>
      </c>
      <c r="N22" s="28">
        <v>821.9</v>
      </c>
      <c r="O22" s="39">
        <v>74957500</v>
      </c>
      <c r="P22" s="40">
        <v>-1.6648353477841042E-3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2937.1</v>
      </c>
      <c r="F23" s="37">
        <v>2933.4166666666665</v>
      </c>
      <c r="G23" s="38">
        <v>2918.833333333333</v>
      </c>
      <c r="H23" s="38">
        <v>2900.5666666666666</v>
      </c>
      <c r="I23" s="38">
        <v>2885.9833333333331</v>
      </c>
      <c r="J23" s="38">
        <v>2951.6833333333329</v>
      </c>
      <c r="K23" s="38">
        <v>2966.266666666666</v>
      </c>
      <c r="L23" s="38">
        <v>2984.5333333333328</v>
      </c>
      <c r="M23" s="28">
        <v>2948</v>
      </c>
      <c r="N23" s="28">
        <v>2915.15</v>
      </c>
      <c r="O23" s="39">
        <v>488000</v>
      </c>
      <c r="P23" s="40">
        <v>4.0955631399317405E-2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524.4</v>
      </c>
      <c r="F24" s="37">
        <v>523.35</v>
      </c>
      <c r="G24" s="38">
        <v>520.95000000000005</v>
      </c>
      <c r="H24" s="38">
        <v>517.5</v>
      </c>
      <c r="I24" s="38">
        <v>515.1</v>
      </c>
      <c r="J24" s="38">
        <v>526.80000000000007</v>
      </c>
      <c r="K24" s="38">
        <v>529.19999999999993</v>
      </c>
      <c r="L24" s="38">
        <v>532.65000000000009</v>
      </c>
      <c r="M24" s="28">
        <v>525.75</v>
      </c>
      <c r="N24" s="28">
        <v>519.9</v>
      </c>
      <c r="O24" s="39">
        <v>6315000</v>
      </c>
      <c r="P24" s="40">
        <v>-7.0754716981132077E-3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410.8</v>
      </c>
      <c r="F25" s="37">
        <v>407.9666666666667</v>
      </c>
      <c r="G25" s="38">
        <v>400.08333333333337</v>
      </c>
      <c r="H25" s="38">
        <v>389.36666666666667</v>
      </c>
      <c r="I25" s="38">
        <v>381.48333333333335</v>
      </c>
      <c r="J25" s="38">
        <v>418.68333333333339</v>
      </c>
      <c r="K25" s="38">
        <v>426.56666666666672</v>
      </c>
      <c r="L25" s="38">
        <v>437.28333333333342</v>
      </c>
      <c r="M25" s="28">
        <v>415.85</v>
      </c>
      <c r="N25" s="28">
        <v>397.25</v>
      </c>
      <c r="O25" s="39">
        <v>62344800</v>
      </c>
      <c r="P25" s="40">
        <v>5.7071354452786424E-2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4283.3500000000004</v>
      </c>
      <c r="F26" s="37">
        <v>4297.1333333333341</v>
      </c>
      <c r="G26" s="38">
        <v>4246.9666666666681</v>
      </c>
      <c r="H26" s="38">
        <v>4210.5833333333339</v>
      </c>
      <c r="I26" s="38">
        <v>4160.4166666666679</v>
      </c>
      <c r="J26" s="38">
        <v>4333.5166666666682</v>
      </c>
      <c r="K26" s="38">
        <v>4383.6833333333343</v>
      </c>
      <c r="L26" s="38">
        <v>4420.0666666666684</v>
      </c>
      <c r="M26" s="28">
        <v>4347.3</v>
      </c>
      <c r="N26" s="28">
        <v>4260.75</v>
      </c>
      <c r="O26" s="39">
        <v>1953375</v>
      </c>
      <c r="P26" s="40">
        <v>-1.4380321665089877E-2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266.95</v>
      </c>
      <c r="F27" s="37">
        <v>264.43333333333334</v>
      </c>
      <c r="G27" s="38">
        <v>261.26666666666665</v>
      </c>
      <c r="H27" s="38">
        <v>255.58333333333331</v>
      </c>
      <c r="I27" s="38">
        <v>252.41666666666663</v>
      </c>
      <c r="J27" s="38">
        <v>270.11666666666667</v>
      </c>
      <c r="K27" s="38">
        <v>273.2833333333333</v>
      </c>
      <c r="L27" s="38">
        <v>278.9666666666667</v>
      </c>
      <c r="M27" s="28">
        <v>267.60000000000002</v>
      </c>
      <c r="N27" s="28">
        <v>258.75</v>
      </c>
      <c r="O27" s="39">
        <v>16341500</v>
      </c>
      <c r="P27" s="40">
        <v>-8.7048832271762206E-3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147.94999999999999</v>
      </c>
      <c r="F28" s="37">
        <v>147.54999999999998</v>
      </c>
      <c r="G28" s="38">
        <v>146.79999999999995</v>
      </c>
      <c r="H28" s="38">
        <v>145.64999999999998</v>
      </c>
      <c r="I28" s="38">
        <v>144.89999999999995</v>
      </c>
      <c r="J28" s="38">
        <v>148.69999999999996</v>
      </c>
      <c r="K28" s="38">
        <v>149.45000000000002</v>
      </c>
      <c r="L28" s="38">
        <v>150.59999999999997</v>
      </c>
      <c r="M28" s="28">
        <v>148.30000000000001</v>
      </c>
      <c r="N28" s="28">
        <v>146.4</v>
      </c>
      <c r="O28" s="39">
        <v>49910000</v>
      </c>
      <c r="P28" s="40">
        <v>6.0110450297366183E-2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3541.35</v>
      </c>
      <c r="F29" s="37">
        <v>3536.2166666666667</v>
      </c>
      <c r="G29" s="38">
        <v>3526.1333333333332</v>
      </c>
      <c r="H29" s="38">
        <v>3510.9166666666665</v>
      </c>
      <c r="I29" s="38">
        <v>3500.833333333333</v>
      </c>
      <c r="J29" s="38">
        <v>3551.4333333333334</v>
      </c>
      <c r="K29" s="38">
        <v>3561.5166666666664</v>
      </c>
      <c r="L29" s="38">
        <v>3576.7333333333336</v>
      </c>
      <c r="M29" s="28">
        <v>3546.3</v>
      </c>
      <c r="N29" s="28">
        <v>3521</v>
      </c>
      <c r="O29" s="39">
        <v>6062400</v>
      </c>
      <c r="P29" s="40">
        <v>1.5647512146088123E-2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2043.85</v>
      </c>
      <c r="F30" s="37">
        <v>2034.9833333333333</v>
      </c>
      <c r="G30" s="38">
        <v>2011.0666666666666</v>
      </c>
      <c r="H30" s="38">
        <v>1978.2833333333333</v>
      </c>
      <c r="I30" s="38">
        <v>1954.3666666666666</v>
      </c>
      <c r="J30" s="38">
        <v>2067.7666666666664</v>
      </c>
      <c r="K30" s="38">
        <v>2091.6833333333334</v>
      </c>
      <c r="L30" s="38">
        <v>2124.4666666666667</v>
      </c>
      <c r="M30" s="28">
        <v>2058.9</v>
      </c>
      <c r="N30" s="28">
        <v>2002.2</v>
      </c>
      <c r="O30" s="39">
        <v>686675</v>
      </c>
      <c r="P30" s="40">
        <v>3.7390943082675529E-2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9352.15</v>
      </c>
      <c r="F31" s="37">
        <v>9390.2666666666664</v>
      </c>
      <c r="G31" s="38">
        <v>9286.1333333333332</v>
      </c>
      <c r="H31" s="38">
        <v>9220.1166666666668</v>
      </c>
      <c r="I31" s="38">
        <v>9115.9833333333336</v>
      </c>
      <c r="J31" s="38">
        <v>9456.2833333333328</v>
      </c>
      <c r="K31" s="38">
        <v>9560.4166666666642</v>
      </c>
      <c r="L31" s="38">
        <v>9626.4333333333325</v>
      </c>
      <c r="M31" s="28">
        <v>9494.4</v>
      </c>
      <c r="N31" s="28">
        <v>9324.25</v>
      </c>
      <c r="O31" s="39">
        <v>111525</v>
      </c>
      <c r="P31" s="40">
        <v>6.7704807041299936E-3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646.5</v>
      </c>
      <c r="F32" s="37">
        <v>644.86666666666667</v>
      </c>
      <c r="G32" s="38">
        <v>641.88333333333333</v>
      </c>
      <c r="H32" s="38">
        <v>637.26666666666665</v>
      </c>
      <c r="I32" s="38">
        <v>634.2833333333333</v>
      </c>
      <c r="J32" s="38">
        <v>649.48333333333335</v>
      </c>
      <c r="K32" s="38">
        <v>652.4666666666667</v>
      </c>
      <c r="L32" s="38">
        <v>657.08333333333337</v>
      </c>
      <c r="M32" s="28">
        <v>647.85</v>
      </c>
      <c r="N32" s="28">
        <v>640.25</v>
      </c>
      <c r="O32" s="39">
        <v>7234000</v>
      </c>
      <c r="P32" s="40">
        <v>1.4159540165428291E-2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583.45000000000005</v>
      </c>
      <c r="F33" s="37">
        <v>579.13333333333333</v>
      </c>
      <c r="G33" s="38">
        <v>571.06666666666661</v>
      </c>
      <c r="H33" s="38">
        <v>558.68333333333328</v>
      </c>
      <c r="I33" s="38">
        <v>550.61666666666656</v>
      </c>
      <c r="J33" s="38">
        <v>591.51666666666665</v>
      </c>
      <c r="K33" s="38">
        <v>599.58333333333348</v>
      </c>
      <c r="L33" s="38">
        <v>611.9666666666667</v>
      </c>
      <c r="M33" s="28">
        <v>587.20000000000005</v>
      </c>
      <c r="N33" s="28">
        <v>566.75</v>
      </c>
      <c r="O33" s="39">
        <v>13368000</v>
      </c>
      <c r="P33" s="40">
        <v>-2.6790914385556204E-2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766.45</v>
      </c>
      <c r="F34" s="37">
        <v>768.68333333333339</v>
      </c>
      <c r="G34" s="38">
        <v>760.66666666666674</v>
      </c>
      <c r="H34" s="38">
        <v>754.88333333333333</v>
      </c>
      <c r="I34" s="38">
        <v>746.86666666666667</v>
      </c>
      <c r="J34" s="38">
        <v>774.46666666666681</v>
      </c>
      <c r="K34" s="38">
        <v>782.48333333333346</v>
      </c>
      <c r="L34" s="38">
        <v>788.26666666666688</v>
      </c>
      <c r="M34" s="28">
        <v>776.7</v>
      </c>
      <c r="N34" s="28">
        <v>762.9</v>
      </c>
      <c r="O34" s="39">
        <v>45484800</v>
      </c>
      <c r="P34" s="40">
        <v>-3.7823018733817333E-2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4058.05</v>
      </c>
      <c r="F35" s="37">
        <v>4059.5666666666671</v>
      </c>
      <c r="G35" s="38">
        <v>4035.1833333333343</v>
      </c>
      <c r="H35" s="38">
        <v>4012.3166666666671</v>
      </c>
      <c r="I35" s="38">
        <v>3987.9333333333343</v>
      </c>
      <c r="J35" s="38">
        <v>4082.4333333333343</v>
      </c>
      <c r="K35" s="38">
        <v>4106.8166666666666</v>
      </c>
      <c r="L35" s="38">
        <v>4129.6833333333343</v>
      </c>
      <c r="M35" s="28">
        <v>4083.95</v>
      </c>
      <c r="N35" s="28">
        <v>4036.7</v>
      </c>
      <c r="O35" s="39">
        <v>1882750</v>
      </c>
      <c r="P35" s="40">
        <v>1.9957424161788184E-3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16833.45</v>
      </c>
      <c r="F36" s="37">
        <v>16834.166666666668</v>
      </c>
      <c r="G36" s="38">
        <v>16659.683333333334</v>
      </c>
      <c r="H36" s="38">
        <v>16485.916666666668</v>
      </c>
      <c r="I36" s="38">
        <v>16311.433333333334</v>
      </c>
      <c r="J36" s="38">
        <v>17007.933333333334</v>
      </c>
      <c r="K36" s="38">
        <v>17182.416666666664</v>
      </c>
      <c r="L36" s="38">
        <v>17356.183333333334</v>
      </c>
      <c r="M36" s="28">
        <v>17008.650000000001</v>
      </c>
      <c r="N36" s="28">
        <v>16660.400000000001</v>
      </c>
      <c r="O36" s="39">
        <v>892400</v>
      </c>
      <c r="P36" s="40">
        <v>3.8036524368965915E-2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7514.45</v>
      </c>
      <c r="F37" s="37">
        <v>7531.7333333333336</v>
      </c>
      <c r="G37" s="38">
        <v>7454.7166666666672</v>
      </c>
      <c r="H37" s="38">
        <v>7394.9833333333336</v>
      </c>
      <c r="I37" s="38">
        <v>7317.9666666666672</v>
      </c>
      <c r="J37" s="38">
        <v>7591.4666666666672</v>
      </c>
      <c r="K37" s="38">
        <v>7668.4833333333336</v>
      </c>
      <c r="L37" s="38">
        <v>7728.2166666666672</v>
      </c>
      <c r="M37" s="28">
        <v>7608.75</v>
      </c>
      <c r="N37" s="28">
        <v>7472</v>
      </c>
      <c r="O37" s="39">
        <v>4532750</v>
      </c>
      <c r="P37" s="40">
        <v>-2.6129768682784608E-3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2217.9499999999998</v>
      </c>
      <c r="F38" s="37">
        <v>2218.9833333333331</v>
      </c>
      <c r="G38" s="38">
        <v>2200.9666666666662</v>
      </c>
      <c r="H38" s="38">
        <v>2183.9833333333331</v>
      </c>
      <c r="I38" s="38">
        <v>2165.9666666666662</v>
      </c>
      <c r="J38" s="38">
        <v>2235.9666666666662</v>
      </c>
      <c r="K38" s="38">
        <v>2253.9833333333336</v>
      </c>
      <c r="L38" s="38">
        <v>2270.9666666666662</v>
      </c>
      <c r="M38" s="28">
        <v>2237</v>
      </c>
      <c r="N38" s="28">
        <v>2202</v>
      </c>
      <c r="O38" s="39">
        <v>1991100</v>
      </c>
      <c r="P38" s="40">
        <v>-1.4989611160581775E-2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339.3</v>
      </c>
      <c r="F39" s="37">
        <v>340.06666666666666</v>
      </c>
      <c r="G39" s="38">
        <v>337.2833333333333</v>
      </c>
      <c r="H39" s="38">
        <v>335.26666666666665</v>
      </c>
      <c r="I39" s="38">
        <v>332.48333333333329</v>
      </c>
      <c r="J39" s="38">
        <v>342.08333333333331</v>
      </c>
      <c r="K39" s="38">
        <v>344.86666666666673</v>
      </c>
      <c r="L39" s="38">
        <v>346.88333333333333</v>
      </c>
      <c r="M39" s="28">
        <v>342.85</v>
      </c>
      <c r="N39" s="28">
        <v>338.05</v>
      </c>
      <c r="O39" s="39">
        <v>8099200</v>
      </c>
      <c r="P39" s="40">
        <v>-1.3639906469212782E-2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289.35000000000002</v>
      </c>
      <c r="F40" s="37">
        <v>288.06666666666666</v>
      </c>
      <c r="G40" s="38">
        <v>285.43333333333334</v>
      </c>
      <c r="H40" s="38">
        <v>281.51666666666665</v>
      </c>
      <c r="I40" s="38">
        <v>278.88333333333333</v>
      </c>
      <c r="J40" s="38">
        <v>291.98333333333335</v>
      </c>
      <c r="K40" s="38">
        <v>294.61666666666667</v>
      </c>
      <c r="L40" s="38">
        <v>298.53333333333336</v>
      </c>
      <c r="M40" s="28">
        <v>290.7</v>
      </c>
      <c r="N40" s="28">
        <v>284.14999999999998</v>
      </c>
      <c r="O40" s="39">
        <v>31280400</v>
      </c>
      <c r="P40" s="40">
        <v>7.1283685888148367E-3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124.3</v>
      </c>
      <c r="F41" s="37">
        <v>125</v>
      </c>
      <c r="G41" s="38">
        <v>122.6</v>
      </c>
      <c r="H41" s="38">
        <v>120.89999999999999</v>
      </c>
      <c r="I41" s="38">
        <v>118.49999999999999</v>
      </c>
      <c r="J41" s="38">
        <v>126.7</v>
      </c>
      <c r="K41" s="38">
        <v>129.10000000000002</v>
      </c>
      <c r="L41" s="38">
        <v>130.80000000000001</v>
      </c>
      <c r="M41" s="28">
        <v>127.4</v>
      </c>
      <c r="N41" s="28">
        <v>123.3</v>
      </c>
      <c r="O41" s="39">
        <v>97303050</v>
      </c>
      <c r="P41" s="40">
        <v>-4.8462366878066288E-3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1929.05</v>
      </c>
      <c r="F42" s="37">
        <v>1936.3666666666668</v>
      </c>
      <c r="G42" s="38">
        <v>1913.7333333333336</v>
      </c>
      <c r="H42" s="38">
        <v>1898.4166666666667</v>
      </c>
      <c r="I42" s="38">
        <v>1875.7833333333335</v>
      </c>
      <c r="J42" s="38">
        <v>1951.6833333333336</v>
      </c>
      <c r="K42" s="38">
        <v>1974.3166666666668</v>
      </c>
      <c r="L42" s="38">
        <v>1989.6333333333337</v>
      </c>
      <c r="M42" s="28">
        <v>1959</v>
      </c>
      <c r="N42" s="28">
        <v>1921.05</v>
      </c>
      <c r="O42" s="39">
        <v>2132350</v>
      </c>
      <c r="P42" s="40">
        <v>-2.1824145326100667E-2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289.85000000000002</v>
      </c>
      <c r="F43" s="37">
        <v>290.93333333333334</v>
      </c>
      <c r="G43" s="38">
        <v>286.56666666666666</v>
      </c>
      <c r="H43" s="38">
        <v>283.2833333333333</v>
      </c>
      <c r="I43" s="38">
        <v>278.91666666666663</v>
      </c>
      <c r="J43" s="38">
        <v>294.2166666666667</v>
      </c>
      <c r="K43" s="38">
        <v>298.58333333333337</v>
      </c>
      <c r="L43" s="38">
        <v>301.86666666666673</v>
      </c>
      <c r="M43" s="28">
        <v>295.3</v>
      </c>
      <c r="N43" s="28">
        <v>287.64999999999998</v>
      </c>
      <c r="O43" s="39">
        <v>24779800</v>
      </c>
      <c r="P43" s="40">
        <v>-3.5640343093759241E-2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707.5</v>
      </c>
      <c r="F44" s="37">
        <v>706.13333333333333</v>
      </c>
      <c r="G44" s="38">
        <v>701.86666666666667</v>
      </c>
      <c r="H44" s="38">
        <v>696.23333333333335</v>
      </c>
      <c r="I44" s="38">
        <v>691.9666666666667</v>
      </c>
      <c r="J44" s="38">
        <v>711.76666666666665</v>
      </c>
      <c r="K44" s="38">
        <v>716.0333333333333</v>
      </c>
      <c r="L44" s="38">
        <v>721.66666666666663</v>
      </c>
      <c r="M44" s="28">
        <v>710.4</v>
      </c>
      <c r="N44" s="28">
        <v>700.5</v>
      </c>
      <c r="O44" s="39">
        <v>6987200</v>
      </c>
      <c r="P44" s="40">
        <v>-3.3475349969567865E-2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752.6</v>
      </c>
      <c r="F45" s="37">
        <v>757.83333333333337</v>
      </c>
      <c r="G45" s="38">
        <v>744.76666666666677</v>
      </c>
      <c r="H45" s="38">
        <v>736.93333333333339</v>
      </c>
      <c r="I45" s="38">
        <v>723.86666666666679</v>
      </c>
      <c r="J45" s="38">
        <v>765.66666666666674</v>
      </c>
      <c r="K45" s="38">
        <v>778.73333333333335</v>
      </c>
      <c r="L45" s="38">
        <v>786.56666666666672</v>
      </c>
      <c r="M45" s="28">
        <v>770.9</v>
      </c>
      <c r="N45" s="28">
        <v>750</v>
      </c>
      <c r="O45" s="39">
        <v>8079000</v>
      </c>
      <c r="P45" s="40">
        <v>3.4973097617217522E-2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732.8</v>
      </c>
      <c r="F46" s="37">
        <v>729.88333333333321</v>
      </c>
      <c r="G46" s="38">
        <v>724.46666666666647</v>
      </c>
      <c r="H46" s="38">
        <v>716.13333333333321</v>
      </c>
      <c r="I46" s="38">
        <v>710.71666666666647</v>
      </c>
      <c r="J46" s="38">
        <v>738.21666666666647</v>
      </c>
      <c r="K46" s="38">
        <v>743.63333333333321</v>
      </c>
      <c r="L46" s="38">
        <v>751.96666666666647</v>
      </c>
      <c r="M46" s="28">
        <v>735.3</v>
      </c>
      <c r="N46" s="28">
        <v>721.55</v>
      </c>
      <c r="O46" s="39">
        <v>45286500</v>
      </c>
      <c r="P46" s="40">
        <v>-1.0462074978204011E-2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56.4</v>
      </c>
      <c r="F47" s="37">
        <v>55.54999999999999</v>
      </c>
      <c r="G47" s="38">
        <v>54.299999999999983</v>
      </c>
      <c r="H47" s="38">
        <v>52.199999999999996</v>
      </c>
      <c r="I47" s="38">
        <v>50.949999999999989</v>
      </c>
      <c r="J47" s="38">
        <v>57.649999999999977</v>
      </c>
      <c r="K47" s="38">
        <v>58.899999999999991</v>
      </c>
      <c r="L47" s="38">
        <v>60.999999999999972</v>
      </c>
      <c r="M47" s="28">
        <v>56.8</v>
      </c>
      <c r="N47" s="28">
        <v>53.45</v>
      </c>
      <c r="O47" s="39">
        <v>100485000</v>
      </c>
      <c r="P47" s="40">
        <v>4.9917718047174986E-2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315.25</v>
      </c>
      <c r="F48" s="37">
        <v>315.8</v>
      </c>
      <c r="G48" s="38">
        <v>312.70000000000005</v>
      </c>
      <c r="H48" s="38">
        <v>310.15000000000003</v>
      </c>
      <c r="I48" s="38">
        <v>307.05000000000007</v>
      </c>
      <c r="J48" s="38">
        <v>318.35000000000002</v>
      </c>
      <c r="K48" s="38">
        <v>321.45000000000005</v>
      </c>
      <c r="L48" s="38">
        <v>324</v>
      </c>
      <c r="M48" s="28">
        <v>318.89999999999998</v>
      </c>
      <c r="N48" s="28">
        <v>313.25</v>
      </c>
      <c r="O48" s="39">
        <v>17300600</v>
      </c>
      <c r="P48" s="40">
        <v>3.026982605122586E-2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17680.95</v>
      </c>
      <c r="F49" s="37">
        <v>17745.966666666667</v>
      </c>
      <c r="G49" s="38">
        <v>17554.983333333334</v>
      </c>
      <c r="H49" s="38">
        <v>17429.016666666666</v>
      </c>
      <c r="I49" s="38">
        <v>17238.033333333333</v>
      </c>
      <c r="J49" s="38">
        <v>17871.933333333334</v>
      </c>
      <c r="K49" s="38">
        <v>18062.916666666672</v>
      </c>
      <c r="L49" s="38">
        <v>18188.883333333335</v>
      </c>
      <c r="M49" s="28">
        <v>17936.95</v>
      </c>
      <c r="N49" s="28">
        <v>17620</v>
      </c>
      <c r="O49" s="39">
        <v>177850</v>
      </c>
      <c r="P49" s="40">
        <v>4.2497069167643613E-2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342.15</v>
      </c>
      <c r="F50" s="37">
        <v>343.48333333333335</v>
      </c>
      <c r="G50" s="38">
        <v>339.36666666666667</v>
      </c>
      <c r="H50" s="38">
        <v>336.58333333333331</v>
      </c>
      <c r="I50" s="38">
        <v>332.46666666666664</v>
      </c>
      <c r="J50" s="38">
        <v>346.26666666666671</v>
      </c>
      <c r="K50" s="38">
        <v>350.38333333333338</v>
      </c>
      <c r="L50" s="38">
        <v>353.16666666666674</v>
      </c>
      <c r="M50" s="28">
        <v>347.6</v>
      </c>
      <c r="N50" s="28">
        <v>340.7</v>
      </c>
      <c r="O50" s="39">
        <v>14850000</v>
      </c>
      <c r="P50" s="40">
        <v>-4.9451212157761429E-3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3698.15</v>
      </c>
      <c r="F51" s="37">
        <v>3704.5500000000006</v>
      </c>
      <c r="G51" s="38">
        <v>3678.4000000000015</v>
      </c>
      <c r="H51" s="38">
        <v>3658.650000000001</v>
      </c>
      <c r="I51" s="38">
        <v>3632.5000000000018</v>
      </c>
      <c r="J51" s="38">
        <v>3724.3000000000011</v>
      </c>
      <c r="K51" s="38">
        <v>3750.45</v>
      </c>
      <c r="L51" s="38">
        <v>3770.2000000000007</v>
      </c>
      <c r="M51" s="28">
        <v>3730.7</v>
      </c>
      <c r="N51" s="28">
        <v>3684.8</v>
      </c>
      <c r="O51" s="39">
        <v>1887800</v>
      </c>
      <c r="P51" s="40">
        <v>-4.5349082472052309E-3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335.8</v>
      </c>
      <c r="F52" s="37">
        <v>336.09999999999997</v>
      </c>
      <c r="G52" s="38">
        <v>332.74999999999994</v>
      </c>
      <c r="H52" s="38">
        <v>329.7</v>
      </c>
      <c r="I52" s="38">
        <v>326.34999999999997</v>
      </c>
      <c r="J52" s="38">
        <v>339.14999999999992</v>
      </c>
      <c r="K52" s="38">
        <v>342.49999999999994</v>
      </c>
      <c r="L52" s="38">
        <v>345.5499999999999</v>
      </c>
      <c r="M52" s="28">
        <v>339.45</v>
      </c>
      <c r="N52" s="28">
        <v>333.05</v>
      </c>
      <c r="O52" s="39">
        <v>7871500</v>
      </c>
      <c r="P52" s="40">
        <v>5.1580409864536297E-2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240.2</v>
      </c>
      <c r="F53" s="37">
        <v>240.23333333333332</v>
      </c>
      <c r="G53" s="38">
        <v>237.86666666666665</v>
      </c>
      <c r="H53" s="38">
        <v>235.53333333333333</v>
      </c>
      <c r="I53" s="38">
        <v>233.16666666666666</v>
      </c>
      <c r="J53" s="38">
        <v>242.56666666666663</v>
      </c>
      <c r="K53" s="38">
        <v>244.93333333333331</v>
      </c>
      <c r="L53" s="38">
        <v>247.26666666666662</v>
      </c>
      <c r="M53" s="28">
        <v>242.6</v>
      </c>
      <c r="N53" s="28">
        <v>237.9</v>
      </c>
      <c r="O53" s="39">
        <v>42986700</v>
      </c>
      <c r="P53" s="40">
        <v>5.9633943427620635E-2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624.70000000000005</v>
      </c>
      <c r="F54" s="37">
        <v>625.13333333333333</v>
      </c>
      <c r="G54" s="38">
        <v>619.01666666666665</v>
      </c>
      <c r="H54" s="38">
        <v>613.33333333333337</v>
      </c>
      <c r="I54" s="38">
        <v>607.2166666666667</v>
      </c>
      <c r="J54" s="38">
        <v>630.81666666666661</v>
      </c>
      <c r="K54" s="38">
        <v>636.93333333333317</v>
      </c>
      <c r="L54" s="38">
        <v>642.61666666666656</v>
      </c>
      <c r="M54" s="28">
        <v>631.25</v>
      </c>
      <c r="N54" s="28">
        <v>619.45000000000005</v>
      </c>
      <c r="O54" s="39">
        <v>2726100</v>
      </c>
      <c r="P54" s="40">
        <v>-3.8183694530443756E-2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340.15</v>
      </c>
      <c r="F55" s="37">
        <v>340.06666666666666</v>
      </c>
      <c r="G55" s="38">
        <v>337.63333333333333</v>
      </c>
      <c r="H55" s="38">
        <v>335.11666666666667</v>
      </c>
      <c r="I55" s="38">
        <v>332.68333333333334</v>
      </c>
      <c r="J55" s="38">
        <v>342.58333333333331</v>
      </c>
      <c r="K55" s="38">
        <v>345.01666666666659</v>
      </c>
      <c r="L55" s="38">
        <v>347.5333333333333</v>
      </c>
      <c r="M55" s="28">
        <v>342.5</v>
      </c>
      <c r="N55" s="28">
        <v>337.55</v>
      </c>
      <c r="O55" s="39">
        <v>8320500</v>
      </c>
      <c r="P55" s="40">
        <v>-2.324352879027998E-2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784.6</v>
      </c>
      <c r="F56" s="37">
        <v>787.30000000000007</v>
      </c>
      <c r="G56" s="38">
        <v>777.50000000000011</v>
      </c>
      <c r="H56" s="38">
        <v>770.40000000000009</v>
      </c>
      <c r="I56" s="38">
        <v>760.60000000000014</v>
      </c>
      <c r="J56" s="38">
        <v>794.40000000000009</v>
      </c>
      <c r="K56" s="38">
        <v>804.2</v>
      </c>
      <c r="L56" s="38">
        <v>811.30000000000007</v>
      </c>
      <c r="M56" s="28">
        <v>797.1</v>
      </c>
      <c r="N56" s="28">
        <v>780.2</v>
      </c>
      <c r="O56" s="39">
        <v>7526250</v>
      </c>
      <c r="P56" s="40">
        <v>-7.2547403132728772E-3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1033.55</v>
      </c>
      <c r="F57" s="37">
        <v>1028.8333333333333</v>
      </c>
      <c r="G57" s="38">
        <v>1014.4166666666665</v>
      </c>
      <c r="H57" s="38">
        <v>995.2833333333333</v>
      </c>
      <c r="I57" s="38">
        <v>980.86666666666656</v>
      </c>
      <c r="J57" s="38">
        <v>1047.9666666666665</v>
      </c>
      <c r="K57" s="38">
        <v>1062.383333333333</v>
      </c>
      <c r="L57" s="38">
        <v>1081.5166666666664</v>
      </c>
      <c r="M57" s="28">
        <v>1043.25</v>
      </c>
      <c r="N57" s="28">
        <v>1009.7</v>
      </c>
      <c r="O57" s="39">
        <v>8287500</v>
      </c>
      <c r="P57" s="40">
        <v>-1.1704519029532595E-2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222.4</v>
      </c>
      <c r="F58" s="37">
        <v>222.08333333333334</v>
      </c>
      <c r="G58" s="38">
        <v>221.16666666666669</v>
      </c>
      <c r="H58" s="38">
        <v>219.93333333333334</v>
      </c>
      <c r="I58" s="38">
        <v>219.01666666666668</v>
      </c>
      <c r="J58" s="38">
        <v>223.31666666666669</v>
      </c>
      <c r="K58" s="38">
        <v>224.23333333333338</v>
      </c>
      <c r="L58" s="38">
        <v>225.4666666666667</v>
      </c>
      <c r="M58" s="28">
        <v>223</v>
      </c>
      <c r="N58" s="28">
        <v>220.85</v>
      </c>
      <c r="O58" s="39">
        <v>34662600</v>
      </c>
      <c r="P58" s="40">
        <v>-6.6201251805488685E-3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3886.35</v>
      </c>
      <c r="F59" s="37">
        <v>3868.65</v>
      </c>
      <c r="G59" s="38">
        <v>3835.3</v>
      </c>
      <c r="H59" s="38">
        <v>3784.25</v>
      </c>
      <c r="I59" s="38">
        <v>3750.9</v>
      </c>
      <c r="J59" s="38">
        <v>3919.7000000000003</v>
      </c>
      <c r="K59" s="38">
        <v>3953.0499999999997</v>
      </c>
      <c r="L59" s="38">
        <v>4004.1000000000004</v>
      </c>
      <c r="M59" s="28">
        <v>3902</v>
      </c>
      <c r="N59" s="28">
        <v>3817.6</v>
      </c>
      <c r="O59" s="39">
        <v>811200</v>
      </c>
      <c r="P59" s="40">
        <v>2.8723606619745101E-2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1570.15</v>
      </c>
      <c r="F60" s="37">
        <v>1569.75</v>
      </c>
      <c r="G60" s="38">
        <v>1561.5</v>
      </c>
      <c r="H60" s="38">
        <v>1552.85</v>
      </c>
      <c r="I60" s="38">
        <v>1544.6</v>
      </c>
      <c r="J60" s="38">
        <v>1578.4</v>
      </c>
      <c r="K60" s="38">
        <v>1586.65</v>
      </c>
      <c r="L60" s="38">
        <v>1595.3000000000002</v>
      </c>
      <c r="M60" s="28">
        <v>1578</v>
      </c>
      <c r="N60" s="28">
        <v>1561.1</v>
      </c>
      <c r="O60" s="39">
        <v>2935450</v>
      </c>
      <c r="P60" s="40">
        <v>-1.526359046612657E-2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706.2</v>
      </c>
      <c r="F61" s="37">
        <v>707.55000000000007</v>
      </c>
      <c r="G61" s="38">
        <v>701.10000000000014</v>
      </c>
      <c r="H61" s="38">
        <v>696.00000000000011</v>
      </c>
      <c r="I61" s="38">
        <v>689.55000000000018</v>
      </c>
      <c r="J61" s="38">
        <v>712.65000000000009</v>
      </c>
      <c r="K61" s="38">
        <v>719.10000000000014</v>
      </c>
      <c r="L61" s="38">
        <v>724.2</v>
      </c>
      <c r="M61" s="28">
        <v>714</v>
      </c>
      <c r="N61" s="28">
        <v>702.45</v>
      </c>
      <c r="O61" s="39">
        <v>4987000</v>
      </c>
      <c r="P61" s="40">
        <v>-3.1980811513092145E-3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1053.75</v>
      </c>
      <c r="F62" s="37">
        <v>1059.9333333333334</v>
      </c>
      <c r="G62" s="38">
        <v>1045.8166666666668</v>
      </c>
      <c r="H62" s="38">
        <v>1037.8833333333334</v>
      </c>
      <c r="I62" s="38">
        <v>1023.7666666666669</v>
      </c>
      <c r="J62" s="38">
        <v>1067.8666666666668</v>
      </c>
      <c r="K62" s="38">
        <v>1081.9833333333336</v>
      </c>
      <c r="L62" s="38">
        <v>1089.9166666666667</v>
      </c>
      <c r="M62" s="28">
        <v>1074.05</v>
      </c>
      <c r="N62" s="28">
        <v>1052</v>
      </c>
      <c r="O62" s="39">
        <v>1204700</v>
      </c>
      <c r="P62" s="40">
        <v>-2.8968713789107765E-3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397.5</v>
      </c>
      <c r="F63" s="37">
        <v>397.11666666666662</v>
      </c>
      <c r="G63" s="38">
        <v>392.73333333333323</v>
      </c>
      <c r="H63" s="38">
        <v>387.96666666666664</v>
      </c>
      <c r="I63" s="38">
        <v>383.58333333333326</v>
      </c>
      <c r="J63" s="38">
        <v>401.88333333333321</v>
      </c>
      <c r="K63" s="38">
        <v>406.26666666666654</v>
      </c>
      <c r="L63" s="38">
        <v>411.03333333333319</v>
      </c>
      <c r="M63" s="28">
        <v>401.5</v>
      </c>
      <c r="N63" s="28">
        <v>392.35</v>
      </c>
      <c r="O63" s="39">
        <v>3859500</v>
      </c>
      <c r="P63" s="40">
        <v>4.4660982541615914E-2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179.6</v>
      </c>
      <c r="F64" s="37">
        <v>178.9</v>
      </c>
      <c r="G64" s="38">
        <v>176.95000000000002</v>
      </c>
      <c r="H64" s="38">
        <v>174.3</v>
      </c>
      <c r="I64" s="38">
        <v>172.35000000000002</v>
      </c>
      <c r="J64" s="38">
        <v>181.55</v>
      </c>
      <c r="K64" s="38">
        <v>183.5</v>
      </c>
      <c r="L64" s="38">
        <v>186.15</v>
      </c>
      <c r="M64" s="28">
        <v>180.85</v>
      </c>
      <c r="N64" s="28">
        <v>176.25</v>
      </c>
      <c r="O64" s="39">
        <v>5695000</v>
      </c>
      <c r="P64" s="40">
        <v>-5.3986710963455149E-2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1253.25</v>
      </c>
      <c r="F65" s="37">
        <v>1250.6833333333334</v>
      </c>
      <c r="G65" s="38">
        <v>1229.5666666666668</v>
      </c>
      <c r="H65" s="38">
        <v>1205.8833333333334</v>
      </c>
      <c r="I65" s="38">
        <v>1184.7666666666669</v>
      </c>
      <c r="J65" s="38">
        <v>1274.3666666666668</v>
      </c>
      <c r="K65" s="38">
        <v>1295.4833333333336</v>
      </c>
      <c r="L65" s="38">
        <v>1319.1666666666667</v>
      </c>
      <c r="M65" s="28">
        <v>1271.8</v>
      </c>
      <c r="N65" s="28">
        <v>1227</v>
      </c>
      <c r="O65" s="39">
        <v>3162000</v>
      </c>
      <c r="P65" s="40">
        <v>1.1128165771297006E-2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595.35</v>
      </c>
      <c r="F66" s="37">
        <v>592.4</v>
      </c>
      <c r="G66" s="38">
        <v>587.69999999999993</v>
      </c>
      <c r="H66" s="38">
        <v>580.04999999999995</v>
      </c>
      <c r="I66" s="38">
        <v>575.34999999999991</v>
      </c>
      <c r="J66" s="38">
        <v>600.04999999999995</v>
      </c>
      <c r="K66" s="38">
        <v>604.75</v>
      </c>
      <c r="L66" s="38">
        <v>612.4</v>
      </c>
      <c r="M66" s="28">
        <v>597.1</v>
      </c>
      <c r="N66" s="28">
        <v>584.75</v>
      </c>
      <c r="O66" s="39">
        <v>11100000</v>
      </c>
      <c r="P66" s="40">
        <v>3.701973607380591E-2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1672.65</v>
      </c>
      <c r="F67" s="37">
        <v>1649.0833333333333</v>
      </c>
      <c r="G67" s="38">
        <v>1619.1666666666665</v>
      </c>
      <c r="H67" s="38">
        <v>1565.6833333333332</v>
      </c>
      <c r="I67" s="38">
        <v>1535.7666666666664</v>
      </c>
      <c r="J67" s="38">
        <v>1702.5666666666666</v>
      </c>
      <c r="K67" s="38">
        <v>1732.4833333333331</v>
      </c>
      <c r="L67" s="38">
        <v>1785.9666666666667</v>
      </c>
      <c r="M67" s="28">
        <v>1679</v>
      </c>
      <c r="N67" s="28">
        <v>1595.6</v>
      </c>
      <c r="O67" s="39">
        <v>1407500</v>
      </c>
      <c r="P67" s="40">
        <v>4.491462509279881E-2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2112.0500000000002</v>
      </c>
      <c r="F68" s="37">
        <v>2105.3000000000002</v>
      </c>
      <c r="G68" s="38">
        <v>2082.0500000000002</v>
      </c>
      <c r="H68" s="38">
        <v>2052.0500000000002</v>
      </c>
      <c r="I68" s="38">
        <v>2028.8000000000002</v>
      </c>
      <c r="J68" s="38">
        <v>2135.3000000000002</v>
      </c>
      <c r="K68" s="38">
        <v>2158.5500000000002</v>
      </c>
      <c r="L68" s="38">
        <v>2188.5500000000002</v>
      </c>
      <c r="M68" s="28">
        <v>2128.5500000000002</v>
      </c>
      <c r="N68" s="28">
        <v>2075.3000000000002</v>
      </c>
      <c r="O68" s="39">
        <v>2415500</v>
      </c>
      <c r="P68" s="40">
        <v>-1.5788937557298564E-2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202.1</v>
      </c>
      <c r="F69" s="37">
        <v>201.41666666666666</v>
      </c>
      <c r="G69" s="38">
        <v>198.83333333333331</v>
      </c>
      <c r="H69" s="38">
        <v>195.56666666666666</v>
      </c>
      <c r="I69" s="38">
        <v>192.98333333333332</v>
      </c>
      <c r="J69" s="38">
        <v>204.68333333333331</v>
      </c>
      <c r="K69" s="38">
        <v>207.26666666666662</v>
      </c>
      <c r="L69" s="38">
        <v>210.5333333333333</v>
      </c>
      <c r="M69" s="28">
        <v>204</v>
      </c>
      <c r="N69" s="28">
        <v>198.15</v>
      </c>
      <c r="O69" s="39">
        <v>17105100</v>
      </c>
      <c r="P69" s="40">
        <v>-4.8246736626567699E-2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3754.05</v>
      </c>
      <c r="F70" s="37">
        <v>3744.0166666666664</v>
      </c>
      <c r="G70" s="38">
        <v>3727.083333333333</v>
      </c>
      <c r="H70" s="38">
        <v>3700.1166666666668</v>
      </c>
      <c r="I70" s="38">
        <v>3683.1833333333334</v>
      </c>
      <c r="J70" s="38">
        <v>3770.9833333333327</v>
      </c>
      <c r="K70" s="38">
        <v>3787.9166666666661</v>
      </c>
      <c r="L70" s="38">
        <v>3814.8833333333323</v>
      </c>
      <c r="M70" s="28">
        <v>3760.95</v>
      </c>
      <c r="N70" s="28">
        <v>3717.05</v>
      </c>
      <c r="O70" s="39">
        <v>3157050</v>
      </c>
      <c r="P70" s="40">
        <v>1.9008696478638979E-4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4081.2</v>
      </c>
      <c r="F71" s="37">
        <v>4075.5499999999993</v>
      </c>
      <c r="G71" s="38">
        <v>4025.9499999999989</v>
      </c>
      <c r="H71" s="38">
        <v>3970.7</v>
      </c>
      <c r="I71" s="38">
        <v>3921.0999999999995</v>
      </c>
      <c r="J71" s="38">
        <v>4130.7999999999984</v>
      </c>
      <c r="K71" s="38">
        <v>4180.3999999999987</v>
      </c>
      <c r="L71" s="38">
        <v>4235.6499999999978</v>
      </c>
      <c r="M71" s="28">
        <v>4125.1499999999996</v>
      </c>
      <c r="N71" s="28">
        <v>4020.3</v>
      </c>
      <c r="O71" s="39">
        <v>804625</v>
      </c>
      <c r="P71" s="40">
        <v>9.4355661339680374E-2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389.75</v>
      </c>
      <c r="F72" s="37">
        <v>386.83333333333331</v>
      </c>
      <c r="G72" s="38">
        <v>382.81666666666661</v>
      </c>
      <c r="H72" s="38">
        <v>375.88333333333327</v>
      </c>
      <c r="I72" s="38">
        <v>371.86666666666656</v>
      </c>
      <c r="J72" s="38">
        <v>393.76666666666665</v>
      </c>
      <c r="K72" s="38">
        <v>397.78333333333342</v>
      </c>
      <c r="L72" s="38">
        <v>404.7166666666667</v>
      </c>
      <c r="M72" s="28">
        <v>390.85</v>
      </c>
      <c r="N72" s="28">
        <v>379.9</v>
      </c>
      <c r="O72" s="39">
        <v>40324350</v>
      </c>
      <c r="P72" s="40">
        <v>-1.8553471748122566E-2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4212.8</v>
      </c>
      <c r="F73" s="37">
        <v>4198.916666666667</v>
      </c>
      <c r="G73" s="38">
        <v>4142.3833333333341</v>
      </c>
      <c r="H73" s="38">
        <v>4071.9666666666672</v>
      </c>
      <c r="I73" s="38">
        <v>4015.4333333333343</v>
      </c>
      <c r="J73" s="38">
        <v>4269.3333333333339</v>
      </c>
      <c r="K73" s="38">
        <v>4325.8666666666668</v>
      </c>
      <c r="L73" s="38">
        <v>4396.2833333333338</v>
      </c>
      <c r="M73" s="28">
        <v>4255.45</v>
      </c>
      <c r="N73" s="28">
        <v>4128.5</v>
      </c>
      <c r="O73" s="39">
        <v>2030875</v>
      </c>
      <c r="P73" s="40">
        <v>5.871236804378991E-2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3406.85</v>
      </c>
      <c r="F74" s="37">
        <v>3406.9166666666665</v>
      </c>
      <c r="G74" s="38">
        <v>3374.9333333333329</v>
      </c>
      <c r="H74" s="38">
        <v>3343.0166666666664</v>
      </c>
      <c r="I74" s="38">
        <v>3311.0333333333328</v>
      </c>
      <c r="J74" s="38">
        <v>3438.833333333333</v>
      </c>
      <c r="K74" s="38">
        <v>3470.8166666666666</v>
      </c>
      <c r="L74" s="38">
        <v>3502.7333333333331</v>
      </c>
      <c r="M74" s="28">
        <v>3438.9</v>
      </c>
      <c r="N74" s="28">
        <v>3375</v>
      </c>
      <c r="O74" s="39">
        <v>3173800</v>
      </c>
      <c r="P74" s="40">
        <v>-9.503003823047515E-3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1807.7</v>
      </c>
      <c r="F75" s="37">
        <v>1812.4833333333333</v>
      </c>
      <c r="G75" s="38">
        <v>1791.9166666666667</v>
      </c>
      <c r="H75" s="38">
        <v>1776.1333333333334</v>
      </c>
      <c r="I75" s="38">
        <v>1755.5666666666668</v>
      </c>
      <c r="J75" s="38">
        <v>1828.2666666666667</v>
      </c>
      <c r="K75" s="38">
        <v>1848.8333333333333</v>
      </c>
      <c r="L75" s="38">
        <v>1864.6166666666666</v>
      </c>
      <c r="M75" s="28">
        <v>1833.05</v>
      </c>
      <c r="N75" s="28">
        <v>1796.7</v>
      </c>
      <c r="O75" s="39">
        <v>2007500</v>
      </c>
      <c r="P75" s="40">
        <v>-4.2497376705141657E-2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164.75</v>
      </c>
      <c r="F76" s="37">
        <v>164.31666666666666</v>
      </c>
      <c r="G76" s="38">
        <v>163.43333333333334</v>
      </c>
      <c r="H76" s="38">
        <v>162.11666666666667</v>
      </c>
      <c r="I76" s="38">
        <v>161.23333333333335</v>
      </c>
      <c r="J76" s="38">
        <v>165.63333333333333</v>
      </c>
      <c r="K76" s="38">
        <v>166.51666666666665</v>
      </c>
      <c r="L76" s="38">
        <v>167.83333333333331</v>
      </c>
      <c r="M76" s="28">
        <v>165.2</v>
      </c>
      <c r="N76" s="28">
        <v>163</v>
      </c>
      <c r="O76" s="39">
        <v>24652800</v>
      </c>
      <c r="P76" s="40">
        <v>2.6354319180087846E-3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111.15</v>
      </c>
      <c r="F77" s="37">
        <v>111.01666666666667</v>
      </c>
      <c r="G77" s="38">
        <v>109.83333333333333</v>
      </c>
      <c r="H77" s="38">
        <v>108.51666666666667</v>
      </c>
      <c r="I77" s="38">
        <v>107.33333333333333</v>
      </c>
      <c r="J77" s="38">
        <v>112.33333333333333</v>
      </c>
      <c r="K77" s="38">
        <v>113.51666666666667</v>
      </c>
      <c r="L77" s="38">
        <v>114.83333333333333</v>
      </c>
      <c r="M77" s="28">
        <v>112.2</v>
      </c>
      <c r="N77" s="28">
        <v>109.7</v>
      </c>
      <c r="O77" s="39">
        <v>100310000</v>
      </c>
      <c r="P77" s="40">
        <v>2.8994201159768048E-3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111.3</v>
      </c>
      <c r="F78" s="37">
        <v>111.14999999999999</v>
      </c>
      <c r="G78" s="38">
        <v>109.44999999999999</v>
      </c>
      <c r="H78" s="38">
        <v>107.6</v>
      </c>
      <c r="I78" s="38">
        <v>105.89999999999999</v>
      </c>
      <c r="J78" s="38">
        <v>112.99999999999999</v>
      </c>
      <c r="K78" s="38">
        <v>114.7</v>
      </c>
      <c r="L78" s="38">
        <v>116.54999999999998</v>
      </c>
      <c r="M78" s="28">
        <v>112.85</v>
      </c>
      <c r="N78" s="28">
        <v>109.3</v>
      </c>
      <c r="O78" s="39">
        <v>19687200</v>
      </c>
      <c r="P78" s="40">
        <v>7.9555175363558592E-2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135.9</v>
      </c>
      <c r="F79" s="37">
        <v>135.65</v>
      </c>
      <c r="G79" s="38">
        <v>135</v>
      </c>
      <c r="H79" s="38">
        <v>134.1</v>
      </c>
      <c r="I79" s="38">
        <v>133.44999999999999</v>
      </c>
      <c r="J79" s="38">
        <v>136.55000000000001</v>
      </c>
      <c r="K79" s="38">
        <v>137.20000000000005</v>
      </c>
      <c r="L79" s="38">
        <v>138.10000000000002</v>
      </c>
      <c r="M79" s="28">
        <v>136.30000000000001</v>
      </c>
      <c r="N79" s="28">
        <v>134.75</v>
      </c>
      <c r="O79" s="39">
        <v>56626300</v>
      </c>
      <c r="P79" s="40">
        <v>7.269965277777778E-3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400.65</v>
      </c>
      <c r="F80" s="37">
        <v>401.7166666666667</v>
      </c>
      <c r="G80" s="38">
        <v>397.53333333333342</v>
      </c>
      <c r="H80" s="38">
        <v>394.41666666666674</v>
      </c>
      <c r="I80" s="38">
        <v>390.23333333333346</v>
      </c>
      <c r="J80" s="38">
        <v>404.83333333333337</v>
      </c>
      <c r="K80" s="38">
        <v>409.01666666666665</v>
      </c>
      <c r="L80" s="38">
        <v>412.13333333333333</v>
      </c>
      <c r="M80" s="28">
        <v>405.9</v>
      </c>
      <c r="N80" s="28">
        <v>398.6</v>
      </c>
      <c r="O80" s="39">
        <v>8474350</v>
      </c>
      <c r="P80" s="40">
        <v>-1.4180602006688962E-2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35.6</v>
      </c>
      <c r="F81" s="37">
        <v>35.516666666666666</v>
      </c>
      <c r="G81" s="38">
        <v>35.133333333333333</v>
      </c>
      <c r="H81" s="38">
        <v>34.666666666666664</v>
      </c>
      <c r="I81" s="38">
        <v>34.283333333333331</v>
      </c>
      <c r="J81" s="38">
        <v>35.983333333333334</v>
      </c>
      <c r="K81" s="38">
        <v>36.36666666666666</v>
      </c>
      <c r="L81" s="38">
        <v>36.833333333333336</v>
      </c>
      <c r="M81" s="28">
        <v>35.9</v>
      </c>
      <c r="N81" s="28">
        <v>35.049999999999997</v>
      </c>
      <c r="O81" s="39">
        <v>120780000</v>
      </c>
      <c r="P81" s="40">
        <v>4.3030869971936387E-3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788.15</v>
      </c>
      <c r="F82" s="37">
        <v>791.80000000000007</v>
      </c>
      <c r="G82" s="38">
        <v>782.70000000000016</v>
      </c>
      <c r="H82" s="38">
        <v>777.25000000000011</v>
      </c>
      <c r="I82" s="38">
        <v>768.1500000000002</v>
      </c>
      <c r="J82" s="38">
        <v>797.25000000000011</v>
      </c>
      <c r="K82" s="38">
        <v>806.35</v>
      </c>
      <c r="L82" s="38">
        <v>811.80000000000007</v>
      </c>
      <c r="M82" s="28">
        <v>800.9</v>
      </c>
      <c r="N82" s="28">
        <v>786.35</v>
      </c>
      <c r="O82" s="39">
        <v>5085600</v>
      </c>
      <c r="P82" s="40">
        <v>1.6367887763055339E-2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919.4</v>
      </c>
      <c r="F83" s="37">
        <v>913.08333333333337</v>
      </c>
      <c r="G83" s="38">
        <v>903.31666666666672</v>
      </c>
      <c r="H83" s="38">
        <v>887.23333333333335</v>
      </c>
      <c r="I83" s="38">
        <v>877.4666666666667</v>
      </c>
      <c r="J83" s="38">
        <v>929.16666666666674</v>
      </c>
      <c r="K83" s="38">
        <v>938.93333333333339</v>
      </c>
      <c r="L83" s="38">
        <v>955.01666666666677</v>
      </c>
      <c r="M83" s="28">
        <v>922.85</v>
      </c>
      <c r="N83" s="28">
        <v>897</v>
      </c>
      <c r="O83" s="39">
        <v>7576000</v>
      </c>
      <c r="P83" s="40">
        <v>2.0611612555570525E-2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1413.15</v>
      </c>
      <c r="F84" s="37">
        <v>1407.45</v>
      </c>
      <c r="G84" s="38">
        <v>1391.7</v>
      </c>
      <c r="H84" s="38">
        <v>1370.25</v>
      </c>
      <c r="I84" s="38">
        <v>1354.5</v>
      </c>
      <c r="J84" s="38">
        <v>1428.9</v>
      </c>
      <c r="K84" s="38">
        <v>1444.65</v>
      </c>
      <c r="L84" s="38">
        <v>1466.1000000000001</v>
      </c>
      <c r="M84" s="28">
        <v>1423.2</v>
      </c>
      <c r="N84" s="28">
        <v>1386</v>
      </c>
      <c r="O84" s="39">
        <v>4361500</v>
      </c>
      <c r="P84" s="40">
        <v>2.8588947650800951E-2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325.3</v>
      </c>
      <c r="F85" s="37">
        <v>326.55</v>
      </c>
      <c r="G85" s="38">
        <v>322.70000000000005</v>
      </c>
      <c r="H85" s="38">
        <v>320.10000000000002</v>
      </c>
      <c r="I85" s="38">
        <v>316.25000000000006</v>
      </c>
      <c r="J85" s="38">
        <v>329.15000000000003</v>
      </c>
      <c r="K85" s="38">
        <v>333.00000000000006</v>
      </c>
      <c r="L85" s="38">
        <v>335.6</v>
      </c>
      <c r="M85" s="28">
        <v>330.4</v>
      </c>
      <c r="N85" s="28">
        <v>323.95</v>
      </c>
      <c r="O85" s="39">
        <v>11302000</v>
      </c>
      <c r="P85" s="40">
        <v>-9.2917251051893406E-3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1614.35</v>
      </c>
      <c r="F86" s="37">
        <v>1609.7333333333333</v>
      </c>
      <c r="G86" s="38">
        <v>1593.8666666666668</v>
      </c>
      <c r="H86" s="38">
        <v>1573.3833333333334</v>
      </c>
      <c r="I86" s="38">
        <v>1557.5166666666669</v>
      </c>
      <c r="J86" s="38">
        <v>1630.2166666666667</v>
      </c>
      <c r="K86" s="38">
        <v>1646.083333333333</v>
      </c>
      <c r="L86" s="38">
        <v>1666.5666666666666</v>
      </c>
      <c r="M86" s="28">
        <v>1625.6</v>
      </c>
      <c r="N86" s="28">
        <v>1589.25</v>
      </c>
      <c r="O86" s="39">
        <v>10270925</v>
      </c>
      <c r="P86" s="40">
        <v>-3.1184192840181011E-2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248.85</v>
      </c>
      <c r="F87" s="37">
        <v>247.81666666666669</v>
      </c>
      <c r="G87" s="38">
        <v>245.63333333333338</v>
      </c>
      <c r="H87" s="38">
        <v>242.41666666666669</v>
      </c>
      <c r="I87" s="38">
        <v>240.23333333333338</v>
      </c>
      <c r="J87" s="38">
        <v>251.03333333333339</v>
      </c>
      <c r="K87" s="38">
        <v>253.21666666666673</v>
      </c>
      <c r="L87" s="38">
        <v>256.43333333333339</v>
      </c>
      <c r="M87" s="28">
        <v>250</v>
      </c>
      <c r="N87" s="28">
        <v>244.6</v>
      </c>
      <c r="O87" s="39">
        <v>4322500</v>
      </c>
      <c r="P87" s="40">
        <v>3.0393325387365912E-2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483.6</v>
      </c>
      <c r="F88" s="37">
        <v>484.13333333333338</v>
      </c>
      <c r="G88" s="38">
        <v>478.56666666666678</v>
      </c>
      <c r="H88" s="38">
        <v>473.53333333333342</v>
      </c>
      <c r="I88" s="38">
        <v>467.96666666666681</v>
      </c>
      <c r="J88" s="38">
        <v>489.16666666666674</v>
      </c>
      <c r="K88" s="38">
        <v>494.73333333333335</v>
      </c>
      <c r="L88" s="38">
        <v>499.76666666666671</v>
      </c>
      <c r="M88" s="28">
        <v>489.7</v>
      </c>
      <c r="N88" s="28">
        <v>479.1</v>
      </c>
      <c r="O88" s="39">
        <v>6306250</v>
      </c>
      <c r="P88" s="40">
        <v>1.775267298769417E-2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2312.85</v>
      </c>
      <c r="F89" s="37">
        <v>2310.9500000000003</v>
      </c>
      <c r="G89" s="38">
        <v>2278.9000000000005</v>
      </c>
      <c r="H89" s="38">
        <v>2244.9500000000003</v>
      </c>
      <c r="I89" s="38">
        <v>2212.9000000000005</v>
      </c>
      <c r="J89" s="38">
        <v>2344.9000000000005</v>
      </c>
      <c r="K89" s="38">
        <v>2376.9500000000007</v>
      </c>
      <c r="L89" s="38">
        <v>2410.9000000000005</v>
      </c>
      <c r="M89" s="28">
        <v>2343</v>
      </c>
      <c r="N89" s="28">
        <v>2277</v>
      </c>
      <c r="O89" s="39">
        <v>2671875</v>
      </c>
      <c r="P89" s="40">
        <v>9.3307015969854648E-3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1358.95</v>
      </c>
      <c r="F90" s="37">
        <v>1355.8333333333333</v>
      </c>
      <c r="G90" s="38">
        <v>1347.6666666666665</v>
      </c>
      <c r="H90" s="38">
        <v>1336.3833333333332</v>
      </c>
      <c r="I90" s="38">
        <v>1328.2166666666665</v>
      </c>
      <c r="J90" s="38">
        <v>1367.1166666666666</v>
      </c>
      <c r="K90" s="38">
        <v>1375.2833333333331</v>
      </c>
      <c r="L90" s="38">
        <v>1386.5666666666666</v>
      </c>
      <c r="M90" s="28">
        <v>1364</v>
      </c>
      <c r="N90" s="28">
        <v>1344.55</v>
      </c>
      <c r="O90" s="39">
        <v>5028000</v>
      </c>
      <c r="P90" s="40">
        <v>-1.0138793188305935E-2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976.45</v>
      </c>
      <c r="F91" s="37">
        <v>977.94999999999993</v>
      </c>
      <c r="G91" s="38">
        <v>969.59999999999991</v>
      </c>
      <c r="H91" s="38">
        <v>962.75</v>
      </c>
      <c r="I91" s="38">
        <v>954.4</v>
      </c>
      <c r="J91" s="38">
        <v>984.79999999999984</v>
      </c>
      <c r="K91" s="38">
        <v>993.15</v>
      </c>
      <c r="L91" s="38">
        <v>999.99999999999977</v>
      </c>
      <c r="M91" s="28">
        <v>986.3</v>
      </c>
      <c r="N91" s="28">
        <v>971.1</v>
      </c>
      <c r="O91" s="39">
        <v>22171100</v>
      </c>
      <c r="P91" s="40">
        <v>2.7743526510480888E-2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2503.9</v>
      </c>
      <c r="F92" s="37">
        <v>2503.6166666666668</v>
      </c>
      <c r="G92" s="38">
        <v>2487.2833333333338</v>
      </c>
      <c r="H92" s="38">
        <v>2470.666666666667</v>
      </c>
      <c r="I92" s="38">
        <v>2454.3333333333339</v>
      </c>
      <c r="J92" s="38">
        <v>2520.2333333333336</v>
      </c>
      <c r="K92" s="38">
        <v>2536.5666666666666</v>
      </c>
      <c r="L92" s="38">
        <v>2553.1833333333334</v>
      </c>
      <c r="M92" s="28">
        <v>2519.9499999999998</v>
      </c>
      <c r="N92" s="28">
        <v>2487</v>
      </c>
      <c r="O92" s="39">
        <v>20052900</v>
      </c>
      <c r="P92" s="40">
        <v>-7.8961038961038958E-3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2186.15</v>
      </c>
      <c r="F93" s="37">
        <v>2181.0499999999997</v>
      </c>
      <c r="G93" s="38">
        <v>2166.0999999999995</v>
      </c>
      <c r="H93" s="38">
        <v>2146.0499999999997</v>
      </c>
      <c r="I93" s="38">
        <v>2131.0999999999995</v>
      </c>
      <c r="J93" s="38">
        <v>2201.0999999999995</v>
      </c>
      <c r="K93" s="38">
        <v>2216.0499999999993</v>
      </c>
      <c r="L93" s="38">
        <v>2236.0999999999995</v>
      </c>
      <c r="M93" s="28">
        <v>2196</v>
      </c>
      <c r="N93" s="28">
        <v>2161</v>
      </c>
      <c r="O93" s="39">
        <v>2631600</v>
      </c>
      <c r="P93" s="40">
        <v>-2.9216467463479414E-2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1513.75</v>
      </c>
      <c r="F94" s="37">
        <v>1510.55</v>
      </c>
      <c r="G94" s="38">
        <v>1505.85</v>
      </c>
      <c r="H94" s="38">
        <v>1497.95</v>
      </c>
      <c r="I94" s="38">
        <v>1493.25</v>
      </c>
      <c r="J94" s="38">
        <v>1518.4499999999998</v>
      </c>
      <c r="K94" s="38">
        <v>1523.15</v>
      </c>
      <c r="L94" s="38">
        <v>1531.0499999999997</v>
      </c>
      <c r="M94" s="28">
        <v>1515.25</v>
      </c>
      <c r="N94" s="28">
        <v>1502.65</v>
      </c>
      <c r="O94" s="39">
        <v>60148550</v>
      </c>
      <c r="P94" s="40">
        <v>-2.0062724014336918E-2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587.5</v>
      </c>
      <c r="F95" s="37">
        <v>590.05000000000007</v>
      </c>
      <c r="G95" s="38">
        <v>580.85000000000014</v>
      </c>
      <c r="H95" s="38">
        <v>574.20000000000005</v>
      </c>
      <c r="I95" s="38">
        <v>565.00000000000011</v>
      </c>
      <c r="J95" s="38">
        <v>596.70000000000016</v>
      </c>
      <c r="K95" s="38">
        <v>605.9000000000002</v>
      </c>
      <c r="L95" s="38">
        <v>612.55000000000018</v>
      </c>
      <c r="M95" s="28">
        <v>599.25</v>
      </c>
      <c r="N95" s="28">
        <v>583.4</v>
      </c>
      <c r="O95" s="39">
        <v>26275700</v>
      </c>
      <c r="P95" s="40">
        <v>-5.0369722509342449E-2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2917.9</v>
      </c>
      <c r="F96" s="37">
        <v>2926.1666666666665</v>
      </c>
      <c r="G96" s="38">
        <v>2903.333333333333</v>
      </c>
      <c r="H96" s="38">
        <v>2888.7666666666664</v>
      </c>
      <c r="I96" s="38">
        <v>2865.9333333333329</v>
      </c>
      <c r="J96" s="38">
        <v>2940.7333333333331</v>
      </c>
      <c r="K96" s="38">
        <v>2963.5666666666662</v>
      </c>
      <c r="L96" s="38">
        <v>2978.1333333333332</v>
      </c>
      <c r="M96" s="28">
        <v>2949</v>
      </c>
      <c r="N96" s="28">
        <v>2911.6</v>
      </c>
      <c r="O96" s="39">
        <v>3886500</v>
      </c>
      <c r="P96" s="40">
        <v>5.3937520338431501E-2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438.95</v>
      </c>
      <c r="F97" s="37">
        <v>438.38333333333327</v>
      </c>
      <c r="G97" s="38">
        <v>434.86666666666656</v>
      </c>
      <c r="H97" s="38">
        <v>430.7833333333333</v>
      </c>
      <c r="I97" s="38">
        <v>427.26666666666659</v>
      </c>
      <c r="J97" s="38">
        <v>442.46666666666653</v>
      </c>
      <c r="K97" s="38">
        <v>445.98333333333329</v>
      </c>
      <c r="L97" s="38">
        <v>450.06666666666649</v>
      </c>
      <c r="M97" s="28">
        <v>441.9</v>
      </c>
      <c r="N97" s="28">
        <v>434.3</v>
      </c>
      <c r="O97" s="39">
        <v>27718875</v>
      </c>
      <c r="P97" s="40">
        <v>-2.2443795731129392E-2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116</v>
      </c>
      <c r="F98" s="37">
        <v>115.91666666666667</v>
      </c>
      <c r="G98" s="38">
        <v>114.93333333333334</v>
      </c>
      <c r="H98" s="38">
        <v>113.86666666666666</v>
      </c>
      <c r="I98" s="38">
        <v>112.88333333333333</v>
      </c>
      <c r="J98" s="38">
        <v>116.98333333333335</v>
      </c>
      <c r="K98" s="38">
        <v>117.96666666666667</v>
      </c>
      <c r="L98" s="38">
        <v>119.03333333333336</v>
      </c>
      <c r="M98" s="28">
        <v>116.9</v>
      </c>
      <c r="N98" s="28">
        <v>114.85</v>
      </c>
      <c r="O98" s="39">
        <v>16172300</v>
      </c>
      <c r="P98" s="40">
        <v>-1.5927794000530925E-3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263.5</v>
      </c>
      <c r="F99" s="37">
        <v>263.56666666666666</v>
      </c>
      <c r="G99" s="38">
        <v>260.43333333333334</v>
      </c>
      <c r="H99" s="38">
        <v>257.36666666666667</v>
      </c>
      <c r="I99" s="38">
        <v>254.23333333333335</v>
      </c>
      <c r="J99" s="38">
        <v>266.63333333333333</v>
      </c>
      <c r="K99" s="38">
        <v>269.76666666666665</v>
      </c>
      <c r="L99" s="38">
        <v>272.83333333333331</v>
      </c>
      <c r="M99" s="28">
        <v>266.7</v>
      </c>
      <c r="N99" s="28">
        <v>260.5</v>
      </c>
      <c r="O99" s="39">
        <v>18964800</v>
      </c>
      <c r="P99" s="40">
        <v>-3.5164835164835165E-2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2685.65</v>
      </c>
      <c r="F100" s="37">
        <v>2693.7333333333331</v>
      </c>
      <c r="G100" s="38">
        <v>2663.1166666666663</v>
      </c>
      <c r="H100" s="38">
        <v>2640.583333333333</v>
      </c>
      <c r="I100" s="38">
        <v>2609.9666666666662</v>
      </c>
      <c r="J100" s="38">
        <v>2716.2666666666664</v>
      </c>
      <c r="K100" s="38">
        <v>2746.8833333333332</v>
      </c>
      <c r="L100" s="38">
        <v>2769.4166666666665</v>
      </c>
      <c r="M100" s="28">
        <v>2724.35</v>
      </c>
      <c r="N100" s="28">
        <v>2671.2</v>
      </c>
      <c r="O100" s="39">
        <v>10247100</v>
      </c>
      <c r="P100" s="40">
        <v>-1.083084764414584E-2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43133</v>
      </c>
      <c r="F101" s="37">
        <v>43381.599999999999</v>
      </c>
      <c r="G101" s="38">
        <v>42763.45</v>
      </c>
      <c r="H101" s="38">
        <v>42393.9</v>
      </c>
      <c r="I101" s="38">
        <v>41775.75</v>
      </c>
      <c r="J101" s="38">
        <v>43751.149999999994</v>
      </c>
      <c r="K101" s="38">
        <v>44369.3</v>
      </c>
      <c r="L101" s="38">
        <v>44738.849999999991</v>
      </c>
      <c r="M101" s="28">
        <v>43999.75</v>
      </c>
      <c r="N101" s="28">
        <v>43012.05</v>
      </c>
      <c r="O101" s="39">
        <v>11055</v>
      </c>
      <c r="P101" s="40">
        <v>0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133.55000000000001</v>
      </c>
      <c r="F102" s="37">
        <v>133.78333333333333</v>
      </c>
      <c r="G102" s="38">
        <v>131.56666666666666</v>
      </c>
      <c r="H102" s="38">
        <v>129.58333333333334</v>
      </c>
      <c r="I102" s="38">
        <v>127.36666666666667</v>
      </c>
      <c r="J102" s="38">
        <v>135.76666666666665</v>
      </c>
      <c r="K102" s="38">
        <v>137.98333333333329</v>
      </c>
      <c r="L102" s="38">
        <v>139.96666666666664</v>
      </c>
      <c r="M102" s="28">
        <v>136</v>
      </c>
      <c r="N102" s="28">
        <v>131.80000000000001</v>
      </c>
      <c r="O102" s="39">
        <v>32988000</v>
      </c>
      <c r="P102" s="40">
        <v>1.1653581943081453E-2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887.75</v>
      </c>
      <c r="F103" s="37">
        <v>885.16666666666663</v>
      </c>
      <c r="G103" s="38">
        <v>880.5333333333333</v>
      </c>
      <c r="H103" s="38">
        <v>873.31666666666672</v>
      </c>
      <c r="I103" s="38">
        <v>868.68333333333339</v>
      </c>
      <c r="J103" s="38">
        <v>892.38333333333321</v>
      </c>
      <c r="K103" s="38">
        <v>897.01666666666665</v>
      </c>
      <c r="L103" s="38">
        <v>904.23333333333312</v>
      </c>
      <c r="M103" s="28">
        <v>889.8</v>
      </c>
      <c r="N103" s="28">
        <v>877.95</v>
      </c>
      <c r="O103" s="39">
        <v>85181250</v>
      </c>
      <c r="P103" s="40">
        <v>2.2935552583345717E-2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1329.9</v>
      </c>
      <c r="F104" s="37">
        <v>1340.2</v>
      </c>
      <c r="G104" s="38">
        <v>1314.7</v>
      </c>
      <c r="H104" s="38">
        <v>1299.5</v>
      </c>
      <c r="I104" s="38">
        <v>1274</v>
      </c>
      <c r="J104" s="38">
        <v>1355.4</v>
      </c>
      <c r="K104" s="38">
        <v>1380.9</v>
      </c>
      <c r="L104" s="38">
        <v>1396.1000000000001</v>
      </c>
      <c r="M104" s="28">
        <v>1365.7</v>
      </c>
      <c r="N104" s="28">
        <v>1325</v>
      </c>
      <c r="O104" s="39">
        <v>3289500</v>
      </c>
      <c r="P104" s="40">
        <v>-3.791174642635177E-2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594.54999999999995</v>
      </c>
      <c r="F105" s="37">
        <v>592.51666666666654</v>
      </c>
      <c r="G105" s="38">
        <v>579.1333333333331</v>
      </c>
      <c r="H105" s="38">
        <v>563.71666666666658</v>
      </c>
      <c r="I105" s="38">
        <v>550.33333333333314</v>
      </c>
      <c r="J105" s="38">
        <v>607.93333333333305</v>
      </c>
      <c r="K105" s="38">
        <v>621.31666666666649</v>
      </c>
      <c r="L105" s="38">
        <v>636.73333333333301</v>
      </c>
      <c r="M105" s="28">
        <v>605.9</v>
      </c>
      <c r="N105" s="28">
        <v>577.1</v>
      </c>
      <c r="O105" s="39">
        <v>9021000</v>
      </c>
      <c r="P105" s="40">
        <v>-2.4176537400616583E-2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8.9499999999999993</v>
      </c>
      <c r="F106" s="37">
        <v>9</v>
      </c>
      <c r="G106" s="38">
        <v>8.85</v>
      </c>
      <c r="H106" s="38">
        <v>8.75</v>
      </c>
      <c r="I106" s="38">
        <v>8.6</v>
      </c>
      <c r="J106" s="38">
        <v>9.1</v>
      </c>
      <c r="K106" s="38">
        <v>9.2499999999999982</v>
      </c>
      <c r="L106" s="38">
        <v>9.35</v>
      </c>
      <c r="M106" s="28">
        <v>9.15</v>
      </c>
      <c r="N106" s="28">
        <v>8.9</v>
      </c>
      <c r="O106" s="39">
        <v>614950000</v>
      </c>
      <c r="P106" s="40">
        <v>6.9922054103622195E-3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63.65</v>
      </c>
      <c r="F107" s="37">
        <v>63.683333333333337</v>
      </c>
      <c r="G107" s="38">
        <v>63.01666666666668</v>
      </c>
      <c r="H107" s="38">
        <v>62.38333333333334</v>
      </c>
      <c r="I107" s="38">
        <v>61.716666666666683</v>
      </c>
      <c r="J107" s="38">
        <v>64.316666666666677</v>
      </c>
      <c r="K107" s="38">
        <v>64.983333333333334</v>
      </c>
      <c r="L107" s="38">
        <v>65.616666666666674</v>
      </c>
      <c r="M107" s="28">
        <v>64.349999999999994</v>
      </c>
      <c r="N107" s="28">
        <v>63.05</v>
      </c>
      <c r="O107" s="39">
        <v>122240000</v>
      </c>
      <c r="P107" s="40">
        <v>8.9138329481677128E-3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45.55</v>
      </c>
      <c r="F108" s="37">
        <v>45.583333333333336</v>
      </c>
      <c r="G108" s="38">
        <v>45.06666666666667</v>
      </c>
      <c r="H108" s="38">
        <v>44.583333333333336</v>
      </c>
      <c r="I108" s="38">
        <v>44.06666666666667</v>
      </c>
      <c r="J108" s="38">
        <v>46.06666666666667</v>
      </c>
      <c r="K108" s="38">
        <v>46.583333333333336</v>
      </c>
      <c r="L108" s="38">
        <v>47.06666666666667</v>
      </c>
      <c r="M108" s="28">
        <v>46.1</v>
      </c>
      <c r="N108" s="28">
        <v>45.1</v>
      </c>
      <c r="O108" s="39">
        <v>195405000</v>
      </c>
      <c r="P108" s="40">
        <v>-6.6341314625590975E-3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166.9</v>
      </c>
      <c r="F109" s="37">
        <v>168.05</v>
      </c>
      <c r="G109" s="38">
        <v>161.30000000000001</v>
      </c>
      <c r="H109" s="38">
        <v>155.69999999999999</v>
      </c>
      <c r="I109" s="38">
        <v>148.94999999999999</v>
      </c>
      <c r="J109" s="38">
        <v>173.65000000000003</v>
      </c>
      <c r="K109" s="38">
        <v>180.40000000000003</v>
      </c>
      <c r="L109" s="38">
        <v>186.00000000000006</v>
      </c>
      <c r="M109" s="28">
        <v>174.8</v>
      </c>
      <c r="N109" s="28">
        <v>162.44999999999999</v>
      </c>
      <c r="O109" s="39">
        <v>58541250</v>
      </c>
      <c r="P109" s="40">
        <v>1.4491811801403692E-2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428.75</v>
      </c>
      <c r="F110" s="37">
        <v>430.83333333333331</v>
      </c>
      <c r="G110" s="38">
        <v>424.46666666666664</v>
      </c>
      <c r="H110" s="38">
        <v>420.18333333333334</v>
      </c>
      <c r="I110" s="38">
        <v>413.81666666666666</v>
      </c>
      <c r="J110" s="38">
        <v>435.11666666666662</v>
      </c>
      <c r="K110" s="38">
        <v>441.48333333333329</v>
      </c>
      <c r="L110" s="38">
        <v>445.76666666666659</v>
      </c>
      <c r="M110" s="28">
        <v>437.2</v>
      </c>
      <c r="N110" s="28">
        <v>426.55</v>
      </c>
      <c r="O110" s="39">
        <v>15856500</v>
      </c>
      <c r="P110" s="40">
        <v>-2.3869984763839513E-2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276.3</v>
      </c>
      <c r="F111" s="37">
        <v>277.55</v>
      </c>
      <c r="G111" s="38">
        <v>273.70000000000005</v>
      </c>
      <c r="H111" s="38">
        <v>271.10000000000002</v>
      </c>
      <c r="I111" s="38">
        <v>267.25000000000006</v>
      </c>
      <c r="J111" s="38">
        <v>280.15000000000003</v>
      </c>
      <c r="K111" s="38">
        <v>284.00000000000006</v>
      </c>
      <c r="L111" s="38">
        <v>286.60000000000002</v>
      </c>
      <c r="M111" s="28">
        <v>281.39999999999998</v>
      </c>
      <c r="N111" s="28">
        <v>274.95</v>
      </c>
      <c r="O111" s="39">
        <v>26243550</v>
      </c>
      <c r="P111" s="40">
        <v>2.6427560169891458E-2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204.55</v>
      </c>
      <c r="F112" s="37">
        <v>200.81666666666669</v>
      </c>
      <c r="G112" s="38">
        <v>196.18333333333339</v>
      </c>
      <c r="H112" s="38">
        <v>187.81666666666669</v>
      </c>
      <c r="I112" s="38">
        <v>183.18333333333339</v>
      </c>
      <c r="J112" s="38">
        <v>209.18333333333339</v>
      </c>
      <c r="K112" s="38">
        <v>213.81666666666666</v>
      </c>
      <c r="L112" s="38">
        <v>222.18333333333339</v>
      </c>
      <c r="M112" s="28">
        <v>205.45</v>
      </c>
      <c r="N112" s="28">
        <v>192.45</v>
      </c>
      <c r="O112" s="39">
        <v>13377700</v>
      </c>
      <c r="P112" s="40">
        <v>-0.17314930991217065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4454.75</v>
      </c>
      <c r="F113" s="37">
        <v>4500.2333333333327</v>
      </c>
      <c r="G113" s="38">
        <v>4350.6666666666652</v>
      </c>
      <c r="H113" s="38">
        <v>4246.5833333333321</v>
      </c>
      <c r="I113" s="38">
        <v>4097.0166666666646</v>
      </c>
      <c r="J113" s="38">
        <v>4604.3166666666657</v>
      </c>
      <c r="K113" s="38">
        <v>4753.8833333333332</v>
      </c>
      <c r="L113" s="38">
        <v>4857.9666666666662</v>
      </c>
      <c r="M113" s="28">
        <v>4649.8</v>
      </c>
      <c r="N113" s="28">
        <v>4396.1499999999996</v>
      </c>
      <c r="O113" s="39">
        <v>310800</v>
      </c>
      <c r="P113" s="40">
        <v>2.2200296003946719E-2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2029.55</v>
      </c>
      <c r="F114" s="37">
        <v>2028.2833333333331</v>
      </c>
      <c r="G114" s="38">
        <v>2006.9666666666662</v>
      </c>
      <c r="H114" s="38">
        <v>1984.3833333333332</v>
      </c>
      <c r="I114" s="38">
        <v>1963.0666666666664</v>
      </c>
      <c r="J114" s="38">
        <v>2050.8666666666659</v>
      </c>
      <c r="K114" s="38">
        <v>2072.1833333333334</v>
      </c>
      <c r="L114" s="38">
        <v>2094.766666666666</v>
      </c>
      <c r="M114" s="28">
        <v>2049.6</v>
      </c>
      <c r="N114" s="28">
        <v>2005.7</v>
      </c>
      <c r="O114" s="39">
        <v>2443800</v>
      </c>
      <c r="P114" s="40">
        <v>-1.6658619024625784E-2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1105.9000000000001</v>
      </c>
      <c r="F115" s="37">
        <v>1099.6666666666667</v>
      </c>
      <c r="G115" s="38">
        <v>1091.0833333333335</v>
      </c>
      <c r="H115" s="38">
        <v>1076.2666666666667</v>
      </c>
      <c r="I115" s="38">
        <v>1067.6833333333334</v>
      </c>
      <c r="J115" s="38">
        <v>1114.4833333333336</v>
      </c>
      <c r="K115" s="38">
        <v>1123.0666666666671</v>
      </c>
      <c r="L115" s="38">
        <v>1137.8833333333337</v>
      </c>
      <c r="M115" s="28">
        <v>1108.25</v>
      </c>
      <c r="N115" s="28">
        <v>1084.8499999999999</v>
      </c>
      <c r="O115" s="39">
        <v>25341300</v>
      </c>
      <c r="P115" s="40">
        <v>-2.1510981373366694E-2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199.75</v>
      </c>
      <c r="F116" s="37">
        <v>199.23333333333335</v>
      </c>
      <c r="G116" s="38">
        <v>197.76666666666671</v>
      </c>
      <c r="H116" s="38">
        <v>195.78333333333336</v>
      </c>
      <c r="I116" s="38">
        <v>194.31666666666672</v>
      </c>
      <c r="J116" s="38">
        <v>201.2166666666667</v>
      </c>
      <c r="K116" s="38">
        <v>202.68333333333334</v>
      </c>
      <c r="L116" s="38">
        <v>204.66666666666669</v>
      </c>
      <c r="M116" s="28">
        <v>200.7</v>
      </c>
      <c r="N116" s="28">
        <v>197.25</v>
      </c>
      <c r="O116" s="39">
        <v>23024400</v>
      </c>
      <c r="P116" s="40">
        <v>1.0693215339233038E-2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1587.3</v>
      </c>
      <c r="F117" s="37">
        <v>1589.2</v>
      </c>
      <c r="G117" s="38">
        <v>1575.95</v>
      </c>
      <c r="H117" s="38">
        <v>1564.6</v>
      </c>
      <c r="I117" s="38">
        <v>1551.35</v>
      </c>
      <c r="J117" s="38">
        <v>1600.5500000000002</v>
      </c>
      <c r="K117" s="38">
        <v>1613.8000000000002</v>
      </c>
      <c r="L117" s="38">
        <v>1625.1500000000003</v>
      </c>
      <c r="M117" s="28">
        <v>1602.45</v>
      </c>
      <c r="N117" s="28">
        <v>1577.85</v>
      </c>
      <c r="O117" s="39">
        <v>37977300</v>
      </c>
      <c r="P117" s="40">
        <v>2.4157598802637435E-2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627.54999999999995</v>
      </c>
      <c r="F118" s="37">
        <v>629.78333333333342</v>
      </c>
      <c r="G118" s="38">
        <v>621.71666666666681</v>
      </c>
      <c r="H118" s="38">
        <v>615.88333333333344</v>
      </c>
      <c r="I118" s="38">
        <v>607.81666666666683</v>
      </c>
      <c r="J118" s="38">
        <v>635.61666666666679</v>
      </c>
      <c r="K118" s="38">
        <v>643.68333333333339</v>
      </c>
      <c r="L118" s="38">
        <v>649.51666666666677</v>
      </c>
      <c r="M118" s="28">
        <v>637.85</v>
      </c>
      <c r="N118" s="28">
        <v>623.95000000000005</v>
      </c>
      <c r="O118" s="39">
        <v>1867500</v>
      </c>
      <c r="P118" s="40">
        <v>-6.6716641679160416E-2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72.95</v>
      </c>
      <c r="F119" s="37">
        <v>73.11666666666666</v>
      </c>
      <c r="G119" s="38">
        <v>72.48333333333332</v>
      </c>
      <c r="H119" s="38">
        <v>72.016666666666666</v>
      </c>
      <c r="I119" s="38">
        <v>71.383333333333326</v>
      </c>
      <c r="J119" s="38">
        <v>73.583333333333314</v>
      </c>
      <c r="K119" s="38">
        <v>74.216666666666669</v>
      </c>
      <c r="L119" s="38">
        <v>74.683333333333309</v>
      </c>
      <c r="M119" s="28">
        <v>73.75</v>
      </c>
      <c r="N119" s="28">
        <v>72.650000000000006</v>
      </c>
      <c r="O119" s="39">
        <v>93726750</v>
      </c>
      <c r="P119" s="40">
        <v>3.7560712358337828E-2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923</v>
      </c>
      <c r="F120" s="37">
        <v>920.68333333333339</v>
      </c>
      <c r="G120" s="38">
        <v>916.46666666666681</v>
      </c>
      <c r="H120" s="38">
        <v>909.93333333333339</v>
      </c>
      <c r="I120" s="38">
        <v>905.71666666666681</v>
      </c>
      <c r="J120" s="38">
        <v>927.21666666666681</v>
      </c>
      <c r="K120" s="38">
        <v>931.43333333333351</v>
      </c>
      <c r="L120" s="38">
        <v>937.96666666666681</v>
      </c>
      <c r="M120" s="28">
        <v>924.9</v>
      </c>
      <c r="N120" s="28">
        <v>914.15</v>
      </c>
      <c r="O120" s="39">
        <v>1767350</v>
      </c>
      <c r="P120" s="40">
        <v>-5.0296891372685996E-2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716.45</v>
      </c>
      <c r="F121" s="37">
        <v>704.48333333333323</v>
      </c>
      <c r="G121" s="38">
        <v>683.96666666666647</v>
      </c>
      <c r="H121" s="38">
        <v>651.48333333333323</v>
      </c>
      <c r="I121" s="38">
        <v>630.96666666666647</v>
      </c>
      <c r="J121" s="38">
        <v>736.96666666666647</v>
      </c>
      <c r="K121" s="38">
        <v>757.48333333333312</v>
      </c>
      <c r="L121" s="38">
        <v>789.96666666666647</v>
      </c>
      <c r="M121" s="28">
        <v>725</v>
      </c>
      <c r="N121" s="28">
        <v>672</v>
      </c>
      <c r="O121" s="39">
        <v>16250500</v>
      </c>
      <c r="P121" s="40">
        <v>2.3645483106432233E-2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315.85000000000002</v>
      </c>
      <c r="F122" s="37">
        <v>315.05</v>
      </c>
      <c r="G122" s="38">
        <v>313.75</v>
      </c>
      <c r="H122" s="38">
        <v>311.64999999999998</v>
      </c>
      <c r="I122" s="38">
        <v>310.34999999999997</v>
      </c>
      <c r="J122" s="38">
        <v>317.15000000000003</v>
      </c>
      <c r="K122" s="38">
        <v>318.4500000000001</v>
      </c>
      <c r="L122" s="38">
        <v>320.55000000000007</v>
      </c>
      <c r="M122" s="28">
        <v>316.35000000000002</v>
      </c>
      <c r="N122" s="28">
        <v>312.95</v>
      </c>
      <c r="O122" s="39">
        <v>76028800</v>
      </c>
      <c r="P122" s="40">
        <v>5.0763568678878126E-3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419.35</v>
      </c>
      <c r="F123" s="37">
        <v>415.83333333333331</v>
      </c>
      <c r="G123" s="38">
        <v>408.61666666666662</v>
      </c>
      <c r="H123" s="38">
        <v>397.88333333333333</v>
      </c>
      <c r="I123" s="38">
        <v>390.66666666666663</v>
      </c>
      <c r="J123" s="38">
        <v>426.56666666666661</v>
      </c>
      <c r="K123" s="38">
        <v>433.7833333333333</v>
      </c>
      <c r="L123" s="38">
        <v>444.51666666666659</v>
      </c>
      <c r="M123" s="28">
        <v>423.05</v>
      </c>
      <c r="N123" s="28">
        <v>405.1</v>
      </c>
      <c r="O123" s="39">
        <v>33036250</v>
      </c>
      <c r="P123" s="40">
        <v>8.3311243230961487E-4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2743.35</v>
      </c>
      <c r="F124" s="37">
        <v>2712.0499999999997</v>
      </c>
      <c r="G124" s="38">
        <v>2676.2999999999993</v>
      </c>
      <c r="H124" s="38">
        <v>2609.2499999999995</v>
      </c>
      <c r="I124" s="38">
        <v>2573.4999999999991</v>
      </c>
      <c r="J124" s="38">
        <v>2779.0999999999995</v>
      </c>
      <c r="K124" s="38">
        <v>2814.8500000000004</v>
      </c>
      <c r="L124" s="38">
        <v>2881.8999999999996</v>
      </c>
      <c r="M124" s="28">
        <v>2747.8</v>
      </c>
      <c r="N124" s="28">
        <v>2645</v>
      </c>
      <c r="O124" s="39">
        <v>409750</v>
      </c>
      <c r="P124" s="40">
        <v>-3.5314891112419068E-2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675.75</v>
      </c>
      <c r="F125" s="37">
        <v>674.93333333333339</v>
      </c>
      <c r="G125" s="38">
        <v>670.91666666666674</v>
      </c>
      <c r="H125" s="38">
        <v>666.08333333333337</v>
      </c>
      <c r="I125" s="38">
        <v>662.06666666666672</v>
      </c>
      <c r="J125" s="38">
        <v>679.76666666666677</v>
      </c>
      <c r="K125" s="38">
        <v>683.78333333333342</v>
      </c>
      <c r="L125" s="38">
        <v>688.61666666666679</v>
      </c>
      <c r="M125" s="28">
        <v>678.95</v>
      </c>
      <c r="N125" s="28">
        <v>670.1</v>
      </c>
      <c r="O125" s="39">
        <v>38232000</v>
      </c>
      <c r="P125" s="40">
        <v>-9.1666083549086837E-3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620.4</v>
      </c>
      <c r="F126" s="37">
        <v>619.30000000000007</v>
      </c>
      <c r="G126" s="38">
        <v>611.75000000000011</v>
      </c>
      <c r="H126" s="38">
        <v>603.1</v>
      </c>
      <c r="I126" s="38">
        <v>595.55000000000007</v>
      </c>
      <c r="J126" s="38">
        <v>627.95000000000016</v>
      </c>
      <c r="K126" s="38">
        <v>635.50000000000011</v>
      </c>
      <c r="L126" s="38">
        <v>644.1500000000002</v>
      </c>
      <c r="M126" s="28">
        <v>626.85</v>
      </c>
      <c r="N126" s="28">
        <v>610.65</v>
      </c>
      <c r="O126" s="39">
        <v>11866250</v>
      </c>
      <c r="P126" s="40">
        <v>-8.931312356101305E-2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1906.6</v>
      </c>
      <c r="F127" s="37">
        <v>1885.3999999999999</v>
      </c>
      <c r="G127" s="38">
        <v>1856.9999999999998</v>
      </c>
      <c r="H127" s="38">
        <v>1807.3999999999999</v>
      </c>
      <c r="I127" s="38">
        <v>1778.9999999999998</v>
      </c>
      <c r="J127" s="38">
        <v>1934.9999999999998</v>
      </c>
      <c r="K127" s="38">
        <v>1963.3999999999999</v>
      </c>
      <c r="L127" s="38">
        <v>2012.9999999999998</v>
      </c>
      <c r="M127" s="28">
        <v>1913.8</v>
      </c>
      <c r="N127" s="28">
        <v>1835.8</v>
      </c>
      <c r="O127" s="39">
        <v>17722400</v>
      </c>
      <c r="P127" s="40">
        <v>-3.4391073140964172E-2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77.75</v>
      </c>
      <c r="F128" s="37">
        <v>77.8</v>
      </c>
      <c r="G128" s="38">
        <v>77.099999999999994</v>
      </c>
      <c r="H128" s="38">
        <v>76.45</v>
      </c>
      <c r="I128" s="38">
        <v>75.75</v>
      </c>
      <c r="J128" s="38">
        <v>78.449999999999989</v>
      </c>
      <c r="K128" s="38">
        <v>79.150000000000006</v>
      </c>
      <c r="L128" s="38">
        <v>79.799999999999983</v>
      </c>
      <c r="M128" s="28">
        <v>78.5</v>
      </c>
      <c r="N128" s="28">
        <v>77.150000000000006</v>
      </c>
      <c r="O128" s="39">
        <v>52508816</v>
      </c>
      <c r="P128" s="40">
        <v>-1.5230125523012552E-2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2446.5500000000002</v>
      </c>
      <c r="F129" s="37">
        <v>2437.1000000000004</v>
      </c>
      <c r="G129" s="38">
        <v>2418.3000000000006</v>
      </c>
      <c r="H129" s="38">
        <v>2390.0500000000002</v>
      </c>
      <c r="I129" s="38">
        <v>2371.2500000000005</v>
      </c>
      <c r="J129" s="38">
        <v>2465.3500000000008</v>
      </c>
      <c r="K129" s="38">
        <v>2484.15</v>
      </c>
      <c r="L129" s="38">
        <v>2512.400000000001</v>
      </c>
      <c r="M129" s="28">
        <v>2455.9</v>
      </c>
      <c r="N129" s="28">
        <v>2408.85</v>
      </c>
      <c r="O129" s="39">
        <v>1252000</v>
      </c>
      <c r="P129" s="40">
        <v>-5.9868289762522449E-4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591.79999999999995</v>
      </c>
      <c r="F130" s="37">
        <v>596.09999999999991</v>
      </c>
      <c r="G130" s="38">
        <v>585.79999999999984</v>
      </c>
      <c r="H130" s="38">
        <v>579.79999999999995</v>
      </c>
      <c r="I130" s="38">
        <v>569.49999999999989</v>
      </c>
      <c r="J130" s="38">
        <v>602.0999999999998</v>
      </c>
      <c r="K130" s="38">
        <v>612.4</v>
      </c>
      <c r="L130" s="38">
        <v>618.39999999999975</v>
      </c>
      <c r="M130" s="28">
        <v>606.4</v>
      </c>
      <c r="N130" s="28">
        <v>590.1</v>
      </c>
      <c r="O130" s="39">
        <v>5734800</v>
      </c>
      <c r="P130" s="40">
        <v>9.1859360152043087E-3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398.05</v>
      </c>
      <c r="F131" s="37">
        <v>397.43333333333339</v>
      </c>
      <c r="G131" s="38">
        <v>395.26666666666677</v>
      </c>
      <c r="H131" s="38">
        <v>392.48333333333335</v>
      </c>
      <c r="I131" s="38">
        <v>390.31666666666672</v>
      </c>
      <c r="J131" s="38">
        <v>400.21666666666681</v>
      </c>
      <c r="K131" s="38">
        <v>402.38333333333344</v>
      </c>
      <c r="L131" s="38">
        <v>405.16666666666686</v>
      </c>
      <c r="M131" s="28">
        <v>399.6</v>
      </c>
      <c r="N131" s="28">
        <v>394.65</v>
      </c>
      <c r="O131" s="39">
        <v>13960000</v>
      </c>
      <c r="P131" s="40">
        <v>-9.2264017033356991E-3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1895</v>
      </c>
      <c r="F132" s="37">
        <v>1883.1666666666667</v>
      </c>
      <c r="G132" s="38">
        <v>1868.3333333333335</v>
      </c>
      <c r="H132" s="38">
        <v>1841.6666666666667</v>
      </c>
      <c r="I132" s="38">
        <v>1826.8333333333335</v>
      </c>
      <c r="J132" s="38">
        <v>1909.8333333333335</v>
      </c>
      <c r="K132" s="38">
        <v>1924.666666666667</v>
      </c>
      <c r="L132" s="38">
        <v>1951.3333333333335</v>
      </c>
      <c r="M132" s="28">
        <v>1898</v>
      </c>
      <c r="N132" s="28">
        <v>1856.5</v>
      </c>
      <c r="O132" s="39">
        <v>9389100</v>
      </c>
      <c r="P132" s="40">
        <v>9.8086664730745645E-3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4933.1499999999996</v>
      </c>
      <c r="F133" s="37">
        <v>4912.5166666666664</v>
      </c>
      <c r="G133" s="38">
        <v>4880.583333333333</v>
      </c>
      <c r="H133" s="38">
        <v>4828.0166666666664</v>
      </c>
      <c r="I133" s="38">
        <v>4796.083333333333</v>
      </c>
      <c r="J133" s="38">
        <v>4965.083333333333</v>
      </c>
      <c r="K133" s="38">
        <v>4997.0166666666673</v>
      </c>
      <c r="L133" s="38">
        <v>5049.583333333333</v>
      </c>
      <c r="M133" s="28">
        <v>4944.45</v>
      </c>
      <c r="N133" s="28">
        <v>4859.95</v>
      </c>
      <c r="O133" s="39">
        <v>1374600</v>
      </c>
      <c r="P133" s="40">
        <v>-1.5253867945086074E-3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3894.95</v>
      </c>
      <c r="F134" s="37">
        <v>3879.7833333333333</v>
      </c>
      <c r="G134" s="38">
        <v>3828.9166666666665</v>
      </c>
      <c r="H134" s="38">
        <v>3762.8833333333332</v>
      </c>
      <c r="I134" s="38">
        <v>3712.0166666666664</v>
      </c>
      <c r="J134" s="38">
        <v>3945.8166666666666</v>
      </c>
      <c r="K134" s="38">
        <v>3996.6833333333334</v>
      </c>
      <c r="L134" s="38">
        <v>4062.7166666666667</v>
      </c>
      <c r="M134" s="28">
        <v>3930.65</v>
      </c>
      <c r="N134" s="28">
        <v>3813.75</v>
      </c>
      <c r="O134" s="39">
        <v>966400</v>
      </c>
      <c r="P134" s="40">
        <v>-6.2047569803516027E-4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690.4</v>
      </c>
      <c r="F135" s="37">
        <v>687.66666666666663</v>
      </c>
      <c r="G135" s="38">
        <v>681.93333333333328</v>
      </c>
      <c r="H135" s="38">
        <v>673.4666666666667</v>
      </c>
      <c r="I135" s="38">
        <v>667.73333333333335</v>
      </c>
      <c r="J135" s="38">
        <v>696.13333333333321</v>
      </c>
      <c r="K135" s="38">
        <v>701.86666666666656</v>
      </c>
      <c r="L135" s="38">
        <v>710.33333333333314</v>
      </c>
      <c r="M135" s="28">
        <v>693.4</v>
      </c>
      <c r="N135" s="28">
        <v>679.2</v>
      </c>
      <c r="O135" s="39">
        <v>9411200</v>
      </c>
      <c r="P135" s="40">
        <v>-4.4060785900548512E-3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1265.4000000000001</v>
      </c>
      <c r="F136" s="37">
        <v>1268.7166666666669</v>
      </c>
      <c r="G136" s="38">
        <v>1255.4833333333338</v>
      </c>
      <c r="H136" s="38">
        <v>1245.5666666666668</v>
      </c>
      <c r="I136" s="38">
        <v>1232.3333333333337</v>
      </c>
      <c r="J136" s="38">
        <v>1278.6333333333339</v>
      </c>
      <c r="K136" s="38">
        <v>1291.866666666667</v>
      </c>
      <c r="L136" s="38">
        <v>1301.783333333334</v>
      </c>
      <c r="M136" s="28">
        <v>1281.95</v>
      </c>
      <c r="N136" s="28">
        <v>1258.8</v>
      </c>
      <c r="O136" s="39">
        <v>12791800</v>
      </c>
      <c r="P136" s="40">
        <v>-1.7209852640636764E-2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202.65</v>
      </c>
      <c r="F137" s="37">
        <v>201.5</v>
      </c>
      <c r="G137" s="38">
        <v>199.8</v>
      </c>
      <c r="H137" s="38">
        <v>196.95000000000002</v>
      </c>
      <c r="I137" s="38">
        <v>195.25000000000003</v>
      </c>
      <c r="J137" s="38">
        <v>204.35</v>
      </c>
      <c r="K137" s="38">
        <v>206.04999999999998</v>
      </c>
      <c r="L137" s="38">
        <v>208.89999999999998</v>
      </c>
      <c r="M137" s="28">
        <v>203.2</v>
      </c>
      <c r="N137" s="28">
        <v>198.65</v>
      </c>
      <c r="O137" s="39">
        <v>25916000</v>
      </c>
      <c r="P137" s="40">
        <v>2.0958083832335328E-2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106.4</v>
      </c>
      <c r="F138" s="37">
        <v>106.71666666666665</v>
      </c>
      <c r="G138" s="38">
        <v>105.18333333333331</v>
      </c>
      <c r="H138" s="38">
        <v>103.96666666666665</v>
      </c>
      <c r="I138" s="38">
        <v>102.43333333333331</v>
      </c>
      <c r="J138" s="38">
        <v>107.93333333333331</v>
      </c>
      <c r="K138" s="38">
        <v>109.46666666666664</v>
      </c>
      <c r="L138" s="38">
        <v>110.68333333333331</v>
      </c>
      <c r="M138" s="28">
        <v>108.25</v>
      </c>
      <c r="N138" s="28">
        <v>105.5</v>
      </c>
      <c r="O138" s="39">
        <v>30024000</v>
      </c>
      <c r="P138" s="40">
        <v>-2.7027027027027029E-2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515.25</v>
      </c>
      <c r="F139" s="37">
        <v>515.11666666666667</v>
      </c>
      <c r="G139" s="38">
        <v>513.5333333333333</v>
      </c>
      <c r="H139" s="38">
        <v>511.81666666666661</v>
      </c>
      <c r="I139" s="38">
        <v>510.23333333333323</v>
      </c>
      <c r="J139" s="38">
        <v>516.83333333333337</v>
      </c>
      <c r="K139" s="38">
        <v>518.41666666666663</v>
      </c>
      <c r="L139" s="38">
        <v>520.13333333333344</v>
      </c>
      <c r="M139" s="28">
        <v>516.70000000000005</v>
      </c>
      <c r="N139" s="28">
        <v>513.4</v>
      </c>
      <c r="O139" s="39">
        <v>9570000</v>
      </c>
      <c r="P139" s="40">
        <v>6.8173210453225603E-3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8976.9</v>
      </c>
      <c r="F140" s="37">
        <v>8975.25</v>
      </c>
      <c r="G140" s="38">
        <v>8913.65</v>
      </c>
      <c r="H140" s="38">
        <v>8850.4</v>
      </c>
      <c r="I140" s="38">
        <v>8788.7999999999993</v>
      </c>
      <c r="J140" s="38">
        <v>9038.5</v>
      </c>
      <c r="K140" s="38">
        <v>9100.0999999999985</v>
      </c>
      <c r="L140" s="38">
        <v>9163.35</v>
      </c>
      <c r="M140" s="28">
        <v>9036.85</v>
      </c>
      <c r="N140" s="28">
        <v>8912</v>
      </c>
      <c r="O140" s="39">
        <v>4152900</v>
      </c>
      <c r="P140" s="40">
        <v>-7.622825463582489E-3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811</v>
      </c>
      <c r="F141" s="37">
        <v>810</v>
      </c>
      <c r="G141" s="38">
        <v>802</v>
      </c>
      <c r="H141" s="38">
        <v>793</v>
      </c>
      <c r="I141" s="38">
        <v>785</v>
      </c>
      <c r="J141" s="38">
        <v>819</v>
      </c>
      <c r="K141" s="38">
        <v>827</v>
      </c>
      <c r="L141" s="38">
        <v>836</v>
      </c>
      <c r="M141" s="28">
        <v>818</v>
      </c>
      <c r="N141" s="28">
        <v>801</v>
      </c>
      <c r="O141" s="39">
        <v>15623125</v>
      </c>
      <c r="P141" s="40">
        <v>1.600448125475133E-4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1351.85</v>
      </c>
      <c r="F142" s="37">
        <v>1344.6666666666665</v>
      </c>
      <c r="G142" s="38">
        <v>1330.2833333333331</v>
      </c>
      <c r="H142" s="38">
        <v>1308.7166666666665</v>
      </c>
      <c r="I142" s="38">
        <v>1294.333333333333</v>
      </c>
      <c r="J142" s="38">
        <v>1366.2333333333331</v>
      </c>
      <c r="K142" s="38">
        <v>1380.6166666666663</v>
      </c>
      <c r="L142" s="38">
        <v>1402.1833333333332</v>
      </c>
      <c r="M142" s="28">
        <v>1359.05</v>
      </c>
      <c r="N142" s="28">
        <v>1323.1</v>
      </c>
      <c r="O142" s="39">
        <v>3105600</v>
      </c>
      <c r="P142" s="40">
        <v>8.3116883116883117E-3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1456.75</v>
      </c>
      <c r="F143" s="37">
        <v>1457.8999999999999</v>
      </c>
      <c r="G143" s="38">
        <v>1442.8499999999997</v>
      </c>
      <c r="H143" s="38">
        <v>1428.9499999999998</v>
      </c>
      <c r="I143" s="38">
        <v>1413.8999999999996</v>
      </c>
      <c r="J143" s="38">
        <v>1471.7999999999997</v>
      </c>
      <c r="K143" s="38">
        <v>1486.85</v>
      </c>
      <c r="L143" s="38">
        <v>1500.7499999999998</v>
      </c>
      <c r="M143" s="28">
        <v>1472.95</v>
      </c>
      <c r="N143" s="28">
        <v>1444</v>
      </c>
      <c r="O143" s="39">
        <v>981000</v>
      </c>
      <c r="P143" s="40">
        <v>2.0599250936329586E-2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836.1</v>
      </c>
      <c r="F144" s="37">
        <v>837.25</v>
      </c>
      <c r="G144" s="38">
        <v>828.8</v>
      </c>
      <c r="H144" s="38">
        <v>821.5</v>
      </c>
      <c r="I144" s="38">
        <v>813.05</v>
      </c>
      <c r="J144" s="38">
        <v>844.55</v>
      </c>
      <c r="K144" s="38">
        <v>853</v>
      </c>
      <c r="L144" s="38">
        <v>860.3</v>
      </c>
      <c r="M144" s="28">
        <v>845.7</v>
      </c>
      <c r="N144" s="28">
        <v>829.95</v>
      </c>
      <c r="O144" s="39">
        <v>1979250</v>
      </c>
      <c r="P144" s="40">
        <v>-1.1684518013631937E-2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893.75</v>
      </c>
      <c r="F145" s="37">
        <v>901.43333333333339</v>
      </c>
      <c r="G145" s="38">
        <v>879.61666666666679</v>
      </c>
      <c r="H145" s="38">
        <v>865.48333333333335</v>
      </c>
      <c r="I145" s="38">
        <v>843.66666666666674</v>
      </c>
      <c r="J145" s="38">
        <v>915.56666666666683</v>
      </c>
      <c r="K145" s="38">
        <v>937.38333333333344</v>
      </c>
      <c r="L145" s="38">
        <v>951.51666666666688</v>
      </c>
      <c r="M145" s="28">
        <v>923.25</v>
      </c>
      <c r="N145" s="28">
        <v>887.3</v>
      </c>
      <c r="O145" s="39">
        <v>3198400</v>
      </c>
      <c r="P145" s="40">
        <v>-2.8432563791008506E-2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3544.5</v>
      </c>
      <c r="F146" s="37">
        <v>3527.7666666666664</v>
      </c>
      <c r="G146" s="38">
        <v>3503.3833333333328</v>
      </c>
      <c r="H146" s="38">
        <v>3462.2666666666664</v>
      </c>
      <c r="I146" s="38">
        <v>3437.8833333333328</v>
      </c>
      <c r="J146" s="38">
        <v>3568.8833333333328</v>
      </c>
      <c r="K146" s="38">
        <v>3593.266666666666</v>
      </c>
      <c r="L146" s="38">
        <v>3634.3833333333328</v>
      </c>
      <c r="M146" s="28">
        <v>3552.15</v>
      </c>
      <c r="N146" s="28">
        <v>3486.65</v>
      </c>
      <c r="O146" s="39">
        <v>2753600</v>
      </c>
      <c r="P146" s="40">
        <v>-2.4634110998406028E-3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131.6</v>
      </c>
      <c r="F147" s="37">
        <v>131.78333333333333</v>
      </c>
      <c r="G147" s="38">
        <v>130.36666666666667</v>
      </c>
      <c r="H147" s="38">
        <v>129.13333333333335</v>
      </c>
      <c r="I147" s="38">
        <v>127.7166666666667</v>
      </c>
      <c r="J147" s="38">
        <v>133.01666666666665</v>
      </c>
      <c r="K147" s="38">
        <v>134.43333333333334</v>
      </c>
      <c r="L147" s="38">
        <v>135.66666666666663</v>
      </c>
      <c r="M147" s="28">
        <v>133.19999999999999</v>
      </c>
      <c r="N147" s="28">
        <v>130.55000000000001</v>
      </c>
      <c r="O147" s="39">
        <v>44055000</v>
      </c>
      <c r="P147" s="40">
        <v>-3.0634126416828345E-4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2413</v>
      </c>
      <c r="F148" s="37">
        <v>2398.4833333333336</v>
      </c>
      <c r="G148" s="38">
        <v>2374.1166666666672</v>
      </c>
      <c r="H148" s="38">
        <v>2335.2333333333336</v>
      </c>
      <c r="I148" s="38">
        <v>2310.8666666666672</v>
      </c>
      <c r="J148" s="38">
        <v>2437.3666666666672</v>
      </c>
      <c r="K148" s="38">
        <v>2461.733333333334</v>
      </c>
      <c r="L148" s="38">
        <v>2500.6166666666672</v>
      </c>
      <c r="M148" s="28">
        <v>2422.85</v>
      </c>
      <c r="N148" s="28">
        <v>2359.6</v>
      </c>
      <c r="O148" s="39">
        <v>2021950</v>
      </c>
      <c r="P148" s="40">
        <v>-2.9238783397748276E-2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87611.15</v>
      </c>
      <c r="F149" s="37">
        <v>87187.983333333323</v>
      </c>
      <c r="G149" s="38">
        <v>86310.066666666651</v>
      </c>
      <c r="H149" s="38">
        <v>85008.983333333323</v>
      </c>
      <c r="I149" s="38">
        <v>84131.066666666651</v>
      </c>
      <c r="J149" s="38">
        <v>88489.066666666651</v>
      </c>
      <c r="K149" s="38">
        <v>89366.983333333308</v>
      </c>
      <c r="L149" s="38">
        <v>90668.066666666651</v>
      </c>
      <c r="M149" s="28">
        <v>88065.9</v>
      </c>
      <c r="N149" s="28">
        <v>85886.9</v>
      </c>
      <c r="O149" s="39">
        <v>86100</v>
      </c>
      <c r="P149" s="40">
        <v>1.2941176470588235E-2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1063.4000000000001</v>
      </c>
      <c r="F150" s="37">
        <v>1064.1833333333334</v>
      </c>
      <c r="G150" s="38">
        <v>1051.1666666666667</v>
      </c>
      <c r="H150" s="38">
        <v>1038.9333333333334</v>
      </c>
      <c r="I150" s="38">
        <v>1025.9166666666667</v>
      </c>
      <c r="J150" s="38">
        <v>1076.4166666666667</v>
      </c>
      <c r="K150" s="38">
        <v>1089.4333333333332</v>
      </c>
      <c r="L150" s="38">
        <v>1101.6666666666667</v>
      </c>
      <c r="M150" s="28">
        <v>1077.2</v>
      </c>
      <c r="N150" s="28">
        <v>1051.95</v>
      </c>
      <c r="O150" s="39">
        <v>6023250</v>
      </c>
      <c r="P150" s="40">
        <v>-6.1258585483571562E-3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313.95</v>
      </c>
      <c r="F151" s="37">
        <v>315.76666666666665</v>
      </c>
      <c r="G151" s="38">
        <v>310.58333333333331</v>
      </c>
      <c r="H151" s="38">
        <v>307.21666666666664</v>
      </c>
      <c r="I151" s="38">
        <v>302.0333333333333</v>
      </c>
      <c r="J151" s="38">
        <v>319.13333333333333</v>
      </c>
      <c r="K151" s="38">
        <v>324.31666666666672</v>
      </c>
      <c r="L151" s="38">
        <v>327.68333333333334</v>
      </c>
      <c r="M151" s="28">
        <v>320.95</v>
      </c>
      <c r="N151" s="28">
        <v>312.39999999999998</v>
      </c>
      <c r="O151" s="39">
        <v>2316800</v>
      </c>
      <c r="P151" s="40">
        <v>-5.667752442996743E-2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81.5</v>
      </c>
      <c r="F152" s="37">
        <v>81.833333333333329</v>
      </c>
      <c r="G152" s="38">
        <v>80.566666666666663</v>
      </c>
      <c r="H152" s="38">
        <v>79.63333333333334</v>
      </c>
      <c r="I152" s="38">
        <v>78.366666666666674</v>
      </c>
      <c r="J152" s="38">
        <v>82.766666666666652</v>
      </c>
      <c r="K152" s="38">
        <v>84.033333333333331</v>
      </c>
      <c r="L152" s="38">
        <v>84.96666666666664</v>
      </c>
      <c r="M152" s="28">
        <v>83.1</v>
      </c>
      <c r="N152" s="28">
        <v>80.900000000000006</v>
      </c>
      <c r="O152" s="39">
        <v>61527250</v>
      </c>
      <c r="P152" s="40">
        <v>1.9722476579559063E-2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4474.95</v>
      </c>
      <c r="F153" s="37">
        <v>4468.916666666667</v>
      </c>
      <c r="G153" s="38">
        <v>4421.7333333333336</v>
      </c>
      <c r="H153" s="38">
        <v>4368.5166666666664</v>
      </c>
      <c r="I153" s="38">
        <v>4321.333333333333</v>
      </c>
      <c r="J153" s="38">
        <v>4522.1333333333341</v>
      </c>
      <c r="K153" s="38">
        <v>4569.3166666666666</v>
      </c>
      <c r="L153" s="38">
        <v>4622.5333333333347</v>
      </c>
      <c r="M153" s="28">
        <v>4516.1000000000004</v>
      </c>
      <c r="N153" s="28">
        <v>4415.7</v>
      </c>
      <c r="O153" s="39">
        <v>1687375</v>
      </c>
      <c r="P153" s="40">
        <v>-6.6627183891027541E-4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4437.95</v>
      </c>
      <c r="F154" s="37">
        <v>4437.25</v>
      </c>
      <c r="G154" s="38">
        <v>4404.7</v>
      </c>
      <c r="H154" s="38">
        <v>4371.45</v>
      </c>
      <c r="I154" s="38">
        <v>4338.8999999999996</v>
      </c>
      <c r="J154" s="38">
        <v>4470.5</v>
      </c>
      <c r="K154" s="38">
        <v>4503.0499999999993</v>
      </c>
      <c r="L154" s="38">
        <v>4536.3</v>
      </c>
      <c r="M154" s="28">
        <v>4469.8</v>
      </c>
      <c r="N154" s="28">
        <v>4404</v>
      </c>
      <c r="O154" s="39">
        <v>624150</v>
      </c>
      <c r="P154" s="40">
        <v>1.8057060310581437E-3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19595.7</v>
      </c>
      <c r="F155" s="37">
        <v>19629.100000000002</v>
      </c>
      <c r="G155" s="38">
        <v>19468.600000000006</v>
      </c>
      <c r="H155" s="38">
        <v>19341.500000000004</v>
      </c>
      <c r="I155" s="38">
        <v>19181.000000000007</v>
      </c>
      <c r="J155" s="38">
        <v>19756.200000000004</v>
      </c>
      <c r="K155" s="38">
        <v>19916.699999999997</v>
      </c>
      <c r="L155" s="38">
        <v>20043.800000000003</v>
      </c>
      <c r="M155" s="28">
        <v>19789.599999999999</v>
      </c>
      <c r="N155" s="28">
        <v>19502</v>
      </c>
      <c r="O155" s="39">
        <v>394520</v>
      </c>
      <c r="P155" s="40">
        <v>-5.54547287759629E-3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117.35</v>
      </c>
      <c r="F156" s="37">
        <v>116.89999999999999</v>
      </c>
      <c r="G156" s="38">
        <v>116.19999999999999</v>
      </c>
      <c r="H156" s="38">
        <v>115.05</v>
      </c>
      <c r="I156" s="38">
        <v>114.35</v>
      </c>
      <c r="J156" s="38">
        <v>118.04999999999998</v>
      </c>
      <c r="K156" s="38">
        <v>118.75</v>
      </c>
      <c r="L156" s="38">
        <v>119.89999999999998</v>
      </c>
      <c r="M156" s="28">
        <v>117.6</v>
      </c>
      <c r="N156" s="28">
        <v>115.75</v>
      </c>
      <c r="O156" s="39">
        <v>75800450</v>
      </c>
      <c r="P156" s="40">
        <v>-1.4546404773311266E-2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161.35</v>
      </c>
      <c r="F157" s="37">
        <v>161.51666666666668</v>
      </c>
      <c r="G157" s="38">
        <v>160.28333333333336</v>
      </c>
      <c r="H157" s="38">
        <v>159.21666666666667</v>
      </c>
      <c r="I157" s="38">
        <v>157.98333333333335</v>
      </c>
      <c r="J157" s="38">
        <v>162.58333333333337</v>
      </c>
      <c r="K157" s="38">
        <v>163.81666666666666</v>
      </c>
      <c r="L157" s="38">
        <v>164.88333333333338</v>
      </c>
      <c r="M157" s="28">
        <v>162.75</v>
      </c>
      <c r="N157" s="28">
        <v>160.44999999999999</v>
      </c>
      <c r="O157" s="39">
        <v>74704200</v>
      </c>
      <c r="P157" s="40">
        <v>4.04064459792014E-2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983.65</v>
      </c>
      <c r="F158" s="37">
        <v>977.56666666666661</v>
      </c>
      <c r="G158" s="38">
        <v>958.58333333333326</v>
      </c>
      <c r="H158" s="38">
        <v>933.51666666666665</v>
      </c>
      <c r="I158" s="38">
        <v>914.5333333333333</v>
      </c>
      <c r="J158" s="38">
        <v>1002.6333333333332</v>
      </c>
      <c r="K158" s="38">
        <v>1021.6166666666666</v>
      </c>
      <c r="L158" s="38">
        <v>1046.6833333333332</v>
      </c>
      <c r="M158" s="28">
        <v>996.55</v>
      </c>
      <c r="N158" s="28">
        <v>952.5</v>
      </c>
      <c r="O158" s="39">
        <v>4727100</v>
      </c>
      <c r="P158" s="40">
        <v>5.8298072402444757E-2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3360.5</v>
      </c>
      <c r="F159" s="37">
        <v>3361.1833333333329</v>
      </c>
      <c r="G159" s="38">
        <v>3339.266666666666</v>
      </c>
      <c r="H159" s="38">
        <v>3318.0333333333328</v>
      </c>
      <c r="I159" s="38">
        <v>3296.1166666666659</v>
      </c>
      <c r="J159" s="38">
        <v>3382.4166666666661</v>
      </c>
      <c r="K159" s="38">
        <v>3404.333333333333</v>
      </c>
      <c r="L159" s="38">
        <v>3425.5666666666662</v>
      </c>
      <c r="M159" s="28">
        <v>3383.1</v>
      </c>
      <c r="N159" s="28">
        <v>3339.95</v>
      </c>
      <c r="O159" s="39">
        <v>423000</v>
      </c>
      <c r="P159" s="40">
        <v>3.9312039312039311E-2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136.05000000000001</v>
      </c>
      <c r="F160" s="37">
        <v>136.44999999999999</v>
      </c>
      <c r="G160" s="38">
        <v>134.79999999999998</v>
      </c>
      <c r="H160" s="38">
        <v>133.54999999999998</v>
      </c>
      <c r="I160" s="38">
        <v>131.89999999999998</v>
      </c>
      <c r="J160" s="38">
        <v>137.69999999999999</v>
      </c>
      <c r="K160" s="38">
        <v>139.34999999999997</v>
      </c>
      <c r="L160" s="38">
        <v>140.6</v>
      </c>
      <c r="M160" s="28">
        <v>138.1</v>
      </c>
      <c r="N160" s="28">
        <v>135.19999999999999</v>
      </c>
      <c r="O160" s="39">
        <v>57946350</v>
      </c>
      <c r="P160" s="40">
        <v>1.8818114127123808E-2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50249.45</v>
      </c>
      <c r="F161" s="37">
        <v>49962.883333333339</v>
      </c>
      <c r="G161" s="38">
        <v>49575.866666666676</v>
      </c>
      <c r="H161" s="38">
        <v>48902.28333333334</v>
      </c>
      <c r="I161" s="38">
        <v>48515.266666666677</v>
      </c>
      <c r="J161" s="38">
        <v>50636.466666666674</v>
      </c>
      <c r="K161" s="38">
        <v>51023.483333333337</v>
      </c>
      <c r="L161" s="38">
        <v>51697.066666666673</v>
      </c>
      <c r="M161" s="28">
        <v>50349.9</v>
      </c>
      <c r="N161" s="28">
        <v>49289.3</v>
      </c>
      <c r="O161" s="39">
        <v>107520</v>
      </c>
      <c r="P161" s="40">
        <v>6.6001966016008985E-3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1964.3</v>
      </c>
      <c r="F162" s="37">
        <v>1968.2333333333333</v>
      </c>
      <c r="G162" s="38">
        <v>1949.2666666666667</v>
      </c>
      <c r="H162" s="38">
        <v>1934.2333333333333</v>
      </c>
      <c r="I162" s="38">
        <v>1915.2666666666667</v>
      </c>
      <c r="J162" s="38">
        <v>1983.2666666666667</v>
      </c>
      <c r="K162" s="38">
        <v>2002.2333333333333</v>
      </c>
      <c r="L162" s="38">
        <v>2017.2666666666667</v>
      </c>
      <c r="M162" s="28">
        <v>1987.2</v>
      </c>
      <c r="N162" s="28">
        <v>1953.2</v>
      </c>
      <c r="O162" s="39">
        <v>4272675</v>
      </c>
      <c r="P162" s="40">
        <v>-2.2891642035092134E-2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3844.7</v>
      </c>
      <c r="F163" s="37">
        <v>3834.9666666666667</v>
      </c>
      <c r="G163" s="38">
        <v>3771.9333333333334</v>
      </c>
      <c r="H163" s="38">
        <v>3699.1666666666665</v>
      </c>
      <c r="I163" s="38">
        <v>3636.1333333333332</v>
      </c>
      <c r="J163" s="38">
        <v>3907.7333333333336</v>
      </c>
      <c r="K163" s="38">
        <v>3970.7666666666673</v>
      </c>
      <c r="L163" s="38">
        <v>4043.5333333333338</v>
      </c>
      <c r="M163" s="28">
        <v>3898</v>
      </c>
      <c r="N163" s="28">
        <v>3762.2</v>
      </c>
      <c r="O163" s="39">
        <v>598350</v>
      </c>
      <c r="P163" s="40">
        <v>5.1119894598155469E-2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215.75</v>
      </c>
      <c r="F164" s="37">
        <v>215.36666666666667</v>
      </c>
      <c r="G164" s="38">
        <v>214.53333333333336</v>
      </c>
      <c r="H164" s="38">
        <v>213.31666666666669</v>
      </c>
      <c r="I164" s="38">
        <v>212.48333333333338</v>
      </c>
      <c r="J164" s="38">
        <v>216.58333333333334</v>
      </c>
      <c r="K164" s="38">
        <v>217.41666666666666</v>
      </c>
      <c r="L164" s="38">
        <v>218.63333333333333</v>
      </c>
      <c r="M164" s="28">
        <v>216.2</v>
      </c>
      <c r="N164" s="28">
        <v>214.15</v>
      </c>
      <c r="O164" s="39">
        <v>16551000</v>
      </c>
      <c r="P164" s="40">
        <v>8.9612289685442569E-3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119</v>
      </c>
      <c r="F165" s="37">
        <v>119.08333333333333</v>
      </c>
      <c r="G165" s="38">
        <v>117.71666666666665</v>
      </c>
      <c r="H165" s="38">
        <v>116.43333333333332</v>
      </c>
      <c r="I165" s="38">
        <v>115.06666666666665</v>
      </c>
      <c r="J165" s="38">
        <v>120.36666666666666</v>
      </c>
      <c r="K165" s="38">
        <v>121.73333333333333</v>
      </c>
      <c r="L165" s="38">
        <v>123.01666666666667</v>
      </c>
      <c r="M165" s="28">
        <v>120.45</v>
      </c>
      <c r="N165" s="28">
        <v>117.8</v>
      </c>
      <c r="O165" s="39">
        <v>41546200</v>
      </c>
      <c r="P165" s="40">
        <v>-7.4063101762701826E-3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2731.05</v>
      </c>
      <c r="F166" s="37">
        <v>2728.7333333333331</v>
      </c>
      <c r="G166" s="38">
        <v>2712.8666666666663</v>
      </c>
      <c r="H166" s="38">
        <v>2694.6833333333334</v>
      </c>
      <c r="I166" s="38">
        <v>2678.8166666666666</v>
      </c>
      <c r="J166" s="38">
        <v>2746.9166666666661</v>
      </c>
      <c r="K166" s="38">
        <v>2762.7833333333328</v>
      </c>
      <c r="L166" s="38">
        <v>2780.9666666666658</v>
      </c>
      <c r="M166" s="28">
        <v>2744.6</v>
      </c>
      <c r="N166" s="28">
        <v>2710.55</v>
      </c>
      <c r="O166" s="39">
        <v>2866250</v>
      </c>
      <c r="P166" s="40">
        <v>6.1092686332693319E-4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3429.05</v>
      </c>
      <c r="F167" s="37">
        <v>3437.7000000000003</v>
      </c>
      <c r="G167" s="38">
        <v>3398.9500000000007</v>
      </c>
      <c r="H167" s="38">
        <v>3368.8500000000004</v>
      </c>
      <c r="I167" s="38">
        <v>3330.1000000000008</v>
      </c>
      <c r="J167" s="38">
        <v>3467.8000000000006</v>
      </c>
      <c r="K167" s="38">
        <v>3506.5499999999997</v>
      </c>
      <c r="L167" s="38">
        <v>3536.6500000000005</v>
      </c>
      <c r="M167" s="28">
        <v>3476.45</v>
      </c>
      <c r="N167" s="28">
        <v>3407.6</v>
      </c>
      <c r="O167" s="39">
        <v>1662250</v>
      </c>
      <c r="P167" s="40">
        <v>-4.9386411254115532E-3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34.299999999999997</v>
      </c>
      <c r="F168" s="37">
        <v>34.433333333333337</v>
      </c>
      <c r="G168" s="38">
        <v>34.016666666666673</v>
      </c>
      <c r="H168" s="38">
        <v>33.733333333333334</v>
      </c>
      <c r="I168" s="38">
        <v>33.31666666666667</v>
      </c>
      <c r="J168" s="38">
        <v>34.716666666666676</v>
      </c>
      <c r="K168" s="38">
        <v>35.133333333333333</v>
      </c>
      <c r="L168" s="38">
        <v>35.416666666666679</v>
      </c>
      <c r="M168" s="28">
        <v>34.85</v>
      </c>
      <c r="N168" s="28">
        <v>34.15</v>
      </c>
      <c r="O168" s="39">
        <v>213232000</v>
      </c>
      <c r="P168" s="40">
        <v>1.6552250190694128E-2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2462.4499999999998</v>
      </c>
      <c r="F169" s="37">
        <v>2456.6166666666668</v>
      </c>
      <c r="G169" s="38">
        <v>2439.3333333333335</v>
      </c>
      <c r="H169" s="38">
        <v>2416.2166666666667</v>
      </c>
      <c r="I169" s="38">
        <v>2398.9333333333334</v>
      </c>
      <c r="J169" s="38">
        <v>2479.7333333333336</v>
      </c>
      <c r="K169" s="38">
        <v>2497.0166666666664</v>
      </c>
      <c r="L169" s="38">
        <v>2520.1333333333337</v>
      </c>
      <c r="M169" s="28">
        <v>2473.9</v>
      </c>
      <c r="N169" s="28">
        <v>2433.5</v>
      </c>
      <c r="O169" s="39">
        <v>1002600</v>
      </c>
      <c r="P169" s="40">
        <v>4.508566275924256E-3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229.55</v>
      </c>
      <c r="F170" s="37">
        <v>228.61666666666667</v>
      </c>
      <c r="G170" s="38">
        <v>227.48333333333335</v>
      </c>
      <c r="H170" s="38">
        <v>225.41666666666669</v>
      </c>
      <c r="I170" s="38">
        <v>224.28333333333336</v>
      </c>
      <c r="J170" s="38">
        <v>230.68333333333334</v>
      </c>
      <c r="K170" s="38">
        <v>231.81666666666666</v>
      </c>
      <c r="L170" s="38">
        <v>233.88333333333333</v>
      </c>
      <c r="M170" s="28">
        <v>229.75</v>
      </c>
      <c r="N170" s="28">
        <v>226.55</v>
      </c>
      <c r="O170" s="39">
        <v>41906700</v>
      </c>
      <c r="P170" s="40">
        <v>1.4840624596722158E-3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1924.95</v>
      </c>
      <c r="F171" s="37">
        <v>1931.5166666666667</v>
      </c>
      <c r="G171" s="38">
        <v>1914.4333333333334</v>
      </c>
      <c r="H171" s="38">
        <v>1903.9166666666667</v>
      </c>
      <c r="I171" s="38">
        <v>1886.8333333333335</v>
      </c>
      <c r="J171" s="38">
        <v>1942.0333333333333</v>
      </c>
      <c r="K171" s="38">
        <v>1959.1166666666668</v>
      </c>
      <c r="L171" s="38">
        <v>1969.6333333333332</v>
      </c>
      <c r="M171" s="28">
        <v>1948.6</v>
      </c>
      <c r="N171" s="28">
        <v>1921</v>
      </c>
      <c r="O171" s="39">
        <v>3122504</v>
      </c>
      <c r="P171" s="40">
        <v>-6.5129607919760322E-4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198.65</v>
      </c>
      <c r="F172" s="37">
        <v>198.78333333333333</v>
      </c>
      <c r="G172" s="38">
        <v>197.11666666666667</v>
      </c>
      <c r="H172" s="38">
        <v>195.58333333333334</v>
      </c>
      <c r="I172" s="38">
        <v>193.91666666666669</v>
      </c>
      <c r="J172" s="38">
        <v>200.31666666666666</v>
      </c>
      <c r="K172" s="38">
        <v>201.98333333333335</v>
      </c>
      <c r="L172" s="38">
        <v>203.51666666666665</v>
      </c>
      <c r="M172" s="28">
        <v>200.45</v>
      </c>
      <c r="N172" s="28">
        <v>197.25</v>
      </c>
      <c r="O172" s="39">
        <v>10776500</v>
      </c>
      <c r="P172" s="40">
        <v>1.1498028909329829E-2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776.1</v>
      </c>
      <c r="F173" s="37">
        <v>768.76666666666677</v>
      </c>
      <c r="G173" s="38">
        <v>759.78333333333353</v>
      </c>
      <c r="H173" s="38">
        <v>743.46666666666681</v>
      </c>
      <c r="I173" s="38">
        <v>734.48333333333358</v>
      </c>
      <c r="J173" s="38">
        <v>785.08333333333348</v>
      </c>
      <c r="K173" s="38">
        <v>794.06666666666683</v>
      </c>
      <c r="L173" s="38">
        <v>810.38333333333344</v>
      </c>
      <c r="M173" s="28">
        <v>777.75</v>
      </c>
      <c r="N173" s="28">
        <v>752.45</v>
      </c>
      <c r="O173" s="39">
        <v>6062200</v>
      </c>
      <c r="P173" s="40">
        <v>5.3782505910165486E-2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103.25</v>
      </c>
      <c r="F174" s="37">
        <v>102.61666666666667</v>
      </c>
      <c r="G174" s="38">
        <v>100.83333333333334</v>
      </c>
      <c r="H174" s="38">
        <v>98.416666666666671</v>
      </c>
      <c r="I174" s="38">
        <v>96.63333333333334</v>
      </c>
      <c r="J174" s="38">
        <v>105.03333333333335</v>
      </c>
      <c r="K174" s="38">
        <v>106.81666666666668</v>
      </c>
      <c r="L174" s="38">
        <v>109.23333333333335</v>
      </c>
      <c r="M174" s="28">
        <v>104.4</v>
      </c>
      <c r="N174" s="28">
        <v>100.2</v>
      </c>
      <c r="O174" s="39">
        <v>53145000</v>
      </c>
      <c r="P174" s="40">
        <v>7.3527926472073526E-2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105.55</v>
      </c>
      <c r="F175" s="37">
        <v>105.51666666666665</v>
      </c>
      <c r="G175" s="38">
        <v>104.68333333333331</v>
      </c>
      <c r="H175" s="38">
        <v>103.81666666666666</v>
      </c>
      <c r="I175" s="38">
        <v>102.98333333333332</v>
      </c>
      <c r="J175" s="38">
        <v>106.3833333333333</v>
      </c>
      <c r="K175" s="38">
        <v>107.21666666666664</v>
      </c>
      <c r="L175" s="38">
        <v>108.08333333333329</v>
      </c>
      <c r="M175" s="28">
        <v>106.35</v>
      </c>
      <c r="N175" s="28">
        <v>104.65</v>
      </c>
      <c r="O175" s="39">
        <v>29424000</v>
      </c>
      <c r="P175" s="40">
        <v>-3.0063291139240507E-2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2665</v>
      </c>
      <c r="F176" s="37">
        <v>2636</v>
      </c>
      <c r="G176" s="38">
        <v>2599</v>
      </c>
      <c r="H176" s="38">
        <v>2533</v>
      </c>
      <c r="I176" s="38">
        <v>2496</v>
      </c>
      <c r="J176" s="38">
        <v>2702</v>
      </c>
      <c r="K176" s="38">
        <v>2739</v>
      </c>
      <c r="L176" s="38">
        <v>2805</v>
      </c>
      <c r="M176" s="28">
        <v>2673</v>
      </c>
      <c r="N176" s="28">
        <v>2570</v>
      </c>
      <c r="O176" s="39">
        <v>32328500</v>
      </c>
      <c r="P176" s="40">
        <v>2.0379539871833614E-3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83.4</v>
      </c>
      <c r="F177" s="37">
        <v>83.016666666666666</v>
      </c>
      <c r="G177" s="38">
        <v>82.433333333333337</v>
      </c>
      <c r="H177" s="38">
        <v>81.466666666666669</v>
      </c>
      <c r="I177" s="38">
        <v>80.88333333333334</v>
      </c>
      <c r="J177" s="38">
        <v>83.983333333333334</v>
      </c>
      <c r="K177" s="38">
        <v>84.566666666666677</v>
      </c>
      <c r="L177" s="38">
        <v>85.533333333333331</v>
      </c>
      <c r="M177" s="28">
        <v>83.6</v>
      </c>
      <c r="N177" s="28">
        <v>82.05</v>
      </c>
      <c r="O177" s="39">
        <v>102684000</v>
      </c>
      <c r="P177" s="40">
        <v>8.3073116125611263E-3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958.85</v>
      </c>
      <c r="F178" s="37">
        <v>967.2833333333333</v>
      </c>
      <c r="G178" s="38">
        <v>937.56666666666661</v>
      </c>
      <c r="H178" s="38">
        <v>916.2833333333333</v>
      </c>
      <c r="I178" s="38">
        <v>886.56666666666661</v>
      </c>
      <c r="J178" s="38">
        <v>988.56666666666661</v>
      </c>
      <c r="K178" s="38">
        <v>1018.2833333333333</v>
      </c>
      <c r="L178" s="38">
        <v>1039.5666666666666</v>
      </c>
      <c r="M178" s="28">
        <v>997</v>
      </c>
      <c r="N178" s="28">
        <v>946</v>
      </c>
      <c r="O178" s="39">
        <v>6222400</v>
      </c>
      <c r="P178" s="40">
        <v>-2.1808851828094933E-3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1325.35</v>
      </c>
      <c r="F179" s="37">
        <v>1323.5333333333331</v>
      </c>
      <c r="G179" s="38">
        <v>1313.5166666666662</v>
      </c>
      <c r="H179" s="38">
        <v>1301.6833333333332</v>
      </c>
      <c r="I179" s="38">
        <v>1291.6666666666663</v>
      </c>
      <c r="J179" s="38">
        <v>1335.3666666666661</v>
      </c>
      <c r="K179" s="38">
        <v>1345.383333333333</v>
      </c>
      <c r="L179" s="38">
        <v>1357.216666666666</v>
      </c>
      <c r="M179" s="28">
        <v>1333.55</v>
      </c>
      <c r="N179" s="28">
        <v>1311.7</v>
      </c>
      <c r="O179" s="39">
        <v>6123000</v>
      </c>
      <c r="P179" s="40">
        <v>1.5296604899888074E-2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533.9</v>
      </c>
      <c r="F180" s="37">
        <v>532.93333333333328</v>
      </c>
      <c r="G180" s="38">
        <v>529.41666666666652</v>
      </c>
      <c r="H180" s="38">
        <v>524.93333333333328</v>
      </c>
      <c r="I180" s="38">
        <v>521.41666666666652</v>
      </c>
      <c r="J180" s="38">
        <v>537.41666666666652</v>
      </c>
      <c r="K180" s="38">
        <v>540.93333333333317</v>
      </c>
      <c r="L180" s="38">
        <v>545.41666666666652</v>
      </c>
      <c r="M180" s="28">
        <v>536.45000000000005</v>
      </c>
      <c r="N180" s="28">
        <v>528.45000000000005</v>
      </c>
      <c r="O180" s="39">
        <v>54397500</v>
      </c>
      <c r="P180" s="40">
        <v>-4.1799878458001954E-2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21653.599999999999</v>
      </c>
      <c r="F181" s="37">
        <v>21470.6</v>
      </c>
      <c r="G181" s="38">
        <v>21246.1</v>
      </c>
      <c r="H181" s="38">
        <v>20838.599999999999</v>
      </c>
      <c r="I181" s="38">
        <v>20614.099999999999</v>
      </c>
      <c r="J181" s="38">
        <v>21878.1</v>
      </c>
      <c r="K181" s="38">
        <v>22102.6</v>
      </c>
      <c r="L181" s="38">
        <v>22510.1</v>
      </c>
      <c r="M181" s="28">
        <v>21695.1</v>
      </c>
      <c r="N181" s="28">
        <v>21063.1</v>
      </c>
      <c r="O181" s="39">
        <v>331675</v>
      </c>
      <c r="P181" s="40">
        <v>-2.7061565060512668E-3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2887.25</v>
      </c>
      <c r="F182" s="37">
        <v>2886.8166666666671</v>
      </c>
      <c r="G182" s="38">
        <v>2852.6333333333341</v>
      </c>
      <c r="H182" s="38">
        <v>2818.0166666666669</v>
      </c>
      <c r="I182" s="38">
        <v>2783.8333333333339</v>
      </c>
      <c r="J182" s="38">
        <v>2921.4333333333343</v>
      </c>
      <c r="K182" s="38">
        <v>2955.6166666666677</v>
      </c>
      <c r="L182" s="38">
        <v>2990.2333333333345</v>
      </c>
      <c r="M182" s="28">
        <v>2921</v>
      </c>
      <c r="N182" s="28">
        <v>2852.2</v>
      </c>
      <c r="O182" s="39">
        <v>1583175</v>
      </c>
      <c r="P182" s="40">
        <v>-1.7576791808873719E-2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2522.8000000000002</v>
      </c>
      <c r="F183" s="37">
        <v>2513.7666666666669</v>
      </c>
      <c r="G183" s="38">
        <v>2485.0333333333338</v>
      </c>
      <c r="H183" s="38">
        <v>2447.2666666666669</v>
      </c>
      <c r="I183" s="38">
        <v>2418.5333333333338</v>
      </c>
      <c r="J183" s="38">
        <v>2551.5333333333338</v>
      </c>
      <c r="K183" s="38">
        <v>2580.2666666666664</v>
      </c>
      <c r="L183" s="38">
        <v>2618.0333333333338</v>
      </c>
      <c r="M183" s="28">
        <v>2542.5</v>
      </c>
      <c r="N183" s="28">
        <v>2476</v>
      </c>
      <c r="O183" s="39">
        <v>3627000</v>
      </c>
      <c r="P183" s="40">
        <v>-2.2832895534451406E-2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1352.55</v>
      </c>
      <c r="F184" s="37">
        <v>1350.2333333333333</v>
      </c>
      <c r="G184" s="38">
        <v>1332.7666666666667</v>
      </c>
      <c r="H184" s="38">
        <v>1312.9833333333333</v>
      </c>
      <c r="I184" s="38">
        <v>1295.5166666666667</v>
      </c>
      <c r="J184" s="38">
        <v>1370.0166666666667</v>
      </c>
      <c r="K184" s="38">
        <v>1387.4833333333333</v>
      </c>
      <c r="L184" s="38">
        <v>1407.2666666666667</v>
      </c>
      <c r="M184" s="28">
        <v>1367.7</v>
      </c>
      <c r="N184" s="28">
        <v>1330.45</v>
      </c>
      <c r="O184" s="39">
        <v>4817400</v>
      </c>
      <c r="P184" s="40">
        <v>1.6715208306952008E-2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916.15</v>
      </c>
      <c r="F185" s="37">
        <v>909.11666666666667</v>
      </c>
      <c r="G185" s="38">
        <v>900.2833333333333</v>
      </c>
      <c r="H185" s="38">
        <v>884.41666666666663</v>
      </c>
      <c r="I185" s="38">
        <v>875.58333333333326</v>
      </c>
      <c r="J185" s="38">
        <v>924.98333333333335</v>
      </c>
      <c r="K185" s="38">
        <v>933.81666666666661</v>
      </c>
      <c r="L185" s="38">
        <v>949.68333333333339</v>
      </c>
      <c r="M185" s="28">
        <v>917.95</v>
      </c>
      <c r="N185" s="28">
        <v>893.25</v>
      </c>
      <c r="O185" s="39">
        <v>20020000</v>
      </c>
      <c r="P185" s="40">
        <v>-1.2430939226519336E-2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474.85</v>
      </c>
      <c r="F186" s="37">
        <v>477.64999999999992</v>
      </c>
      <c r="G186" s="38">
        <v>470.59999999999985</v>
      </c>
      <c r="H186" s="38">
        <v>466.34999999999991</v>
      </c>
      <c r="I186" s="38">
        <v>459.29999999999984</v>
      </c>
      <c r="J186" s="38">
        <v>481.89999999999986</v>
      </c>
      <c r="K186" s="38">
        <v>488.94999999999993</v>
      </c>
      <c r="L186" s="38">
        <v>493.19999999999987</v>
      </c>
      <c r="M186" s="28">
        <v>484.7</v>
      </c>
      <c r="N186" s="28">
        <v>473.4</v>
      </c>
      <c r="O186" s="39">
        <v>10749000</v>
      </c>
      <c r="P186" s="40">
        <v>-1.1995036536605542E-2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596.4</v>
      </c>
      <c r="F187" s="37">
        <v>592.4</v>
      </c>
      <c r="G187" s="38">
        <v>584.04999999999995</v>
      </c>
      <c r="H187" s="38">
        <v>571.69999999999993</v>
      </c>
      <c r="I187" s="38">
        <v>563.34999999999991</v>
      </c>
      <c r="J187" s="38">
        <v>604.75</v>
      </c>
      <c r="K187" s="38">
        <v>613.10000000000014</v>
      </c>
      <c r="L187" s="38">
        <v>625.45000000000005</v>
      </c>
      <c r="M187" s="28">
        <v>600.75</v>
      </c>
      <c r="N187" s="28">
        <v>580.04999999999995</v>
      </c>
      <c r="O187" s="39">
        <v>2646000</v>
      </c>
      <c r="P187" s="40">
        <v>1.8932222642938281E-3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1122.95</v>
      </c>
      <c r="F188" s="37">
        <v>1113.5</v>
      </c>
      <c r="G188" s="38">
        <v>1100.05</v>
      </c>
      <c r="H188" s="38">
        <v>1077.1499999999999</v>
      </c>
      <c r="I188" s="38">
        <v>1063.6999999999998</v>
      </c>
      <c r="J188" s="38">
        <v>1136.4000000000001</v>
      </c>
      <c r="K188" s="38">
        <v>1149.8499999999999</v>
      </c>
      <c r="L188" s="38">
        <v>1172.7500000000002</v>
      </c>
      <c r="M188" s="28">
        <v>1126.95</v>
      </c>
      <c r="N188" s="28">
        <v>1090.5999999999999</v>
      </c>
      <c r="O188" s="39">
        <v>8008000</v>
      </c>
      <c r="P188" s="40">
        <v>-3.6689522434740766E-2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1088.95</v>
      </c>
      <c r="F189" s="37">
        <v>1086.2833333333335</v>
      </c>
      <c r="G189" s="38">
        <v>1080.7166666666672</v>
      </c>
      <c r="H189" s="38">
        <v>1072.4833333333336</v>
      </c>
      <c r="I189" s="38">
        <v>1066.9166666666672</v>
      </c>
      <c r="J189" s="38">
        <v>1094.5166666666671</v>
      </c>
      <c r="K189" s="38">
        <v>1100.0833333333333</v>
      </c>
      <c r="L189" s="38">
        <v>1108.3166666666671</v>
      </c>
      <c r="M189" s="28">
        <v>1091.8499999999999</v>
      </c>
      <c r="N189" s="28">
        <v>1078.05</v>
      </c>
      <c r="O189" s="39">
        <v>3062500</v>
      </c>
      <c r="P189" s="40">
        <v>4.4276812069530998E-3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809.8</v>
      </c>
      <c r="F190" s="37">
        <v>806.88333333333333</v>
      </c>
      <c r="G190" s="38">
        <v>797.16666666666663</v>
      </c>
      <c r="H190" s="38">
        <v>784.5333333333333</v>
      </c>
      <c r="I190" s="38">
        <v>774.81666666666661</v>
      </c>
      <c r="J190" s="38">
        <v>819.51666666666665</v>
      </c>
      <c r="K190" s="38">
        <v>829.23333333333335</v>
      </c>
      <c r="L190" s="38">
        <v>841.86666666666667</v>
      </c>
      <c r="M190" s="28">
        <v>816.6</v>
      </c>
      <c r="N190" s="28">
        <v>794.25</v>
      </c>
      <c r="O190" s="39">
        <v>9078300</v>
      </c>
      <c r="P190" s="40">
        <v>-5.4284642790174385E-2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485.55</v>
      </c>
      <c r="F191" s="37">
        <v>484.18333333333334</v>
      </c>
      <c r="G191" s="38">
        <v>480.86666666666667</v>
      </c>
      <c r="H191" s="38">
        <v>476.18333333333334</v>
      </c>
      <c r="I191" s="38">
        <v>472.86666666666667</v>
      </c>
      <c r="J191" s="38">
        <v>488.86666666666667</v>
      </c>
      <c r="K191" s="38">
        <v>492.18333333333339</v>
      </c>
      <c r="L191" s="38">
        <v>496.86666666666667</v>
      </c>
      <c r="M191" s="28">
        <v>487.5</v>
      </c>
      <c r="N191" s="28">
        <v>479.5</v>
      </c>
      <c r="O191" s="39">
        <v>66285300</v>
      </c>
      <c r="P191" s="40">
        <v>-1.6526087609726784E-3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238.7</v>
      </c>
      <c r="F192" s="37">
        <v>238.45000000000002</v>
      </c>
      <c r="G192" s="38">
        <v>236.65000000000003</v>
      </c>
      <c r="H192" s="38">
        <v>234.60000000000002</v>
      </c>
      <c r="I192" s="38">
        <v>232.80000000000004</v>
      </c>
      <c r="J192" s="38">
        <v>240.50000000000003</v>
      </c>
      <c r="K192" s="38">
        <v>242.30000000000004</v>
      </c>
      <c r="L192" s="38">
        <v>244.35000000000002</v>
      </c>
      <c r="M192" s="28">
        <v>240.25</v>
      </c>
      <c r="N192" s="28">
        <v>236.4</v>
      </c>
      <c r="O192" s="39">
        <v>96248250</v>
      </c>
      <c r="P192" s="40">
        <v>-9.1379729682776831E-3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112.95</v>
      </c>
      <c r="F193" s="37">
        <v>112.55</v>
      </c>
      <c r="G193" s="38">
        <v>111.75</v>
      </c>
      <c r="H193" s="38">
        <v>110.55</v>
      </c>
      <c r="I193" s="38">
        <v>109.75</v>
      </c>
      <c r="J193" s="38">
        <v>113.75</v>
      </c>
      <c r="K193" s="38">
        <v>114.54999999999998</v>
      </c>
      <c r="L193" s="38">
        <v>115.75</v>
      </c>
      <c r="M193" s="28">
        <v>113.35</v>
      </c>
      <c r="N193" s="28">
        <v>111.35</v>
      </c>
      <c r="O193" s="39">
        <v>242602750</v>
      </c>
      <c r="P193" s="40">
        <v>-1.7250581045020228E-2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3388.75</v>
      </c>
      <c r="F194" s="37">
        <v>3386.1333333333337</v>
      </c>
      <c r="G194" s="38">
        <v>3368.4166666666674</v>
      </c>
      <c r="H194" s="38">
        <v>3348.0833333333339</v>
      </c>
      <c r="I194" s="38">
        <v>3330.3666666666677</v>
      </c>
      <c r="J194" s="38">
        <v>3406.4666666666672</v>
      </c>
      <c r="K194" s="38">
        <v>3424.1833333333334</v>
      </c>
      <c r="L194" s="38">
        <v>3444.5166666666669</v>
      </c>
      <c r="M194" s="28">
        <v>3403.85</v>
      </c>
      <c r="N194" s="28">
        <v>3365.8</v>
      </c>
      <c r="O194" s="39">
        <v>12020700</v>
      </c>
      <c r="P194" s="40">
        <v>9.8670531157457001E-3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1107.25</v>
      </c>
      <c r="F195" s="37">
        <v>1104.0333333333333</v>
      </c>
      <c r="G195" s="38">
        <v>1094.2166666666667</v>
      </c>
      <c r="H195" s="38">
        <v>1081.1833333333334</v>
      </c>
      <c r="I195" s="38">
        <v>1071.3666666666668</v>
      </c>
      <c r="J195" s="38">
        <v>1117.0666666666666</v>
      </c>
      <c r="K195" s="38">
        <v>1126.8833333333332</v>
      </c>
      <c r="L195" s="38">
        <v>1139.9166666666665</v>
      </c>
      <c r="M195" s="28">
        <v>1113.8499999999999</v>
      </c>
      <c r="N195" s="28">
        <v>1091</v>
      </c>
      <c r="O195" s="39">
        <v>20417400</v>
      </c>
      <c r="P195" s="40">
        <v>-3.172661051673116E-2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2487.25</v>
      </c>
      <c r="F196" s="37">
        <v>2489.4166666666665</v>
      </c>
      <c r="G196" s="38">
        <v>2472.8833333333332</v>
      </c>
      <c r="H196" s="38">
        <v>2458.5166666666669</v>
      </c>
      <c r="I196" s="38">
        <v>2441.9833333333336</v>
      </c>
      <c r="J196" s="38">
        <v>2503.7833333333328</v>
      </c>
      <c r="K196" s="38">
        <v>2520.3166666666666</v>
      </c>
      <c r="L196" s="38">
        <v>2534.6833333333325</v>
      </c>
      <c r="M196" s="28">
        <v>2505.9499999999998</v>
      </c>
      <c r="N196" s="28">
        <v>2475.0500000000002</v>
      </c>
      <c r="O196" s="39">
        <v>5363250</v>
      </c>
      <c r="P196" s="40">
        <v>-2.7960296379141619E-4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1562.45</v>
      </c>
      <c r="F197" s="37">
        <v>1559.8333333333333</v>
      </c>
      <c r="G197" s="38">
        <v>1549.3666666666666</v>
      </c>
      <c r="H197" s="38">
        <v>1536.2833333333333</v>
      </c>
      <c r="I197" s="38">
        <v>1525.8166666666666</v>
      </c>
      <c r="J197" s="38">
        <v>1572.9166666666665</v>
      </c>
      <c r="K197" s="38">
        <v>1583.3833333333332</v>
      </c>
      <c r="L197" s="38">
        <v>1596.4666666666665</v>
      </c>
      <c r="M197" s="28">
        <v>1570.3</v>
      </c>
      <c r="N197" s="28">
        <v>1546.75</v>
      </c>
      <c r="O197" s="39">
        <v>1551000</v>
      </c>
      <c r="P197" s="40">
        <v>3.9892725444183708E-2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588.9</v>
      </c>
      <c r="F198" s="37">
        <v>586.63333333333333</v>
      </c>
      <c r="G198" s="38">
        <v>582.01666666666665</v>
      </c>
      <c r="H198" s="38">
        <v>575.13333333333333</v>
      </c>
      <c r="I198" s="38">
        <v>570.51666666666665</v>
      </c>
      <c r="J198" s="38">
        <v>593.51666666666665</v>
      </c>
      <c r="K198" s="38">
        <v>598.13333333333321</v>
      </c>
      <c r="L198" s="38">
        <v>605.01666666666665</v>
      </c>
      <c r="M198" s="28">
        <v>591.25</v>
      </c>
      <c r="N198" s="28">
        <v>579.75</v>
      </c>
      <c r="O198" s="39">
        <v>3136500</v>
      </c>
      <c r="P198" s="40">
        <v>-6.6508313539192397E-3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1460.15</v>
      </c>
      <c r="F199" s="37">
        <v>1479.25</v>
      </c>
      <c r="G199" s="38">
        <v>1434.05</v>
      </c>
      <c r="H199" s="38">
        <v>1407.95</v>
      </c>
      <c r="I199" s="38">
        <v>1362.75</v>
      </c>
      <c r="J199" s="38">
        <v>1505.35</v>
      </c>
      <c r="K199" s="38">
        <v>1550.5499999999997</v>
      </c>
      <c r="L199" s="38">
        <v>1576.6499999999999</v>
      </c>
      <c r="M199" s="28">
        <v>1524.45</v>
      </c>
      <c r="N199" s="28">
        <v>1453.15</v>
      </c>
      <c r="O199" s="39">
        <v>4774850</v>
      </c>
      <c r="P199" s="40">
        <v>-2.5018504811250925E-2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974.15</v>
      </c>
      <c r="F200" s="37">
        <v>978.4666666666667</v>
      </c>
      <c r="G200" s="38">
        <v>967.68333333333339</v>
      </c>
      <c r="H200" s="38">
        <v>961.2166666666667</v>
      </c>
      <c r="I200" s="38">
        <v>950.43333333333339</v>
      </c>
      <c r="J200" s="38">
        <v>984.93333333333339</v>
      </c>
      <c r="K200" s="38">
        <v>995.7166666666667</v>
      </c>
      <c r="L200" s="38">
        <v>1002.1833333333334</v>
      </c>
      <c r="M200" s="28">
        <v>989.25</v>
      </c>
      <c r="N200" s="28">
        <v>972</v>
      </c>
      <c r="O200" s="39">
        <v>8761200</v>
      </c>
      <c r="P200" s="40">
        <v>-1.1374407582938388E-2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1707.8</v>
      </c>
      <c r="F201" s="37">
        <v>1689.1666666666667</v>
      </c>
      <c r="G201" s="38">
        <v>1666.6333333333334</v>
      </c>
      <c r="H201" s="38">
        <v>1625.4666666666667</v>
      </c>
      <c r="I201" s="38">
        <v>1602.9333333333334</v>
      </c>
      <c r="J201" s="38">
        <v>1730.3333333333335</v>
      </c>
      <c r="K201" s="38">
        <v>1752.8666666666668</v>
      </c>
      <c r="L201" s="38">
        <v>1794.0333333333335</v>
      </c>
      <c r="M201" s="28">
        <v>1711.7</v>
      </c>
      <c r="N201" s="28">
        <v>1648</v>
      </c>
      <c r="O201" s="39">
        <v>1086400</v>
      </c>
      <c r="P201" s="40">
        <v>6.6771406127258445E-2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6725.45</v>
      </c>
      <c r="F202" s="37">
        <v>6695.3833333333341</v>
      </c>
      <c r="G202" s="38">
        <v>6657.2666666666682</v>
      </c>
      <c r="H202" s="38">
        <v>6589.0833333333339</v>
      </c>
      <c r="I202" s="38">
        <v>6550.9666666666681</v>
      </c>
      <c r="J202" s="38">
        <v>6763.5666666666684</v>
      </c>
      <c r="K202" s="38">
        <v>6801.6833333333352</v>
      </c>
      <c r="L202" s="38">
        <v>6869.8666666666686</v>
      </c>
      <c r="M202" s="28">
        <v>6733.5</v>
      </c>
      <c r="N202" s="28">
        <v>6627.2</v>
      </c>
      <c r="O202" s="39">
        <v>2016300</v>
      </c>
      <c r="P202" s="40">
        <v>-1.4362123613312202E-3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775.3</v>
      </c>
      <c r="F203" s="37">
        <v>780.84999999999991</v>
      </c>
      <c r="G203" s="38">
        <v>768.04999999999984</v>
      </c>
      <c r="H203" s="38">
        <v>760.8</v>
      </c>
      <c r="I203" s="38">
        <v>747.99999999999989</v>
      </c>
      <c r="J203" s="38">
        <v>788.0999999999998</v>
      </c>
      <c r="K203" s="38">
        <v>800.9</v>
      </c>
      <c r="L203" s="38">
        <v>808.14999999999975</v>
      </c>
      <c r="M203" s="28">
        <v>793.65</v>
      </c>
      <c r="N203" s="28">
        <v>773.6</v>
      </c>
      <c r="O203" s="39">
        <v>19776900</v>
      </c>
      <c r="P203" s="40">
        <v>-2.7531956735496557E-3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265.85000000000002</v>
      </c>
      <c r="F204" s="37">
        <v>265.86666666666667</v>
      </c>
      <c r="G204" s="38">
        <v>263.08333333333337</v>
      </c>
      <c r="H204" s="38">
        <v>260.31666666666672</v>
      </c>
      <c r="I204" s="38">
        <v>257.53333333333342</v>
      </c>
      <c r="J204" s="38">
        <v>268.63333333333333</v>
      </c>
      <c r="K204" s="38">
        <v>271.41666666666663</v>
      </c>
      <c r="L204" s="38">
        <v>274.18333333333328</v>
      </c>
      <c r="M204" s="28">
        <v>268.64999999999998</v>
      </c>
      <c r="N204" s="28">
        <v>263.10000000000002</v>
      </c>
      <c r="O204" s="39">
        <v>44305200</v>
      </c>
      <c r="P204" s="40">
        <v>-6.1311615382089256E-2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1044</v>
      </c>
      <c r="F205" s="37">
        <v>1038.6666666666667</v>
      </c>
      <c r="G205" s="38">
        <v>1031.7333333333336</v>
      </c>
      <c r="H205" s="38">
        <v>1019.4666666666669</v>
      </c>
      <c r="I205" s="38">
        <v>1012.5333333333338</v>
      </c>
      <c r="J205" s="38">
        <v>1050.9333333333334</v>
      </c>
      <c r="K205" s="38">
        <v>1057.8666666666663</v>
      </c>
      <c r="L205" s="38">
        <v>1070.1333333333332</v>
      </c>
      <c r="M205" s="28">
        <v>1045.5999999999999</v>
      </c>
      <c r="N205" s="28">
        <v>1026.4000000000001</v>
      </c>
      <c r="O205" s="39">
        <v>4126500</v>
      </c>
      <c r="P205" s="40">
        <v>-2.3660238968413582E-2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1822.65</v>
      </c>
      <c r="F206" s="37">
        <v>1812.1833333333334</v>
      </c>
      <c r="G206" s="38">
        <v>1780.3666666666668</v>
      </c>
      <c r="H206" s="38">
        <v>1738.0833333333335</v>
      </c>
      <c r="I206" s="38">
        <v>1706.2666666666669</v>
      </c>
      <c r="J206" s="38">
        <v>1854.4666666666667</v>
      </c>
      <c r="K206" s="38">
        <v>1886.2833333333333</v>
      </c>
      <c r="L206" s="38">
        <v>1928.5666666666666</v>
      </c>
      <c r="M206" s="28">
        <v>1844</v>
      </c>
      <c r="N206" s="28">
        <v>1769.9</v>
      </c>
      <c r="O206" s="39">
        <v>726600</v>
      </c>
      <c r="P206" s="40">
        <v>-2.7634660421545668E-2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436.35</v>
      </c>
      <c r="F207" s="37">
        <v>437.83333333333331</v>
      </c>
      <c r="G207" s="38">
        <v>433.01666666666665</v>
      </c>
      <c r="H207" s="38">
        <v>429.68333333333334</v>
      </c>
      <c r="I207" s="38">
        <v>424.86666666666667</v>
      </c>
      <c r="J207" s="38">
        <v>441.16666666666663</v>
      </c>
      <c r="K207" s="38">
        <v>445.98333333333335</v>
      </c>
      <c r="L207" s="38">
        <v>449.31666666666661</v>
      </c>
      <c r="M207" s="28">
        <v>442.65</v>
      </c>
      <c r="N207" s="28">
        <v>434.5</v>
      </c>
      <c r="O207" s="39">
        <v>41590000</v>
      </c>
      <c r="P207" s="40">
        <v>3.4705809180246301E-2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253.65</v>
      </c>
      <c r="F208" s="37">
        <v>253.28333333333333</v>
      </c>
      <c r="G208" s="38">
        <v>250.21666666666664</v>
      </c>
      <c r="H208" s="38">
        <v>246.7833333333333</v>
      </c>
      <c r="I208" s="38">
        <v>243.71666666666661</v>
      </c>
      <c r="J208" s="38">
        <v>256.7166666666667</v>
      </c>
      <c r="K208" s="38">
        <v>259.7833333333333</v>
      </c>
      <c r="L208" s="38">
        <v>263.2166666666667</v>
      </c>
      <c r="M208" s="28">
        <v>256.35000000000002</v>
      </c>
      <c r="N208" s="28">
        <v>249.85</v>
      </c>
      <c r="O208" s="39">
        <v>84552000</v>
      </c>
      <c r="P208" s="40">
        <v>1.6665464252218456E-2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395.45</v>
      </c>
      <c r="F209" s="37">
        <v>396.56666666666666</v>
      </c>
      <c r="G209" s="38">
        <v>393.08333333333331</v>
      </c>
      <c r="H209" s="38">
        <v>390.71666666666664</v>
      </c>
      <c r="I209" s="38">
        <v>387.23333333333329</v>
      </c>
      <c r="J209" s="38">
        <v>398.93333333333334</v>
      </c>
      <c r="K209" s="38">
        <v>402.41666666666669</v>
      </c>
      <c r="L209" s="38">
        <v>404.78333333333336</v>
      </c>
      <c r="M209" s="28">
        <v>400.05</v>
      </c>
      <c r="N209" s="28">
        <v>394.2</v>
      </c>
      <c r="O209" s="39">
        <v>14007600</v>
      </c>
      <c r="P209" s="40">
        <v>-1.2436548223350254E-2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8" sqref="B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42" t="s">
        <v>16</v>
      </c>
      <c r="B8" s="444"/>
      <c r="C8" s="448" t="s">
        <v>20</v>
      </c>
      <c r="D8" s="448" t="s">
        <v>21</v>
      </c>
      <c r="E8" s="439" t="s">
        <v>22</v>
      </c>
      <c r="F8" s="440"/>
      <c r="G8" s="441"/>
      <c r="H8" s="439" t="s">
        <v>23</v>
      </c>
      <c r="I8" s="440"/>
      <c r="J8" s="441"/>
      <c r="K8" s="23"/>
      <c r="L8" s="50"/>
      <c r="M8" s="50"/>
      <c r="N8" s="1"/>
      <c r="O8" s="1"/>
    </row>
    <row r="9" spans="1:15" ht="36" customHeight="1">
      <c r="A9" s="446"/>
      <c r="B9" s="447"/>
      <c r="C9" s="447"/>
      <c r="D9" s="44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17956.5</v>
      </c>
      <c r="D10" s="32">
        <v>17925.666666666668</v>
      </c>
      <c r="E10" s="32">
        <v>17882.883333333335</v>
      </c>
      <c r="F10" s="32">
        <v>17809.266666666666</v>
      </c>
      <c r="G10" s="32">
        <v>17766.483333333334</v>
      </c>
      <c r="H10" s="32">
        <v>17999.283333333336</v>
      </c>
      <c r="I10" s="32">
        <v>18042.066666666669</v>
      </c>
      <c r="J10" s="32">
        <v>18115.683333333338</v>
      </c>
      <c r="K10" s="34">
        <v>17968.45</v>
      </c>
      <c r="L10" s="34">
        <v>17852.05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39656.15</v>
      </c>
      <c r="D11" s="37">
        <v>39550.333333333336</v>
      </c>
      <c r="E11" s="37">
        <v>39396.966666666674</v>
      </c>
      <c r="F11" s="37">
        <v>39137.78333333334</v>
      </c>
      <c r="G11" s="37">
        <v>38984.416666666679</v>
      </c>
      <c r="H11" s="37">
        <v>39809.51666666667</v>
      </c>
      <c r="I11" s="37">
        <v>39962.883333333324</v>
      </c>
      <c r="J11" s="37">
        <v>40222.066666666666</v>
      </c>
      <c r="K11" s="28">
        <v>39703.699999999997</v>
      </c>
      <c r="L11" s="28">
        <v>39291.15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2648.65</v>
      </c>
      <c r="D12" s="37">
        <v>2648.9</v>
      </c>
      <c r="E12" s="37">
        <v>2636.1000000000004</v>
      </c>
      <c r="F12" s="37">
        <v>2623.55</v>
      </c>
      <c r="G12" s="37">
        <v>2610.7500000000005</v>
      </c>
      <c r="H12" s="37">
        <v>2661.4500000000003</v>
      </c>
      <c r="I12" s="37">
        <v>2674.2500000000005</v>
      </c>
      <c r="J12" s="37">
        <v>2686.8</v>
      </c>
      <c r="K12" s="28">
        <v>2661.7</v>
      </c>
      <c r="L12" s="28">
        <v>2636.35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5122.55</v>
      </c>
      <c r="D13" s="37">
        <v>5106.9000000000005</v>
      </c>
      <c r="E13" s="37">
        <v>5087.7500000000009</v>
      </c>
      <c r="F13" s="37">
        <v>5052.9500000000007</v>
      </c>
      <c r="G13" s="37">
        <v>5033.8000000000011</v>
      </c>
      <c r="H13" s="37">
        <v>5141.7000000000007</v>
      </c>
      <c r="I13" s="37">
        <v>5160.8500000000004</v>
      </c>
      <c r="J13" s="37">
        <v>5195.6500000000005</v>
      </c>
      <c r="K13" s="28">
        <v>5126.05</v>
      </c>
      <c r="L13" s="28">
        <v>5072.1000000000004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30018.9</v>
      </c>
      <c r="D14" s="37">
        <v>30014.216666666664</v>
      </c>
      <c r="E14" s="37">
        <v>29862.333333333328</v>
      </c>
      <c r="F14" s="37">
        <v>29705.766666666666</v>
      </c>
      <c r="G14" s="37">
        <v>29553.883333333331</v>
      </c>
      <c r="H14" s="37">
        <v>30170.783333333326</v>
      </c>
      <c r="I14" s="37">
        <v>30322.666666666664</v>
      </c>
      <c r="J14" s="37">
        <v>30479.233333333323</v>
      </c>
      <c r="K14" s="28">
        <v>30166.1</v>
      </c>
      <c r="L14" s="28">
        <v>29857.65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4195.45</v>
      </c>
      <c r="D15" s="37">
        <v>4192.9833333333336</v>
      </c>
      <c r="E15" s="37">
        <v>4175.9666666666672</v>
      </c>
      <c r="F15" s="37">
        <v>4156.4833333333336</v>
      </c>
      <c r="G15" s="37">
        <v>4139.4666666666672</v>
      </c>
      <c r="H15" s="37">
        <v>4212.4666666666672</v>
      </c>
      <c r="I15" s="37">
        <v>4229.4833333333336</v>
      </c>
      <c r="J15" s="37">
        <v>4248.9666666666672</v>
      </c>
      <c r="K15" s="28">
        <v>4210</v>
      </c>
      <c r="L15" s="28">
        <v>4173.5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8532.2999999999993</v>
      </c>
      <c r="D16" s="37">
        <v>8522.0666666666675</v>
      </c>
      <c r="E16" s="37">
        <v>8490.6833333333343</v>
      </c>
      <c r="F16" s="37">
        <v>8449.0666666666675</v>
      </c>
      <c r="G16" s="37">
        <v>8417.6833333333343</v>
      </c>
      <c r="H16" s="37">
        <v>8563.6833333333343</v>
      </c>
      <c r="I16" s="37">
        <v>8595.0666666666693</v>
      </c>
      <c r="J16" s="37">
        <v>8636.6833333333343</v>
      </c>
      <c r="K16" s="28">
        <v>8553.4500000000007</v>
      </c>
      <c r="L16" s="28">
        <v>8480.4500000000007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2890.5</v>
      </c>
      <c r="D17" s="37">
        <v>2899.8333333333335</v>
      </c>
      <c r="E17" s="37">
        <v>2864.666666666667</v>
      </c>
      <c r="F17" s="37">
        <v>2838.8333333333335</v>
      </c>
      <c r="G17" s="37">
        <v>2803.666666666667</v>
      </c>
      <c r="H17" s="37">
        <v>2925.666666666667</v>
      </c>
      <c r="I17" s="37">
        <v>2960.8333333333339</v>
      </c>
      <c r="J17" s="37">
        <v>2986.666666666667</v>
      </c>
      <c r="K17" s="28">
        <v>2935</v>
      </c>
      <c r="L17" s="28">
        <v>2874</v>
      </c>
      <c r="M17" s="28">
        <v>4.5977600000000001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2322.85</v>
      </c>
      <c r="D18" s="37">
        <v>2310.9499999999998</v>
      </c>
      <c r="E18" s="37">
        <v>2287.0999999999995</v>
      </c>
      <c r="F18" s="37">
        <v>2251.3499999999995</v>
      </c>
      <c r="G18" s="37">
        <v>2227.4999999999991</v>
      </c>
      <c r="H18" s="37">
        <v>2346.6999999999998</v>
      </c>
      <c r="I18" s="37">
        <v>2370.5500000000002</v>
      </c>
      <c r="J18" s="37">
        <v>2406.3000000000002</v>
      </c>
      <c r="K18" s="28">
        <v>2334.8000000000002</v>
      </c>
      <c r="L18" s="28">
        <v>2275.1999999999998</v>
      </c>
      <c r="M18" s="28">
        <v>5.1257099999999998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645.35</v>
      </c>
      <c r="D19" s="37">
        <v>643.91666666666663</v>
      </c>
      <c r="E19" s="37">
        <v>640.68333333333328</v>
      </c>
      <c r="F19" s="37">
        <v>636.01666666666665</v>
      </c>
      <c r="G19" s="37">
        <v>632.7833333333333</v>
      </c>
      <c r="H19" s="37">
        <v>648.58333333333326</v>
      </c>
      <c r="I19" s="37">
        <v>651.81666666666661</v>
      </c>
      <c r="J19" s="37">
        <v>656.48333333333323</v>
      </c>
      <c r="K19" s="28">
        <v>647.15</v>
      </c>
      <c r="L19" s="28">
        <v>639.25</v>
      </c>
      <c r="M19" s="28">
        <v>9.8326100000000007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19008.150000000001</v>
      </c>
      <c r="D20" s="37">
        <v>19074.383333333335</v>
      </c>
      <c r="E20" s="37">
        <v>18848.76666666667</v>
      </c>
      <c r="F20" s="37">
        <v>18689.383333333335</v>
      </c>
      <c r="G20" s="37">
        <v>18463.76666666667</v>
      </c>
      <c r="H20" s="37">
        <v>19233.76666666667</v>
      </c>
      <c r="I20" s="37">
        <v>19459.383333333331</v>
      </c>
      <c r="J20" s="37">
        <v>19618.76666666667</v>
      </c>
      <c r="K20" s="28">
        <v>19300</v>
      </c>
      <c r="L20" s="28">
        <v>18915</v>
      </c>
      <c r="M20" s="28">
        <v>0.10684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3153.65</v>
      </c>
      <c r="D21" s="37">
        <v>3114.5499999999997</v>
      </c>
      <c r="E21" s="37">
        <v>3043.0999999999995</v>
      </c>
      <c r="F21" s="37">
        <v>2932.5499999999997</v>
      </c>
      <c r="G21" s="37">
        <v>2861.0999999999995</v>
      </c>
      <c r="H21" s="37">
        <v>3225.0999999999995</v>
      </c>
      <c r="I21" s="37">
        <v>3296.5499999999993</v>
      </c>
      <c r="J21" s="37">
        <v>3407.0999999999995</v>
      </c>
      <c r="K21" s="28">
        <v>3186</v>
      </c>
      <c r="L21" s="28">
        <v>3004</v>
      </c>
      <c r="M21" s="28">
        <v>35.022950000000002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2296.35</v>
      </c>
      <c r="D22" s="37">
        <v>2280.35</v>
      </c>
      <c r="E22" s="37">
        <v>2217</v>
      </c>
      <c r="F22" s="37">
        <v>2137.65</v>
      </c>
      <c r="G22" s="37">
        <v>2074.3000000000002</v>
      </c>
      <c r="H22" s="37">
        <v>2359.6999999999998</v>
      </c>
      <c r="I22" s="37">
        <v>2423.0499999999993</v>
      </c>
      <c r="J22" s="37">
        <v>2502.3999999999996</v>
      </c>
      <c r="K22" s="28">
        <v>2343.6999999999998</v>
      </c>
      <c r="L22" s="28">
        <v>2201</v>
      </c>
      <c r="M22" s="28">
        <v>28.78895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833.05</v>
      </c>
      <c r="D23" s="37">
        <v>829.98333333333323</v>
      </c>
      <c r="E23" s="37">
        <v>823.51666666666642</v>
      </c>
      <c r="F23" s="37">
        <v>813.98333333333323</v>
      </c>
      <c r="G23" s="37">
        <v>807.51666666666642</v>
      </c>
      <c r="H23" s="37">
        <v>839.51666666666642</v>
      </c>
      <c r="I23" s="37">
        <v>845.98333333333335</v>
      </c>
      <c r="J23" s="37">
        <v>855.51666666666642</v>
      </c>
      <c r="K23" s="28">
        <v>836.45</v>
      </c>
      <c r="L23" s="28">
        <v>820.45</v>
      </c>
      <c r="M23" s="28">
        <v>38.366689999999998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3463.3</v>
      </c>
      <c r="D24" s="37">
        <v>3464.1333333333332</v>
      </c>
      <c r="E24" s="37">
        <v>3433.2666666666664</v>
      </c>
      <c r="F24" s="37">
        <v>3403.2333333333331</v>
      </c>
      <c r="G24" s="37">
        <v>3372.3666666666663</v>
      </c>
      <c r="H24" s="37">
        <v>3494.1666666666665</v>
      </c>
      <c r="I24" s="37">
        <v>3525.0333333333333</v>
      </c>
      <c r="J24" s="37">
        <v>3555.0666666666666</v>
      </c>
      <c r="K24" s="28">
        <v>3495</v>
      </c>
      <c r="L24" s="28">
        <v>3434.1</v>
      </c>
      <c r="M24" s="28">
        <v>5.8258299999999998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3599.55</v>
      </c>
      <c r="D25" s="37">
        <v>3594.6333333333337</v>
      </c>
      <c r="E25" s="37">
        <v>3560.8666666666672</v>
      </c>
      <c r="F25" s="37">
        <v>3522.1833333333334</v>
      </c>
      <c r="G25" s="37">
        <v>3488.416666666667</v>
      </c>
      <c r="H25" s="37">
        <v>3633.3166666666675</v>
      </c>
      <c r="I25" s="37">
        <v>3667.0833333333339</v>
      </c>
      <c r="J25" s="37">
        <v>3705.7666666666678</v>
      </c>
      <c r="K25" s="28">
        <v>3628.4</v>
      </c>
      <c r="L25" s="28">
        <v>3555.95</v>
      </c>
      <c r="M25" s="28">
        <v>2.3881899999999998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112.5</v>
      </c>
      <c r="D26" s="37">
        <v>112.56666666666666</v>
      </c>
      <c r="E26" s="37">
        <v>111.68333333333332</v>
      </c>
      <c r="F26" s="37">
        <v>110.86666666666666</v>
      </c>
      <c r="G26" s="37">
        <v>109.98333333333332</v>
      </c>
      <c r="H26" s="37">
        <v>113.38333333333333</v>
      </c>
      <c r="I26" s="37">
        <v>114.26666666666665</v>
      </c>
      <c r="J26" s="37">
        <v>115.08333333333333</v>
      </c>
      <c r="K26" s="28">
        <v>113.45</v>
      </c>
      <c r="L26" s="28">
        <v>111.75</v>
      </c>
      <c r="M26" s="28">
        <v>19.23461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289.3</v>
      </c>
      <c r="D27" s="37">
        <v>290.98333333333335</v>
      </c>
      <c r="E27" s="37">
        <v>286.66666666666669</v>
      </c>
      <c r="F27" s="37">
        <v>284.03333333333336</v>
      </c>
      <c r="G27" s="37">
        <v>279.7166666666667</v>
      </c>
      <c r="H27" s="37">
        <v>293.61666666666667</v>
      </c>
      <c r="I27" s="37">
        <v>297.93333333333328</v>
      </c>
      <c r="J27" s="37">
        <v>300.56666666666666</v>
      </c>
      <c r="K27" s="28">
        <v>295.3</v>
      </c>
      <c r="L27" s="28">
        <v>288.35000000000002</v>
      </c>
      <c r="M27" s="28">
        <v>25.988240000000001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655.15</v>
      </c>
      <c r="D28" s="37">
        <v>655.35</v>
      </c>
      <c r="E28" s="37">
        <v>651.80000000000007</v>
      </c>
      <c r="F28" s="37">
        <v>648.45000000000005</v>
      </c>
      <c r="G28" s="37">
        <v>644.90000000000009</v>
      </c>
      <c r="H28" s="37">
        <v>658.7</v>
      </c>
      <c r="I28" s="37">
        <v>662.25</v>
      </c>
      <c r="J28" s="37">
        <v>665.6</v>
      </c>
      <c r="K28" s="28">
        <v>658.9</v>
      </c>
      <c r="L28" s="28">
        <v>652</v>
      </c>
      <c r="M28" s="28">
        <v>0.95704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2923.95</v>
      </c>
      <c r="D29" s="37">
        <v>2925.6833333333329</v>
      </c>
      <c r="E29" s="37">
        <v>2904.3666666666659</v>
      </c>
      <c r="F29" s="37">
        <v>2884.7833333333328</v>
      </c>
      <c r="G29" s="37">
        <v>2863.4666666666658</v>
      </c>
      <c r="H29" s="37">
        <v>2945.266666666666</v>
      </c>
      <c r="I29" s="37">
        <v>2966.5833333333326</v>
      </c>
      <c r="J29" s="37">
        <v>2986.1666666666661</v>
      </c>
      <c r="K29" s="28">
        <v>2947</v>
      </c>
      <c r="L29" s="28">
        <v>2906.1</v>
      </c>
      <c r="M29" s="28">
        <v>1.6936599999999999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409.6</v>
      </c>
      <c r="D30" s="37">
        <v>406.86666666666662</v>
      </c>
      <c r="E30" s="37">
        <v>399.23333333333323</v>
      </c>
      <c r="F30" s="37">
        <v>388.86666666666662</v>
      </c>
      <c r="G30" s="37">
        <v>381.23333333333323</v>
      </c>
      <c r="H30" s="37">
        <v>417.23333333333323</v>
      </c>
      <c r="I30" s="37">
        <v>424.86666666666656</v>
      </c>
      <c r="J30" s="37">
        <v>435.23333333333323</v>
      </c>
      <c r="K30" s="28">
        <v>414.5</v>
      </c>
      <c r="L30" s="28">
        <v>396.5</v>
      </c>
      <c r="M30" s="28">
        <v>156.35959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4266.6499999999996</v>
      </c>
      <c r="D31" s="37">
        <v>4285.083333333333</v>
      </c>
      <c r="E31" s="37">
        <v>4231.5666666666657</v>
      </c>
      <c r="F31" s="37">
        <v>4196.4833333333327</v>
      </c>
      <c r="G31" s="37">
        <v>4142.9666666666653</v>
      </c>
      <c r="H31" s="37">
        <v>4320.1666666666661</v>
      </c>
      <c r="I31" s="37">
        <v>4373.6833333333343</v>
      </c>
      <c r="J31" s="37">
        <v>4408.7666666666664</v>
      </c>
      <c r="K31" s="28">
        <v>4338.6000000000004</v>
      </c>
      <c r="L31" s="28">
        <v>4250</v>
      </c>
      <c r="M31" s="28">
        <v>5.8050899999999999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266.5</v>
      </c>
      <c r="D32" s="37">
        <v>263.83333333333331</v>
      </c>
      <c r="E32" s="37">
        <v>260.31666666666661</v>
      </c>
      <c r="F32" s="37">
        <v>254.13333333333327</v>
      </c>
      <c r="G32" s="37">
        <v>250.61666666666656</v>
      </c>
      <c r="H32" s="37">
        <v>270.01666666666665</v>
      </c>
      <c r="I32" s="37">
        <v>273.53333333333342</v>
      </c>
      <c r="J32" s="37">
        <v>279.7166666666667</v>
      </c>
      <c r="K32" s="28">
        <v>267.35000000000002</v>
      </c>
      <c r="L32" s="28">
        <v>257.64999999999998</v>
      </c>
      <c r="M32" s="28">
        <v>58.402459999999998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147.35</v>
      </c>
      <c r="D33" s="37">
        <v>147.16666666666666</v>
      </c>
      <c r="E33" s="37">
        <v>146.23333333333332</v>
      </c>
      <c r="F33" s="37">
        <v>145.11666666666667</v>
      </c>
      <c r="G33" s="37">
        <v>144.18333333333334</v>
      </c>
      <c r="H33" s="37">
        <v>148.2833333333333</v>
      </c>
      <c r="I33" s="37">
        <v>149.21666666666664</v>
      </c>
      <c r="J33" s="37">
        <v>150.33333333333329</v>
      </c>
      <c r="K33" s="28">
        <v>148.1</v>
      </c>
      <c r="L33" s="28">
        <v>146.05000000000001</v>
      </c>
      <c r="M33" s="28">
        <v>128.45301000000001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3535.35</v>
      </c>
      <c r="D34" s="37">
        <v>3531.1999999999994</v>
      </c>
      <c r="E34" s="37">
        <v>3519.6999999999989</v>
      </c>
      <c r="F34" s="37">
        <v>3504.0499999999997</v>
      </c>
      <c r="G34" s="37">
        <v>3492.5499999999993</v>
      </c>
      <c r="H34" s="37">
        <v>3546.8499999999985</v>
      </c>
      <c r="I34" s="37">
        <v>3558.3499999999995</v>
      </c>
      <c r="J34" s="37">
        <v>3573.9999999999982</v>
      </c>
      <c r="K34" s="28">
        <v>3542.7</v>
      </c>
      <c r="L34" s="28">
        <v>3515.55</v>
      </c>
      <c r="M34" s="28">
        <v>5.9987700000000004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2040.8</v>
      </c>
      <c r="D35" s="37">
        <v>2031.9166666666667</v>
      </c>
      <c r="E35" s="37">
        <v>2012.8333333333335</v>
      </c>
      <c r="F35" s="37">
        <v>1984.8666666666668</v>
      </c>
      <c r="G35" s="37">
        <v>1965.7833333333335</v>
      </c>
      <c r="H35" s="37">
        <v>2059.8833333333332</v>
      </c>
      <c r="I35" s="37">
        <v>2078.9666666666672</v>
      </c>
      <c r="J35" s="37">
        <v>2106.9333333333334</v>
      </c>
      <c r="K35" s="28">
        <v>2051</v>
      </c>
      <c r="L35" s="28">
        <v>2003.95</v>
      </c>
      <c r="M35" s="28">
        <v>2.2339199999999999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583.1</v>
      </c>
      <c r="D36" s="37">
        <v>578.55000000000007</v>
      </c>
      <c r="E36" s="37">
        <v>570.65000000000009</v>
      </c>
      <c r="F36" s="37">
        <v>558.20000000000005</v>
      </c>
      <c r="G36" s="37">
        <v>550.30000000000007</v>
      </c>
      <c r="H36" s="37">
        <v>591.00000000000011</v>
      </c>
      <c r="I36" s="37">
        <v>598.9</v>
      </c>
      <c r="J36" s="37">
        <v>611.35000000000014</v>
      </c>
      <c r="K36" s="28">
        <v>586.45000000000005</v>
      </c>
      <c r="L36" s="28">
        <v>566.1</v>
      </c>
      <c r="M36" s="28">
        <v>21.894690000000001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4460.95</v>
      </c>
      <c r="D37" s="37">
        <v>4451.7</v>
      </c>
      <c r="E37" s="37">
        <v>4410.2999999999993</v>
      </c>
      <c r="F37" s="37">
        <v>4359.6499999999996</v>
      </c>
      <c r="G37" s="37">
        <v>4318.2499999999991</v>
      </c>
      <c r="H37" s="37">
        <v>4502.3499999999995</v>
      </c>
      <c r="I37" s="37">
        <v>4543.7499999999991</v>
      </c>
      <c r="J37" s="37">
        <v>4594.3999999999996</v>
      </c>
      <c r="K37" s="28">
        <v>4493.1000000000004</v>
      </c>
      <c r="L37" s="28">
        <v>4401.05</v>
      </c>
      <c r="M37" s="28">
        <v>4.6855099999999998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765.05</v>
      </c>
      <c r="D38" s="37">
        <v>767.7166666666667</v>
      </c>
      <c r="E38" s="37">
        <v>759.43333333333339</v>
      </c>
      <c r="F38" s="37">
        <v>753.81666666666672</v>
      </c>
      <c r="G38" s="37">
        <v>745.53333333333342</v>
      </c>
      <c r="H38" s="37">
        <v>773.33333333333337</v>
      </c>
      <c r="I38" s="37">
        <v>781.61666666666667</v>
      </c>
      <c r="J38" s="37">
        <v>787.23333333333335</v>
      </c>
      <c r="K38" s="28">
        <v>776</v>
      </c>
      <c r="L38" s="28">
        <v>762.1</v>
      </c>
      <c r="M38" s="28">
        <v>94.49924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4060.65</v>
      </c>
      <c r="D39" s="37">
        <v>4060.0499999999997</v>
      </c>
      <c r="E39" s="37">
        <v>4041.0999999999995</v>
      </c>
      <c r="F39" s="37">
        <v>4021.5499999999997</v>
      </c>
      <c r="G39" s="37">
        <v>4002.5999999999995</v>
      </c>
      <c r="H39" s="37">
        <v>4079.5999999999995</v>
      </c>
      <c r="I39" s="37">
        <v>4098.5499999999993</v>
      </c>
      <c r="J39" s="37">
        <v>4118.0999999999995</v>
      </c>
      <c r="K39" s="28">
        <v>4079</v>
      </c>
      <c r="L39" s="28">
        <v>4040.5</v>
      </c>
      <c r="M39" s="28">
        <v>4.5190799999999998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7488.25</v>
      </c>
      <c r="D40" s="37">
        <v>7509.8166666666657</v>
      </c>
      <c r="E40" s="37">
        <v>7430.8333333333312</v>
      </c>
      <c r="F40" s="37">
        <v>7373.4166666666652</v>
      </c>
      <c r="G40" s="37">
        <v>7294.4333333333307</v>
      </c>
      <c r="H40" s="37">
        <v>7567.2333333333318</v>
      </c>
      <c r="I40" s="37">
        <v>7646.2166666666653</v>
      </c>
      <c r="J40" s="37">
        <v>7703.6333333333323</v>
      </c>
      <c r="K40" s="28">
        <v>7588.8</v>
      </c>
      <c r="L40" s="28">
        <v>7452.4</v>
      </c>
      <c r="M40" s="28">
        <v>8.3535400000000006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16805.900000000001</v>
      </c>
      <c r="D41" s="37">
        <v>16805.183333333334</v>
      </c>
      <c r="E41" s="37">
        <v>16621.366666666669</v>
      </c>
      <c r="F41" s="37">
        <v>16436.833333333336</v>
      </c>
      <c r="G41" s="37">
        <v>16253.01666666667</v>
      </c>
      <c r="H41" s="37">
        <v>16989.716666666667</v>
      </c>
      <c r="I41" s="37">
        <v>17173.533333333333</v>
      </c>
      <c r="J41" s="37">
        <v>17358.066666666666</v>
      </c>
      <c r="K41" s="28">
        <v>16989</v>
      </c>
      <c r="L41" s="28">
        <v>16620.650000000001</v>
      </c>
      <c r="M41" s="28">
        <v>3.61659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5531</v>
      </c>
      <c r="D42" s="37">
        <v>5561.95</v>
      </c>
      <c r="E42" s="37">
        <v>5423.9</v>
      </c>
      <c r="F42" s="37">
        <v>5316.8</v>
      </c>
      <c r="G42" s="37">
        <v>5178.75</v>
      </c>
      <c r="H42" s="37">
        <v>5669.0499999999993</v>
      </c>
      <c r="I42" s="37">
        <v>5807.1</v>
      </c>
      <c r="J42" s="37">
        <v>5914.1999999999989</v>
      </c>
      <c r="K42" s="28">
        <v>5700</v>
      </c>
      <c r="L42" s="28">
        <v>5454.85</v>
      </c>
      <c r="M42" s="28">
        <v>3.0503200000000001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2216.4499999999998</v>
      </c>
      <c r="D43" s="37">
        <v>2216</v>
      </c>
      <c r="E43" s="37">
        <v>2198</v>
      </c>
      <c r="F43" s="37">
        <v>2179.5500000000002</v>
      </c>
      <c r="G43" s="37">
        <v>2161.5500000000002</v>
      </c>
      <c r="H43" s="37">
        <v>2234.4499999999998</v>
      </c>
      <c r="I43" s="37">
        <v>2252.4499999999998</v>
      </c>
      <c r="J43" s="37">
        <v>2270.8999999999996</v>
      </c>
      <c r="K43" s="28">
        <v>2234</v>
      </c>
      <c r="L43" s="28">
        <v>2197.5500000000002</v>
      </c>
      <c r="M43" s="28">
        <v>2.7981099999999999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288.35000000000002</v>
      </c>
      <c r="D44" s="37">
        <v>287.13333333333338</v>
      </c>
      <c r="E44" s="37">
        <v>284.46666666666675</v>
      </c>
      <c r="F44" s="37">
        <v>280.58333333333337</v>
      </c>
      <c r="G44" s="37">
        <v>277.91666666666674</v>
      </c>
      <c r="H44" s="37">
        <v>291.01666666666677</v>
      </c>
      <c r="I44" s="37">
        <v>293.68333333333339</v>
      </c>
      <c r="J44" s="37">
        <v>297.56666666666678</v>
      </c>
      <c r="K44" s="28">
        <v>289.8</v>
      </c>
      <c r="L44" s="28">
        <v>283.25</v>
      </c>
      <c r="M44" s="28">
        <v>51.874310000000001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123.9</v>
      </c>
      <c r="D45" s="37">
        <v>124.64999999999999</v>
      </c>
      <c r="E45" s="37">
        <v>122.29999999999998</v>
      </c>
      <c r="F45" s="37">
        <v>120.69999999999999</v>
      </c>
      <c r="G45" s="37">
        <v>118.34999999999998</v>
      </c>
      <c r="H45" s="37">
        <v>126.24999999999999</v>
      </c>
      <c r="I45" s="37">
        <v>128.59999999999997</v>
      </c>
      <c r="J45" s="37">
        <v>130.19999999999999</v>
      </c>
      <c r="K45" s="28">
        <v>127</v>
      </c>
      <c r="L45" s="28">
        <v>123.05</v>
      </c>
      <c r="M45" s="28">
        <v>263.52283999999997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50.9</v>
      </c>
      <c r="D46" s="37">
        <v>50.9</v>
      </c>
      <c r="E46" s="37">
        <v>50.099999999999994</v>
      </c>
      <c r="F46" s="37">
        <v>49.3</v>
      </c>
      <c r="G46" s="37">
        <v>48.499999999999993</v>
      </c>
      <c r="H46" s="37">
        <v>51.699999999999996</v>
      </c>
      <c r="I46" s="37">
        <v>52.499999999999993</v>
      </c>
      <c r="J46" s="37">
        <v>53.3</v>
      </c>
      <c r="K46" s="28">
        <v>51.7</v>
      </c>
      <c r="L46" s="28">
        <v>50.1</v>
      </c>
      <c r="M46" s="28">
        <v>46.538609999999998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1922.05</v>
      </c>
      <c r="D47" s="37">
        <v>1932.2</v>
      </c>
      <c r="E47" s="37">
        <v>1907</v>
      </c>
      <c r="F47" s="37">
        <v>1891.95</v>
      </c>
      <c r="G47" s="37">
        <v>1866.75</v>
      </c>
      <c r="H47" s="37">
        <v>1947.25</v>
      </c>
      <c r="I47" s="37">
        <v>1972.4500000000003</v>
      </c>
      <c r="J47" s="37">
        <v>1987.5</v>
      </c>
      <c r="K47" s="28">
        <v>1957.4</v>
      </c>
      <c r="L47" s="28">
        <v>1917.15</v>
      </c>
      <c r="M47" s="28">
        <v>3.8827099999999999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707.15</v>
      </c>
      <c r="D48" s="37">
        <v>705.81666666666661</v>
      </c>
      <c r="E48" s="37">
        <v>701.33333333333326</v>
      </c>
      <c r="F48" s="37">
        <v>695.51666666666665</v>
      </c>
      <c r="G48" s="37">
        <v>691.0333333333333</v>
      </c>
      <c r="H48" s="37">
        <v>711.63333333333321</v>
      </c>
      <c r="I48" s="37">
        <v>716.11666666666656</v>
      </c>
      <c r="J48" s="37">
        <v>721.93333333333317</v>
      </c>
      <c r="K48" s="28">
        <v>710.3</v>
      </c>
      <c r="L48" s="28">
        <v>700</v>
      </c>
      <c r="M48" s="28">
        <v>7.5433399999999997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288.75</v>
      </c>
      <c r="D49" s="37">
        <v>290</v>
      </c>
      <c r="E49" s="37">
        <v>285.5</v>
      </c>
      <c r="F49" s="37">
        <v>282.25</v>
      </c>
      <c r="G49" s="37">
        <v>277.75</v>
      </c>
      <c r="H49" s="37">
        <v>293.25</v>
      </c>
      <c r="I49" s="37">
        <v>297.75</v>
      </c>
      <c r="J49" s="37">
        <v>301</v>
      </c>
      <c r="K49" s="28">
        <v>294.5</v>
      </c>
      <c r="L49" s="28">
        <v>286.75</v>
      </c>
      <c r="M49" s="28">
        <v>53.781750000000002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749.95</v>
      </c>
      <c r="D50" s="37">
        <v>755.33333333333337</v>
      </c>
      <c r="E50" s="37">
        <v>742.01666666666677</v>
      </c>
      <c r="F50" s="37">
        <v>734.08333333333337</v>
      </c>
      <c r="G50" s="37">
        <v>720.76666666666677</v>
      </c>
      <c r="H50" s="37">
        <v>763.26666666666677</v>
      </c>
      <c r="I50" s="37">
        <v>776.58333333333337</v>
      </c>
      <c r="J50" s="37">
        <v>784.51666666666677</v>
      </c>
      <c r="K50" s="28">
        <v>768.65</v>
      </c>
      <c r="L50" s="28">
        <v>747.4</v>
      </c>
      <c r="M50" s="28">
        <v>20.674530000000001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56.2</v>
      </c>
      <c r="D51" s="37">
        <v>55.35</v>
      </c>
      <c r="E51" s="37">
        <v>54.150000000000006</v>
      </c>
      <c r="F51" s="37">
        <v>52.1</v>
      </c>
      <c r="G51" s="37">
        <v>50.900000000000006</v>
      </c>
      <c r="H51" s="37">
        <v>57.400000000000006</v>
      </c>
      <c r="I51" s="37">
        <v>58.600000000000009</v>
      </c>
      <c r="J51" s="37">
        <v>60.650000000000006</v>
      </c>
      <c r="K51" s="28">
        <v>56.55</v>
      </c>
      <c r="L51" s="28">
        <v>53.3</v>
      </c>
      <c r="M51" s="28">
        <v>516.98788999999999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347.05</v>
      </c>
      <c r="D52" s="37">
        <v>348.68333333333334</v>
      </c>
      <c r="E52" s="37">
        <v>343.81666666666666</v>
      </c>
      <c r="F52" s="37">
        <v>340.58333333333331</v>
      </c>
      <c r="G52" s="37">
        <v>335.71666666666664</v>
      </c>
      <c r="H52" s="37">
        <v>351.91666666666669</v>
      </c>
      <c r="I52" s="37">
        <v>356.78333333333336</v>
      </c>
      <c r="J52" s="37">
        <v>360.01666666666671</v>
      </c>
      <c r="K52" s="28">
        <v>353.55</v>
      </c>
      <c r="L52" s="28">
        <v>345.45</v>
      </c>
      <c r="M52" s="28">
        <v>35.594850000000001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733.2</v>
      </c>
      <c r="D53" s="37">
        <v>730.0333333333333</v>
      </c>
      <c r="E53" s="37">
        <v>724.06666666666661</v>
      </c>
      <c r="F53" s="37">
        <v>714.93333333333328</v>
      </c>
      <c r="G53" s="37">
        <v>708.96666666666658</v>
      </c>
      <c r="H53" s="37">
        <v>739.16666666666663</v>
      </c>
      <c r="I53" s="37">
        <v>745.13333333333333</v>
      </c>
      <c r="J53" s="37">
        <v>754.26666666666665</v>
      </c>
      <c r="K53" s="28">
        <v>736</v>
      </c>
      <c r="L53" s="28">
        <v>720.9</v>
      </c>
      <c r="M53" s="28">
        <v>103.54897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315</v>
      </c>
      <c r="D54" s="37">
        <v>315.45</v>
      </c>
      <c r="E54" s="37">
        <v>312.54999999999995</v>
      </c>
      <c r="F54" s="37">
        <v>310.09999999999997</v>
      </c>
      <c r="G54" s="37">
        <v>307.19999999999993</v>
      </c>
      <c r="H54" s="37">
        <v>317.89999999999998</v>
      </c>
      <c r="I54" s="37">
        <v>320.79999999999995</v>
      </c>
      <c r="J54" s="37">
        <v>323.25</v>
      </c>
      <c r="K54" s="28">
        <v>318.35000000000002</v>
      </c>
      <c r="L54" s="28">
        <v>313</v>
      </c>
      <c r="M54" s="28">
        <v>12.62974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17605.2</v>
      </c>
      <c r="D55" s="37">
        <v>17707.533333333336</v>
      </c>
      <c r="E55" s="37">
        <v>17467.666666666672</v>
      </c>
      <c r="F55" s="37">
        <v>17330.133333333335</v>
      </c>
      <c r="G55" s="37">
        <v>17090.26666666667</v>
      </c>
      <c r="H55" s="37">
        <v>17845.066666666673</v>
      </c>
      <c r="I55" s="37">
        <v>18084.933333333334</v>
      </c>
      <c r="J55" s="37">
        <v>18222.466666666674</v>
      </c>
      <c r="K55" s="28">
        <v>17947.400000000001</v>
      </c>
      <c r="L55" s="28">
        <v>17570</v>
      </c>
      <c r="M55" s="28">
        <v>0.41793000000000002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3693.05</v>
      </c>
      <c r="D56" s="37">
        <v>3700.35</v>
      </c>
      <c r="E56" s="37">
        <v>3673.75</v>
      </c>
      <c r="F56" s="37">
        <v>3654.4500000000003</v>
      </c>
      <c r="G56" s="37">
        <v>3627.8500000000004</v>
      </c>
      <c r="H56" s="37">
        <v>3719.6499999999996</v>
      </c>
      <c r="I56" s="37">
        <v>3746.2499999999991</v>
      </c>
      <c r="J56" s="37">
        <v>3765.5499999999993</v>
      </c>
      <c r="K56" s="28">
        <v>3726.95</v>
      </c>
      <c r="L56" s="28">
        <v>3681.05</v>
      </c>
      <c r="M56" s="28">
        <v>2.3226200000000001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239.95</v>
      </c>
      <c r="D57" s="37">
        <v>239.85</v>
      </c>
      <c r="E57" s="37">
        <v>237.7</v>
      </c>
      <c r="F57" s="37">
        <v>235.45</v>
      </c>
      <c r="G57" s="37">
        <v>233.29999999999998</v>
      </c>
      <c r="H57" s="37">
        <v>242.1</v>
      </c>
      <c r="I57" s="37">
        <v>244.25000000000003</v>
      </c>
      <c r="J57" s="37">
        <v>246.5</v>
      </c>
      <c r="K57" s="28">
        <v>242</v>
      </c>
      <c r="L57" s="28">
        <v>237.6</v>
      </c>
      <c r="M57" s="28">
        <v>114.67757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781.7</v>
      </c>
      <c r="D58" s="37">
        <v>784.23333333333323</v>
      </c>
      <c r="E58" s="37">
        <v>774.76666666666642</v>
      </c>
      <c r="F58" s="37">
        <v>767.83333333333314</v>
      </c>
      <c r="G58" s="37">
        <v>758.36666666666633</v>
      </c>
      <c r="H58" s="37">
        <v>791.16666666666652</v>
      </c>
      <c r="I58" s="37">
        <v>800.63333333333344</v>
      </c>
      <c r="J58" s="37">
        <v>807.56666666666661</v>
      </c>
      <c r="K58" s="28">
        <v>793.7</v>
      </c>
      <c r="L58" s="28">
        <v>777.3</v>
      </c>
      <c r="M58" s="28">
        <v>9.0164799999999996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1032.2</v>
      </c>
      <c r="D59" s="37">
        <v>1024.5333333333333</v>
      </c>
      <c r="E59" s="37">
        <v>1015.0166666666667</v>
      </c>
      <c r="F59" s="37">
        <v>997.83333333333337</v>
      </c>
      <c r="G59" s="37">
        <v>988.31666666666672</v>
      </c>
      <c r="H59" s="37">
        <v>1041.7166666666667</v>
      </c>
      <c r="I59" s="37">
        <v>1051.2333333333331</v>
      </c>
      <c r="J59" s="37">
        <v>1068.4166666666665</v>
      </c>
      <c r="K59" s="28">
        <v>1034.05</v>
      </c>
      <c r="L59" s="28">
        <v>1007.35</v>
      </c>
      <c r="M59" s="28">
        <v>12.017200000000001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1736.5</v>
      </c>
      <c r="D60" s="37">
        <v>1726.1833333333334</v>
      </c>
      <c r="E60" s="37">
        <v>1681.3666666666668</v>
      </c>
      <c r="F60" s="37">
        <v>1626.2333333333333</v>
      </c>
      <c r="G60" s="37">
        <v>1581.4166666666667</v>
      </c>
      <c r="H60" s="37">
        <v>1781.3166666666668</v>
      </c>
      <c r="I60" s="37">
        <v>1826.1333333333334</v>
      </c>
      <c r="J60" s="37">
        <v>1881.2666666666669</v>
      </c>
      <c r="K60" s="28">
        <v>1771</v>
      </c>
      <c r="L60" s="28">
        <v>1671.05</v>
      </c>
      <c r="M60" s="28">
        <v>5.0160400000000003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221.75</v>
      </c>
      <c r="D61" s="37">
        <v>221.66666666666666</v>
      </c>
      <c r="E61" s="37">
        <v>220.68333333333331</v>
      </c>
      <c r="F61" s="37">
        <v>219.61666666666665</v>
      </c>
      <c r="G61" s="37">
        <v>218.6333333333333</v>
      </c>
      <c r="H61" s="37">
        <v>222.73333333333332</v>
      </c>
      <c r="I61" s="37">
        <v>223.71666666666667</v>
      </c>
      <c r="J61" s="37">
        <v>224.78333333333333</v>
      </c>
      <c r="K61" s="28">
        <v>222.65</v>
      </c>
      <c r="L61" s="28">
        <v>220.6</v>
      </c>
      <c r="M61" s="28">
        <v>42.331960000000002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3900.6</v>
      </c>
      <c r="D62" s="37">
        <v>3874.6333333333337</v>
      </c>
      <c r="E62" s="37">
        <v>3829.2666666666673</v>
      </c>
      <c r="F62" s="37">
        <v>3757.9333333333338</v>
      </c>
      <c r="G62" s="37">
        <v>3712.5666666666675</v>
      </c>
      <c r="H62" s="37">
        <v>3945.9666666666672</v>
      </c>
      <c r="I62" s="37">
        <v>3991.333333333333</v>
      </c>
      <c r="J62" s="37">
        <v>4062.666666666667</v>
      </c>
      <c r="K62" s="28">
        <v>3920</v>
      </c>
      <c r="L62" s="28">
        <v>3803.3</v>
      </c>
      <c r="M62" s="28">
        <v>2.32795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1566.1</v>
      </c>
      <c r="D63" s="37">
        <v>1565.4833333333333</v>
      </c>
      <c r="E63" s="37">
        <v>1556.9666666666667</v>
      </c>
      <c r="F63" s="37">
        <v>1547.8333333333333</v>
      </c>
      <c r="G63" s="37">
        <v>1539.3166666666666</v>
      </c>
      <c r="H63" s="37">
        <v>1574.6166666666668</v>
      </c>
      <c r="I63" s="37">
        <v>1583.1333333333337</v>
      </c>
      <c r="J63" s="37">
        <v>1592.2666666666669</v>
      </c>
      <c r="K63" s="28">
        <v>1574</v>
      </c>
      <c r="L63" s="28">
        <v>1556.35</v>
      </c>
      <c r="M63" s="28">
        <v>1.3766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703.9</v>
      </c>
      <c r="D64" s="37">
        <v>705.09999999999991</v>
      </c>
      <c r="E64" s="37">
        <v>697.89999999999986</v>
      </c>
      <c r="F64" s="37">
        <v>691.9</v>
      </c>
      <c r="G64" s="37">
        <v>684.69999999999993</v>
      </c>
      <c r="H64" s="37">
        <v>711.0999999999998</v>
      </c>
      <c r="I64" s="37">
        <v>718.29999999999984</v>
      </c>
      <c r="J64" s="37">
        <v>724.29999999999973</v>
      </c>
      <c r="K64" s="28">
        <v>712.3</v>
      </c>
      <c r="L64" s="28">
        <v>699.1</v>
      </c>
      <c r="M64" s="28">
        <v>5.9262600000000001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1050.95</v>
      </c>
      <c r="D65" s="37">
        <v>1057.1666666666667</v>
      </c>
      <c r="E65" s="37">
        <v>1041.9833333333336</v>
      </c>
      <c r="F65" s="37">
        <v>1033.0166666666669</v>
      </c>
      <c r="G65" s="37">
        <v>1017.8333333333337</v>
      </c>
      <c r="H65" s="37">
        <v>1066.1333333333334</v>
      </c>
      <c r="I65" s="37">
        <v>1081.3166666666664</v>
      </c>
      <c r="J65" s="37">
        <v>1090.2833333333333</v>
      </c>
      <c r="K65" s="28">
        <v>1072.3499999999999</v>
      </c>
      <c r="L65" s="28">
        <v>1048.2</v>
      </c>
      <c r="M65" s="28">
        <v>2.6799200000000001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395.85</v>
      </c>
      <c r="D66" s="37">
        <v>393.93333333333334</v>
      </c>
      <c r="E66" s="37">
        <v>387.91666666666669</v>
      </c>
      <c r="F66" s="37">
        <v>379.98333333333335</v>
      </c>
      <c r="G66" s="37">
        <v>373.9666666666667</v>
      </c>
      <c r="H66" s="37">
        <v>401.86666666666667</v>
      </c>
      <c r="I66" s="37">
        <v>407.88333333333333</v>
      </c>
      <c r="J66" s="37">
        <v>415.81666666666666</v>
      </c>
      <c r="K66" s="28">
        <v>399.95</v>
      </c>
      <c r="L66" s="28">
        <v>386</v>
      </c>
      <c r="M66" s="28">
        <v>13.062430000000001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1247.05</v>
      </c>
      <c r="D67" s="37">
        <v>1246.6333333333334</v>
      </c>
      <c r="E67" s="37">
        <v>1224.5666666666668</v>
      </c>
      <c r="F67" s="37">
        <v>1202.0833333333335</v>
      </c>
      <c r="G67" s="37">
        <v>1180.0166666666669</v>
      </c>
      <c r="H67" s="37">
        <v>1269.1166666666668</v>
      </c>
      <c r="I67" s="37">
        <v>1291.1833333333334</v>
      </c>
      <c r="J67" s="37">
        <v>1313.6666666666667</v>
      </c>
      <c r="K67" s="28">
        <v>1268.7</v>
      </c>
      <c r="L67" s="28">
        <v>1224.1500000000001</v>
      </c>
      <c r="M67" s="28">
        <v>5.5020100000000003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389.15</v>
      </c>
      <c r="D68" s="37">
        <v>386.09999999999997</v>
      </c>
      <c r="E68" s="37">
        <v>382.24999999999994</v>
      </c>
      <c r="F68" s="37">
        <v>375.34999999999997</v>
      </c>
      <c r="G68" s="37">
        <v>371.49999999999994</v>
      </c>
      <c r="H68" s="37">
        <v>392.99999999999994</v>
      </c>
      <c r="I68" s="37">
        <v>396.84999999999997</v>
      </c>
      <c r="J68" s="37">
        <v>403.74999999999994</v>
      </c>
      <c r="K68" s="28">
        <v>389.95</v>
      </c>
      <c r="L68" s="28">
        <v>379.2</v>
      </c>
      <c r="M68" s="28">
        <v>51.887639999999998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594.6</v>
      </c>
      <c r="D69" s="37">
        <v>591.43333333333339</v>
      </c>
      <c r="E69" s="37">
        <v>586.81666666666683</v>
      </c>
      <c r="F69" s="37">
        <v>579.03333333333342</v>
      </c>
      <c r="G69" s="37">
        <v>574.41666666666686</v>
      </c>
      <c r="H69" s="37">
        <v>599.21666666666681</v>
      </c>
      <c r="I69" s="37">
        <v>603.83333333333337</v>
      </c>
      <c r="J69" s="37">
        <v>611.61666666666679</v>
      </c>
      <c r="K69" s="28">
        <v>596.04999999999995</v>
      </c>
      <c r="L69" s="28">
        <v>583.65</v>
      </c>
      <c r="M69" s="28">
        <v>17.773070000000001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1666.9</v>
      </c>
      <c r="D70" s="37">
        <v>1645.2833333333335</v>
      </c>
      <c r="E70" s="37">
        <v>1614.666666666667</v>
      </c>
      <c r="F70" s="37">
        <v>1562.4333333333334</v>
      </c>
      <c r="G70" s="37">
        <v>1531.8166666666668</v>
      </c>
      <c r="H70" s="37">
        <v>1697.5166666666671</v>
      </c>
      <c r="I70" s="37">
        <v>1728.1333333333334</v>
      </c>
      <c r="J70" s="37">
        <v>1780.3666666666672</v>
      </c>
      <c r="K70" s="28">
        <v>1675.9</v>
      </c>
      <c r="L70" s="28">
        <v>1593.05</v>
      </c>
      <c r="M70" s="28">
        <v>6.63124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2104.25</v>
      </c>
      <c r="D71" s="37">
        <v>2100.4166666666665</v>
      </c>
      <c r="E71" s="37">
        <v>2078.833333333333</v>
      </c>
      <c r="F71" s="37">
        <v>2053.4166666666665</v>
      </c>
      <c r="G71" s="37">
        <v>2031.833333333333</v>
      </c>
      <c r="H71" s="37">
        <v>2125.833333333333</v>
      </c>
      <c r="I71" s="37">
        <v>2147.4166666666661</v>
      </c>
      <c r="J71" s="37">
        <v>2172.833333333333</v>
      </c>
      <c r="K71" s="28">
        <v>2122</v>
      </c>
      <c r="L71" s="28">
        <v>2075</v>
      </c>
      <c r="M71" s="28">
        <v>6.8287100000000001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3743.6</v>
      </c>
      <c r="D72" s="37">
        <v>3738.8666666666668</v>
      </c>
      <c r="E72" s="37">
        <v>3719.7333333333336</v>
      </c>
      <c r="F72" s="37">
        <v>3695.8666666666668</v>
      </c>
      <c r="G72" s="37">
        <v>3676.7333333333336</v>
      </c>
      <c r="H72" s="37">
        <v>3762.7333333333336</v>
      </c>
      <c r="I72" s="37">
        <v>3781.8666666666668</v>
      </c>
      <c r="J72" s="37">
        <v>3805.7333333333336</v>
      </c>
      <c r="K72" s="28">
        <v>3758</v>
      </c>
      <c r="L72" s="28">
        <v>3715</v>
      </c>
      <c r="M72" s="28">
        <v>4.2094100000000001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4068.15</v>
      </c>
      <c r="D73" s="37">
        <v>4064.1</v>
      </c>
      <c r="E73" s="37">
        <v>4010.2</v>
      </c>
      <c r="F73" s="37">
        <v>3952.25</v>
      </c>
      <c r="G73" s="37">
        <v>3898.35</v>
      </c>
      <c r="H73" s="37">
        <v>4122.0499999999993</v>
      </c>
      <c r="I73" s="37">
        <v>4175.9500000000007</v>
      </c>
      <c r="J73" s="37">
        <v>4233.8999999999996</v>
      </c>
      <c r="K73" s="28">
        <v>4118</v>
      </c>
      <c r="L73" s="28">
        <v>4006.15</v>
      </c>
      <c r="M73" s="28">
        <v>6.1772299999999998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2525.1</v>
      </c>
      <c r="D74" s="37">
        <v>2511.5</v>
      </c>
      <c r="E74" s="37">
        <v>2490</v>
      </c>
      <c r="F74" s="37">
        <v>2454.9</v>
      </c>
      <c r="G74" s="37">
        <v>2433.4</v>
      </c>
      <c r="H74" s="37">
        <v>2546.6</v>
      </c>
      <c r="I74" s="37">
        <v>2568.1</v>
      </c>
      <c r="J74" s="37">
        <v>2603.1999999999998</v>
      </c>
      <c r="K74" s="28">
        <v>2533</v>
      </c>
      <c r="L74" s="28">
        <v>2476.4</v>
      </c>
      <c r="M74" s="28">
        <v>2.0309499999999998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4225.1000000000004</v>
      </c>
      <c r="D75" s="37">
        <v>4199.4833333333336</v>
      </c>
      <c r="E75" s="37">
        <v>4158.9666666666672</v>
      </c>
      <c r="F75" s="37">
        <v>4092.8333333333339</v>
      </c>
      <c r="G75" s="37">
        <v>4052.3166666666675</v>
      </c>
      <c r="H75" s="37">
        <v>4265.6166666666668</v>
      </c>
      <c r="I75" s="37">
        <v>4306.1333333333332</v>
      </c>
      <c r="J75" s="37">
        <v>4372.2666666666664</v>
      </c>
      <c r="K75" s="28">
        <v>4240</v>
      </c>
      <c r="L75" s="28">
        <v>4133.3500000000004</v>
      </c>
      <c r="M75" s="28">
        <v>10.275840000000001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3411.4</v>
      </c>
      <c r="D76" s="37">
        <v>3408.0333333333328</v>
      </c>
      <c r="E76" s="37">
        <v>3378.0666666666657</v>
      </c>
      <c r="F76" s="37">
        <v>3344.7333333333327</v>
      </c>
      <c r="G76" s="37">
        <v>3314.7666666666655</v>
      </c>
      <c r="H76" s="37">
        <v>3441.3666666666659</v>
      </c>
      <c r="I76" s="37">
        <v>3471.333333333333</v>
      </c>
      <c r="J76" s="37">
        <v>3504.6666666666661</v>
      </c>
      <c r="K76" s="28">
        <v>3438</v>
      </c>
      <c r="L76" s="28">
        <v>3374.7</v>
      </c>
      <c r="M76" s="28">
        <v>5.9190100000000001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466</v>
      </c>
      <c r="D77" s="37">
        <v>465.9666666666667</v>
      </c>
      <c r="E77" s="37">
        <v>462.93333333333339</v>
      </c>
      <c r="F77" s="37">
        <v>459.86666666666667</v>
      </c>
      <c r="G77" s="37">
        <v>456.83333333333337</v>
      </c>
      <c r="H77" s="37">
        <v>469.03333333333342</v>
      </c>
      <c r="I77" s="37">
        <v>472.06666666666672</v>
      </c>
      <c r="J77" s="37">
        <v>475.13333333333344</v>
      </c>
      <c r="K77" s="28">
        <v>469</v>
      </c>
      <c r="L77" s="28">
        <v>462.9</v>
      </c>
      <c r="M77" s="28">
        <v>1.2629699999999999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1803.7</v>
      </c>
      <c r="D78" s="37">
        <v>1808.3</v>
      </c>
      <c r="E78" s="37">
        <v>1786.05</v>
      </c>
      <c r="F78" s="37">
        <v>1768.4</v>
      </c>
      <c r="G78" s="37">
        <v>1746.15</v>
      </c>
      <c r="H78" s="37">
        <v>1825.9499999999998</v>
      </c>
      <c r="I78" s="37">
        <v>1848.1999999999998</v>
      </c>
      <c r="J78" s="37">
        <v>1865.8499999999997</v>
      </c>
      <c r="K78" s="28">
        <v>1830.55</v>
      </c>
      <c r="L78" s="28">
        <v>1790.65</v>
      </c>
      <c r="M78" s="28">
        <v>2.3802500000000002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164.2</v>
      </c>
      <c r="D79" s="37">
        <v>163.78333333333333</v>
      </c>
      <c r="E79" s="37">
        <v>162.91666666666666</v>
      </c>
      <c r="F79" s="37">
        <v>161.63333333333333</v>
      </c>
      <c r="G79" s="37">
        <v>160.76666666666665</v>
      </c>
      <c r="H79" s="37">
        <v>165.06666666666666</v>
      </c>
      <c r="I79" s="37">
        <v>165.93333333333334</v>
      </c>
      <c r="J79" s="37">
        <v>167.21666666666667</v>
      </c>
      <c r="K79" s="28">
        <v>164.65</v>
      </c>
      <c r="L79" s="28">
        <v>162.5</v>
      </c>
      <c r="M79" s="28">
        <v>18.81569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1387.5</v>
      </c>
      <c r="D80" s="37">
        <v>1391.1499999999999</v>
      </c>
      <c r="E80" s="37">
        <v>1378.3499999999997</v>
      </c>
      <c r="F80" s="37">
        <v>1369.1999999999998</v>
      </c>
      <c r="G80" s="37">
        <v>1356.3999999999996</v>
      </c>
      <c r="H80" s="37">
        <v>1400.2999999999997</v>
      </c>
      <c r="I80" s="37">
        <v>1413.1</v>
      </c>
      <c r="J80" s="37">
        <v>1422.2499999999998</v>
      </c>
      <c r="K80" s="28">
        <v>1403.95</v>
      </c>
      <c r="L80" s="28">
        <v>1382</v>
      </c>
      <c r="M80" s="28">
        <v>3.2397100000000001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111</v>
      </c>
      <c r="D81" s="37">
        <v>110.86666666666667</v>
      </c>
      <c r="E81" s="37">
        <v>109.73333333333335</v>
      </c>
      <c r="F81" s="37">
        <v>108.46666666666667</v>
      </c>
      <c r="G81" s="37">
        <v>107.33333333333334</v>
      </c>
      <c r="H81" s="37">
        <v>112.13333333333335</v>
      </c>
      <c r="I81" s="37">
        <v>113.26666666666668</v>
      </c>
      <c r="J81" s="37">
        <v>114.53333333333336</v>
      </c>
      <c r="K81" s="28">
        <v>112</v>
      </c>
      <c r="L81" s="28">
        <v>109.6</v>
      </c>
      <c r="M81" s="28">
        <v>101.09846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291.64999999999998</v>
      </c>
      <c r="D82" s="37">
        <v>291.63333333333338</v>
      </c>
      <c r="E82" s="37">
        <v>287.71666666666675</v>
      </c>
      <c r="F82" s="37">
        <v>283.78333333333336</v>
      </c>
      <c r="G82" s="37">
        <v>279.86666666666673</v>
      </c>
      <c r="H82" s="37">
        <v>295.56666666666678</v>
      </c>
      <c r="I82" s="37">
        <v>299.48333333333341</v>
      </c>
      <c r="J82" s="37">
        <v>303.4166666666668</v>
      </c>
      <c r="K82" s="28">
        <v>295.55</v>
      </c>
      <c r="L82" s="28">
        <v>287.7</v>
      </c>
      <c r="M82" s="28">
        <v>13.12467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135.6</v>
      </c>
      <c r="D83" s="37">
        <v>135.43333333333334</v>
      </c>
      <c r="E83" s="37">
        <v>134.86666666666667</v>
      </c>
      <c r="F83" s="37">
        <v>134.13333333333333</v>
      </c>
      <c r="G83" s="37">
        <v>133.56666666666666</v>
      </c>
      <c r="H83" s="37">
        <v>136.16666666666669</v>
      </c>
      <c r="I83" s="37">
        <v>136.73333333333335</v>
      </c>
      <c r="J83" s="37">
        <v>137.4666666666667</v>
      </c>
      <c r="K83" s="28">
        <v>136</v>
      </c>
      <c r="L83" s="28">
        <v>134.69999999999999</v>
      </c>
      <c r="M83" s="28">
        <v>108.18877000000001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2399</v>
      </c>
      <c r="D84" s="37">
        <v>2393</v>
      </c>
      <c r="E84" s="37">
        <v>2361</v>
      </c>
      <c r="F84" s="37">
        <v>2323</v>
      </c>
      <c r="G84" s="37">
        <v>2291</v>
      </c>
      <c r="H84" s="37">
        <v>2431</v>
      </c>
      <c r="I84" s="37">
        <v>2463</v>
      </c>
      <c r="J84" s="37">
        <v>2501</v>
      </c>
      <c r="K84" s="28">
        <v>2425</v>
      </c>
      <c r="L84" s="28">
        <v>2355</v>
      </c>
      <c r="M84" s="28">
        <v>1.89768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399.65</v>
      </c>
      <c r="D85" s="37">
        <v>400.8</v>
      </c>
      <c r="E85" s="37">
        <v>396.1</v>
      </c>
      <c r="F85" s="37">
        <v>392.55</v>
      </c>
      <c r="G85" s="37">
        <v>387.85</v>
      </c>
      <c r="H85" s="37">
        <v>404.35</v>
      </c>
      <c r="I85" s="37">
        <v>409.04999999999995</v>
      </c>
      <c r="J85" s="37">
        <v>412.6</v>
      </c>
      <c r="K85" s="28">
        <v>405.5</v>
      </c>
      <c r="L85" s="28">
        <v>397.25</v>
      </c>
      <c r="M85" s="28">
        <v>11.430859999999999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918.3</v>
      </c>
      <c r="D86" s="37">
        <v>910.30000000000007</v>
      </c>
      <c r="E86" s="37">
        <v>900.60000000000014</v>
      </c>
      <c r="F86" s="37">
        <v>882.90000000000009</v>
      </c>
      <c r="G86" s="37">
        <v>873.20000000000016</v>
      </c>
      <c r="H86" s="37">
        <v>928.00000000000011</v>
      </c>
      <c r="I86" s="37">
        <v>937.70000000000016</v>
      </c>
      <c r="J86" s="37">
        <v>955.40000000000009</v>
      </c>
      <c r="K86" s="28">
        <v>920</v>
      </c>
      <c r="L86" s="28">
        <v>892.6</v>
      </c>
      <c r="M86" s="28">
        <v>30.092089999999999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1407.25</v>
      </c>
      <c r="D87" s="37">
        <v>1401.5666666666666</v>
      </c>
      <c r="E87" s="37">
        <v>1385.7333333333331</v>
      </c>
      <c r="F87" s="37">
        <v>1364.2166666666665</v>
      </c>
      <c r="G87" s="37">
        <v>1348.383333333333</v>
      </c>
      <c r="H87" s="37">
        <v>1423.0833333333333</v>
      </c>
      <c r="I87" s="37">
        <v>1438.9166666666667</v>
      </c>
      <c r="J87" s="37">
        <v>1460.4333333333334</v>
      </c>
      <c r="K87" s="28">
        <v>1417.4</v>
      </c>
      <c r="L87" s="28">
        <v>1380.05</v>
      </c>
      <c r="M87" s="28">
        <v>7.4610700000000003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1613.75</v>
      </c>
      <c r="D88" s="37">
        <v>1607.1166666666668</v>
      </c>
      <c r="E88" s="37">
        <v>1592.6333333333337</v>
      </c>
      <c r="F88" s="37">
        <v>1571.5166666666669</v>
      </c>
      <c r="G88" s="37">
        <v>1557.0333333333338</v>
      </c>
      <c r="H88" s="37">
        <v>1628.2333333333336</v>
      </c>
      <c r="I88" s="37">
        <v>1642.7166666666667</v>
      </c>
      <c r="J88" s="37">
        <v>1663.8333333333335</v>
      </c>
      <c r="K88" s="28">
        <v>1621.6</v>
      </c>
      <c r="L88" s="28">
        <v>1586</v>
      </c>
      <c r="M88" s="28">
        <v>10.069710000000001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491.4</v>
      </c>
      <c r="D89" s="37">
        <v>493.43333333333334</v>
      </c>
      <c r="E89" s="37">
        <v>486.9666666666667</v>
      </c>
      <c r="F89" s="37">
        <v>482.53333333333336</v>
      </c>
      <c r="G89" s="37">
        <v>476.06666666666672</v>
      </c>
      <c r="H89" s="37">
        <v>497.86666666666667</v>
      </c>
      <c r="I89" s="37">
        <v>504.33333333333326</v>
      </c>
      <c r="J89" s="37">
        <v>508.76666666666665</v>
      </c>
      <c r="K89" s="28">
        <v>499.9</v>
      </c>
      <c r="L89" s="28">
        <v>489</v>
      </c>
      <c r="M89" s="28">
        <v>13.242990000000001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248.2</v>
      </c>
      <c r="D90" s="37">
        <v>247.15</v>
      </c>
      <c r="E90" s="37">
        <v>245.10000000000002</v>
      </c>
      <c r="F90" s="37">
        <v>242.00000000000003</v>
      </c>
      <c r="G90" s="37">
        <v>239.95000000000005</v>
      </c>
      <c r="H90" s="37">
        <v>250.25</v>
      </c>
      <c r="I90" s="37">
        <v>252.3</v>
      </c>
      <c r="J90" s="37">
        <v>255.39999999999998</v>
      </c>
      <c r="K90" s="28">
        <v>249.2</v>
      </c>
      <c r="L90" s="28">
        <v>244.05</v>
      </c>
      <c r="M90" s="28">
        <v>7.0240299999999998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973.5</v>
      </c>
      <c r="D91" s="37">
        <v>975.01666666666677</v>
      </c>
      <c r="E91" s="37">
        <v>966.58333333333348</v>
      </c>
      <c r="F91" s="37">
        <v>959.66666666666674</v>
      </c>
      <c r="G91" s="37">
        <v>951.23333333333346</v>
      </c>
      <c r="H91" s="37">
        <v>981.93333333333351</v>
      </c>
      <c r="I91" s="37">
        <v>990.36666666666667</v>
      </c>
      <c r="J91" s="37">
        <v>997.28333333333353</v>
      </c>
      <c r="K91" s="28">
        <v>983.45</v>
      </c>
      <c r="L91" s="28">
        <v>968.1</v>
      </c>
      <c r="M91" s="28">
        <v>28.29269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2181.35</v>
      </c>
      <c r="D92" s="37">
        <v>2175.0499999999997</v>
      </c>
      <c r="E92" s="37">
        <v>2156.2999999999993</v>
      </c>
      <c r="F92" s="37">
        <v>2131.2499999999995</v>
      </c>
      <c r="G92" s="37">
        <v>2112.4999999999991</v>
      </c>
      <c r="H92" s="37">
        <v>2200.0999999999995</v>
      </c>
      <c r="I92" s="37">
        <v>2218.8500000000004</v>
      </c>
      <c r="J92" s="37">
        <v>2243.8999999999996</v>
      </c>
      <c r="K92" s="28">
        <v>2193.8000000000002</v>
      </c>
      <c r="L92" s="28">
        <v>2150</v>
      </c>
      <c r="M92" s="28">
        <v>4.6433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1511.7</v>
      </c>
      <c r="D93" s="37">
        <v>1508.4166666666667</v>
      </c>
      <c r="E93" s="37">
        <v>1502.9333333333334</v>
      </c>
      <c r="F93" s="37">
        <v>1494.1666666666667</v>
      </c>
      <c r="G93" s="37">
        <v>1488.6833333333334</v>
      </c>
      <c r="H93" s="37">
        <v>1517.1833333333334</v>
      </c>
      <c r="I93" s="37">
        <v>1522.6666666666665</v>
      </c>
      <c r="J93" s="37">
        <v>1531.4333333333334</v>
      </c>
      <c r="K93" s="28">
        <v>1513.9</v>
      </c>
      <c r="L93" s="28">
        <v>1499.65</v>
      </c>
      <c r="M93" s="28">
        <v>41.71069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586.75</v>
      </c>
      <c r="D94" s="37">
        <v>589.56666666666672</v>
      </c>
      <c r="E94" s="37">
        <v>580.18333333333339</v>
      </c>
      <c r="F94" s="37">
        <v>573.61666666666667</v>
      </c>
      <c r="G94" s="37">
        <v>564.23333333333335</v>
      </c>
      <c r="H94" s="37">
        <v>596.13333333333344</v>
      </c>
      <c r="I94" s="37">
        <v>605.51666666666688</v>
      </c>
      <c r="J94" s="37">
        <v>612.08333333333348</v>
      </c>
      <c r="K94" s="28">
        <v>598.95000000000005</v>
      </c>
      <c r="L94" s="28">
        <v>583</v>
      </c>
      <c r="M94" s="28">
        <v>71.23366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1358</v>
      </c>
      <c r="D95" s="37">
        <v>1354.5333333333333</v>
      </c>
      <c r="E95" s="37">
        <v>1346.1166666666666</v>
      </c>
      <c r="F95" s="37">
        <v>1334.2333333333333</v>
      </c>
      <c r="G95" s="37">
        <v>1325.8166666666666</v>
      </c>
      <c r="H95" s="37">
        <v>1366.4166666666665</v>
      </c>
      <c r="I95" s="37">
        <v>1374.8333333333335</v>
      </c>
      <c r="J95" s="37">
        <v>1386.7166666666665</v>
      </c>
      <c r="K95" s="28">
        <v>1362.95</v>
      </c>
      <c r="L95" s="28">
        <v>1342.65</v>
      </c>
      <c r="M95" s="28">
        <v>8.8443199999999997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2908.2</v>
      </c>
      <c r="D96" s="37">
        <v>2916.6499999999996</v>
      </c>
      <c r="E96" s="37">
        <v>2894.6999999999994</v>
      </c>
      <c r="F96" s="37">
        <v>2881.2</v>
      </c>
      <c r="G96" s="37">
        <v>2859.2499999999995</v>
      </c>
      <c r="H96" s="37">
        <v>2930.1499999999992</v>
      </c>
      <c r="I96" s="37">
        <v>2952.1</v>
      </c>
      <c r="J96" s="37">
        <v>2965.599999999999</v>
      </c>
      <c r="K96" s="28">
        <v>2938.6</v>
      </c>
      <c r="L96" s="28">
        <v>2903.15</v>
      </c>
      <c r="M96" s="28">
        <v>8.0565499999999997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438.05</v>
      </c>
      <c r="D97" s="37">
        <v>437.56666666666661</v>
      </c>
      <c r="E97" s="37">
        <v>434.13333333333321</v>
      </c>
      <c r="F97" s="37">
        <v>430.21666666666658</v>
      </c>
      <c r="G97" s="37">
        <v>426.78333333333319</v>
      </c>
      <c r="H97" s="37">
        <v>441.48333333333323</v>
      </c>
      <c r="I97" s="37">
        <v>444.91666666666663</v>
      </c>
      <c r="J97" s="37">
        <v>448.83333333333326</v>
      </c>
      <c r="K97" s="28">
        <v>441</v>
      </c>
      <c r="L97" s="28">
        <v>433.65</v>
      </c>
      <c r="M97" s="28">
        <v>67.556880000000007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2315.35</v>
      </c>
      <c r="D98" s="37">
        <v>2317.1333333333332</v>
      </c>
      <c r="E98" s="37">
        <v>2284.3166666666666</v>
      </c>
      <c r="F98" s="37">
        <v>2253.2833333333333</v>
      </c>
      <c r="G98" s="37">
        <v>2220.4666666666667</v>
      </c>
      <c r="H98" s="37">
        <v>2348.1666666666665</v>
      </c>
      <c r="I98" s="37">
        <v>2380.9833333333331</v>
      </c>
      <c r="J98" s="37">
        <v>2412.0166666666664</v>
      </c>
      <c r="K98" s="28">
        <v>2349.9499999999998</v>
      </c>
      <c r="L98" s="28">
        <v>2286.1</v>
      </c>
      <c r="M98" s="28">
        <v>13.32649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263.14999999999998</v>
      </c>
      <c r="D99" s="37">
        <v>263.38333333333333</v>
      </c>
      <c r="E99" s="37">
        <v>260.16666666666663</v>
      </c>
      <c r="F99" s="37">
        <v>257.18333333333328</v>
      </c>
      <c r="G99" s="37">
        <v>253.96666666666658</v>
      </c>
      <c r="H99" s="37">
        <v>266.36666666666667</v>
      </c>
      <c r="I99" s="37">
        <v>269.58333333333337</v>
      </c>
      <c r="J99" s="37">
        <v>272.56666666666672</v>
      </c>
      <c r="K99" s="28">
        <v>266.60000000000002</v>
      </c>
      <c r="L99" s="28">
        <v>260.39999999999998</v>
      </c>
      <c r="M99" s="28">
        <v>67.705669999999998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2682.05</v>
      </c>
      <c r="D100" s="37">
        <v>2687.2333333333336</v>
      </c>
      <c r="E100" s="37">
        <v>2659.4666666666672</v>
      </c>
      <c r="F100" s="37">
        <v>2636.8833333333337</v>
      </c>
      <c r="G100" s="37">
        <v>2609.1166666666672</v>
      </c>
      <c r="H100" s="37">
        <v>2709.8166666666671</v>
      </c>
      <c r="I100" s="37">
        <v>2737.5833333333335</v>
      </c>
      <c r="J100" s="37">
        <v>2760.166666666667</v>
      </c>
      <c r="K100" s="28">
        <v>2715</v>
      </c>
      <c r="L100" s="28">
        <v>2664.65</v>
      </c>
      <c r="M100" s="28">
        <v>14.65489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282.85000000000002</v>
      </c>
      <c r="D101" s="37">
        <v>284.61666666666673</v>
      </c>
      <c r="E101" s="37">
        <v>280.43333333333345</v>
      </c>
      <c r="F101" s="37">
        <v>278.01666666666671</v>
      </c>
      <c r="G101" s="37">
        <v>273.83333333333343</v>
      </c>
      <c r="H101" s="37">
        <v>287.03333333333347</v>
      </c>
      <c r="I101" s="37">
        <v>291.21666666666675</v>
      </c>
      <c r="J101" s="37">
        <v>293.6333333333335</v>
      </c>
      <c r="K101" s="28">
        <v>288.8</v>
      </c>
      <c r="L101" s="28">
        <v>282.2</v>
      </c>
      <c r="M101" s="28">
        <v>14.43038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43018.55</v>
      </c>
      <c r="D102" s="37">
        <v>43237.033333333333</v>
      </c>
      <c r="E102" s="37">
        <v>42581.566666666666</v>
      </c>
      <c r="F102" s="37">
        <v>42144.583333333336</v>
      </c>
      <c r="G102" s="37">
        <v>41489.116666666669</v>
      </c>
      <c r="H102" s="37">
        <v>43674.016666666663</v>
      </c>
      <c r="I102" s="37">
        <v>44329.483333333323</v>
      </c>
      <c r="J102" s="37">
        <v>44766.46666666666</v>
      </c>
      <c r="K102" s="28">
        <v>43892.5</v>
      </c>
      <c r="L102" s="28">
        <v>42800.05</v>
      </c>
      <c r="M102" s="28">
        <v>9.9690000000000001E-2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2497.9499999999998</v>
      </c>
      <c r="D103" s="37">
        <v>2495.2999999999997</v>
      </c>
      <c r="E103" s="37">
        <v>2482.6499999999996</v>
      </c>
      <c r="F103" s="37">
        <v>2467.35</v>
      </c>
      <c r="G103" s="37">
        <v>2454.6999999999998</v>
      </c>
      <c r="H103" s="37">
        <v>2510.5999999999995</v>
      </c>
      <c r="I103" s="37">
        <v>2523.25</v>
      </c>
      <c r="J103" s="37">
        <v>2538.5499999999993</v>
      </c>
      <c r="K103" s="28">
        <v>2507.9499999999998</v>
      </c>
      <c r="L103" s="28">
        <v>2480</v>
      </c>
      <c r="M103" s="28">
        <v>22.19069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885.1</v>
      </c>
      <c r="D104" s="37">
        <v>882.6</v>
      </c>
      <c r="E104" s="37">
        <v>877.55000000000007</v>
      </c>
      <c r="F104" s="37">
        <v>870</v>
      </c>
      <c r="G104" s="37">
        <v>864.95</v>
      </c>
      <c r="H104" s="37">
        <v>890.15000000000009</v>
      </c>
      <c r="I104" s="37">
        <v>895.2</v>
      </c>
      <c r="J104" s="37">
        <v>902.75000000000011</v>
      </c>
      <c r="K104" s="28">
        <v>887.65</v>
      </c>
      <c r="L104" s="28">
        <v>875.05</v>
      </c>
      <c r="M104" s="28">
        <v>131.37855999999999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1326.75</v>
      </c>
      <c r="D105" s="37">
        <v>1337.3833333333334</v>
      </c>
      <c r="E105" s="37">
        <v>1312.4666666666669</v>
      </c>
      <c r="F105" s="37">
        <v>1298.1833333333334</v>
      </c>
      <c r="G105" s="37">
        <v>1273.2666666666669</v>
      </c>
      <c r="H105" s="37">
        <v>1351.666666666667</v>
      </c>
      <c r="I105" s="37">
        <v>1376.5833333333335</v>
      </c>
      <c r="J105" s="37">
        <v>1390.866666666667</v>
      </c>
      <c r="K105" s="28">
        <v>1362.3</v>
      </c>
      <c r="L105" s="28">
        <v>1323.1</v>
      </c>
      <c r="M105" s="28">
        <v>4.1858700000000004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593.70000000000005</v>
      </c>
      <c r="D106" s="37">
        <v>591.68333333333339</v>
      </c>
      <c r="E106" s="37">
        <v>579.41666666666674</v>
      </c>
      <c r="F106" s="37">
        <v>565.13333333333333</v>
      </c>
      <c r="G106" s="37">
        <v>552.86666666666667</v>
      </c>
      <c r="H106" s="37">
        <v>605.96666666666681</v>
      </c>
      <c r="I106" s="37">
        <v>618.23333333333346</v>
      </c>
      <c r="J106" s="37">
        <v>632.51666666666688</v>
      </c>
      <c r="K106" s="28">
        <v>603.95000000000005</v>
      </c>
      <c r="L106" s="28">
        <v>577.4</v>
      </c>
      <c r="M106" s="28">
        <v>26.01445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530</v>
      </c>
      <c r="D107" s="37">
        <v>525.9</v>
      </c>
      <c r="E107" s="37">
        <v>517</v>
      </c>
      <c r="F107" s="37">
        <v>504</v>
      </c>
      <c r="G107" s="37">
        <v>495.1</v>
      </c>
      <c r="H107" s="37">
        <v>538.9</v>
      </c>
      <c r="I107" s="37">
        <v>547.79999999999984</v>
      </c>
      <c r="J107" s="37">
        <v>560.79999999999995</v>
      </c>
      <c r="K107" s="28">
        <v>534.79999999999995</v>
      </c>
      <c r="L107" s="28">
        <v>512.9</v>
      </c>
      <c r="M107" s="28">
        <v>10.906750000000001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40.75</v>
      </c>
      <c r="D108" s="37">
        <v>40.883333333333333</v>
      </c>
      <c r="E108" s="37">
        <v>40.466666666666669</v>
      </c>
      <c r="F108" s="37">
        <v>40.183333333333337</v>
      </c>
      <c r="G108" s="37">
        <v>39.766666666666673</v>
      </c>
      <c r="H108" s="37">
        <v>41.166666666666664</v>
      </c>
      <c r="I108" s="37">
        <v>41.583333333333336</v>
      </c>
      <c r="J108" s="37">
        <v>41.86666666666666</v>
      </c>
      <c r="K108" s="28">
        <v>41.3</v>
      </c>
      <c r="L108" s="28">
        <v>40.6</v>
      </c>
      <c r="M108" s="28">
        <v>65.810720000000003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45.5</v>
      </c>
      <c r="D109" s="37">
        <v>45.550000000000004</v>
      </c>
      <c r="E109" s="37">
        <v>45.100000000000009</v>
      </c>
      <c r="F109" s="37">
        <v>44.7</v>
      </c>
      <c r="G109" s="37">
        <v>44.250000000000007</v>
      </c>
      <c r="H109" s="37">
        <v>45.95000000000001</v>
      </c>
      <c r="I109" s="37">
        <v>46.400000000000013</v>
      </c>
      <c r="J109" s="37">
        <v>46.800000000000011</v>
      </c>
      <c r="K109" s="28">
        <v>46</v>
      </c>
      <c r="L109" s="28">
        <v>45.15</v>
      </c>
      <c r="M109" s="28">
        <v>267.22897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315.64999999999998</v>
      </c>
      <c r="D110" s="37">
        <v>314.75</v>
      </c>
      <c r="E110" s="37">
        <v>313.5</v>
      </c>
      <c r="F110" s="37">
        <v>311.35000000000002</v>
      </c>
      <c r="G110" s="37">
        <v>310.10000000000002</v>
      </c>
      <c r="H110" s="37">
        <v>316.89999999999998</v>
      </c>
      <c r="I110" s="37">
        <v>318.14999999999998</v>
      </c>
      <c r="J110" s="37">
        <v>320.29999999999995</v>
      </c>
      <c r="K110" s="28">
        <v>316</v>
      </c>
      <c r="L110" s="28">
        <v>312.60000000000002</v>
      </c>
      <c r="M110" s="28">
        <v>98.838509999999999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4434.7</v>
      </c>
      <c r="D111" s="37">
        <v>4441.5666666666666</v>
      </c>
      <c r="E111" s="37">
        <v>4373.1333333333332</v>
      </c>
      <c r="F111" s="37">
        <v>4311.5666666666666</v>
      </c>
      <c r="G111" s="37">
        <v>4243.1333333333332</v>
      </c>
      <c r="H111" s="37">
        <v>4503.1333333333332</v>
      </c>
      <c r="I111" s="37">
        <v>4571.5666666666657</v>
      </c>
      <c r="J111" s="37">
        <v>4633.1333333333332</v>
      </c>
      <c r="K111" s="28">
        <v>4510</v>
      </c>
      <c r="L111" s="28">
        <v>4380</v>
      </c>
      <c r="M111" s="28">
        <v>1.9838899999999999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182.55</v>
      </c>
      <c r="D112" s="37">
        <v>183.15</v>
      </c>
      <c r="E112" s="37">
        <v>180.8</v>
      </c>
      <c r="F112" s="37">
        <v>179.05</v>
      </c>
      <c r="G112" s="37">
        <v>176.70000000000002</v>
      </c>
      <c r="H112" s="37">
        <v>184.9</v>
      </c>
      <c r="I112" s="37">
        <v>187.24999999999997</v>
      </c>
      <c r="J112" s="37">
        <v>189</v>
      </c>
      <c r="K112" s="28">
        <v>185.5</v>
      </c>
      <c r="L112" s="28">
        <v>181.4</v>
      </c>
      <c r="M112" s="28">
        <v>8.5930700000000009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166.35</v>
      </c>
      <c r="D113" s="37">
        <v>167.79999999999998</v>
      </c>
      <c r="E113" s="37">
        <v>161.04999999999995</v>
      </c>
      <c r="F113" s="37">
        <v>155.74999999999997</v>
      </c>
      <c r="G113" s="37">
        <v>148.99999999999994</v>
      </c>
      <c r="H113" s="37">
        <v>173.09999999999997</v>
      </c>
      <c r="I113" s="37">
        <v>179.85000000000002</v>
      </c>
      <c r="J113" s="37">
        <v>185.14999999999998</v>
      </c>
      <c r="K113" s="28">
        <v>174.55</v>
      </c>
      <c r="L113" s="28">
        <v>162.5</v>
      </c>
      <c r="M113" s="28">
        <v>289.79752999999999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275.35000000000002</v>
      </c>
      <c r="D114" s="37">
        <v>276.88333333333333</v>
      </c>
      <c r="E114" s="37">
        <v>272.61666666666667</v>
      </c>
      <c r="F114" s="37">
        <v>269.88333333333333</v>
      </c>
      <c r="G114" s="37">
        <v>265.61666666666667</v>
      </c>
      <c r="H114" s="37">
        <v>279.61666666666667</v>
      </c>
      <c r="I114" s="37">
        <v>283.88333333333333</v>
      </c>
      <c r="J114" s="37">
        <v>286.61666666666667</v>
      </c>
      <c r="K114" s="28">
        <v>281.14999999999998</v>
      </c>
      <c r="L114" s="28">
        <v>274.14999999999998</v>
      </c>
      <c r="M114" s="28">
        <v>61.280059999999999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72.650000000000006</v>
      </c>
      <c r="D115" s="37">
        <v>72.916666666666671</v>
      </c>
      <c r="E115" s="37">
        <v>72.183333333333337</v>
      </c>
      <c r="F115" s="37">
        <v>71.716666666666669</v>
      </c>
      <c r="G115" s="37">
        <v>70.983333333333334</v>
      </c>
      <c r="H115" s="37">
        <v>73.38333333333334</v>
      </c>
      <c r="I115" s="37">
        <v>74.11666666666666</v>
      </c>
      <c r="J115" s="37">
        <v>74.583333333333343</v>
      </c>
      <c r="K115" s="28">
        <v>73.650000000000006</v>
      </c>
      <c r="L115" s="28">
        <v>72.45</v>
      </c>
      <c r="M115" s="28">
        <v>188.50835000000001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714.15</v>
      </c>
      <c r="D116" s="37">
        <v>703.38333333333333</v>
      </c>
      <c r="E116" s="37">
        <v>683.76666666666665</v>
      </c>
      <c r="F116" s="37">
        <v>653.38333333333333</v>
      </c>
      <c r="G116" s="37">
        <v>633.76666666666665</v>
      </c>
      <c r="H116" s="37">
        <v>733.76666666666665</v>
      </c>
      <c r="I116" s="37">
        <v>753.38333333333321</v>
      </c>
      <c r="J116" s="37">
        <v>783.76666666666665</v>
      </c>
      <c r="K116" s="28">
        <v>723</v>
      </c>
      <c r="L116" s="28">
        <v>673</v>
      </c>
      <c r="M116" s="28">
        <v>102.73793000000001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426.95</v>
      </c>
      <c r="D117" s="37">
        <v>429.16666666666669</v>
      </c>
      <c r="E117" s="37">
        <v>422.83333333333337</v>
      </c>
      <c r="F117" s="37">
        <v>418.7166666666667</v>
      </c>
      <c r="G117" s="37">
        <v>412.38333333333338</v>
      </c>
      <c r="H117" s="37">
        <v>433.28333333333336</v>
      </c>
      <c r="I117" s="37">
        <v>439.61666666666673</v>
      </c>
      <c r="J117" s="37">
        <v>443.73333333333335</v>
      </c>
      <c r="K117" s="28">
        <v>435.5</v>
      </c>
      <c r="L117" s="28">
        <v>425.05</v>
      </c>
      <c r="M117" s="28">
        <v>18.46088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199.15</v>
      </c>
      <c r="D118" s="37">
        <v>198.9</v>
      </c>
      <c r="E118" s="37">
        <v>197.25</v>
      </c>
      <c r="F118" s="37">
        <v>195.35</v>
      </c>
      <c r="G118" s="37">
        <v>193.7</v>
      </c>
      <c r="H118" s="37">
        <v>200.8</v>
      </c>
      <c r="I118" s="37">
        <v>202.45000000000005</v>
      </c>
      <c r="J118" s="37">
        <v>204.35000000000002</v>
      </c>
      <c r="K118" s="28">
        <v>200.55</v>
      </c>
      <c r="L118" s="28">
        <v>197</v>
      </c>
      <c r="M118" s="28">
        <v>20.492640000000002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1105.0999999999999</v>
      </c>
      <c r="D119" s="37">
        <v>1098.0333333333335</v>
      </c>
      <c r="E119" s="37">
        <v>1088.616666666667</v>
      </c>
      <c r="F119" s="37">
        <v>1072.1333333333334</v>
      </c>
      <c r="G119" s="37">
        <v>1062.7166666666669</v>
      </c>
      <c r="H119" s="37">
        <v>1114.5166666666671</v>
      </c>
      <c r="I119" s="37">
        <v>1123.9333333333336</v>
      </c>
      <c r="J119" s="37">
        <v>1140.4166666666672</v>
      </c>
      <c r="K119" s="28">
        <v>1107.45</v>
      </c>
      <c r="L119" s="28">
        <v>1081.55</v>
      </c>
      <c r="M119" s="28">
        <v>24.078240000000001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4467.1499999999996</v>
      </c>
      <c r="D120" s="37">
        <v>4461.7166666666662</v>
      </c>
      <c r="E120" s="37">
        <v>4410.4333333333325</v>
      </c>
      <c r="F120" s="37">
        <v>4353.7166666666662</v>
      </c>
      <c r="G120" s="37">
        <v>4302.4333333333325</v>
      </c>
      <c r="H120" s="37">
        <v>4518.4333333333325</v>
      </c>
      <c r="I120" s="37">
        <v>4569.7166666666672</v>
      </c>
      <c r="J120" s="37">
        <v>4626.4333333333325</v>
      </c>
      <c r="K120" s="28">
        <v>4513</v>
      </c>
      <c r="L120" s="28">
        <v>4405</v>
      </c>
      <c r="M120" s="28">
        <v>2.3229199999999999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1582.95</v>
      </c>
      <c r="D121" s="37">
        <v>1585.05</v>
      </c>
      <c r="E121" s="37">
        <v>1571.8999999999999</v>
      </c>
      <c r="F121" s="37">
        <v>1560.85</v>
      </c>
      <c r="G121" s="37">
        <v>1547.6999999999998</v>
      </c>
      <c r="H121" s="37">
        <v>1596.1</v>
      </c>
      <c r="I121" s="37">
        <v>1609.25</v>
      </c>
      <c r="J121" s="37">
        <v>1620.3</v>
      </c>
      <c r="K121" s="28">
        <v>1598.2</v>
      </c>
      <c r="L121" s="28">
        <v>1574</v>
      </c>
      <c r="M121" s="28">
        <v>46.357059999999997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2022</v>
      </c>
      <c r="D122" s="37">
        <v>2022.8500000000001</v>
      </c>
      <c r="E122" s="37">
        <v>2002.1500000000003</v>
      </c>
      <c r="F122" s="37">
        <v>1982.3000000000002</v>
      </c>
      <c r="G122" s="37">
        <v>1961.6000000000004</v>
      </c>
      <c r="H122" s="37">
        <v>2042.7000000000003</v>
      </c>
      <c r="I122" s="37">
        <v>2063.4</v>
      </c>
      <c r="J122" s="37">
        <v>2083.25</v>
      </c>
      <c r="K122" s="28">
        <v>2043.55</v>
      </c>
      <c r="L122" s="28">
        <v>2003</v>
      </c>
      <c r="M122" s="28">
        <v>4.1321099999999999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924.95</v>
      </c>
      <c r="D123" s="37">
        <v>921.0333333333333</v>
      </c>
      <c r="E123" s="37">
        <v>916.06666666666661</v>
      </c>
      <c r="F123" s="37">
        <v>907.18333333333328</v>
      </c>
      <c r="G123" s="37">
        <v>902.21666666666658</v>
      </c>
      <c r="H123" s="37">
        <v>929.91666666666663</v>
      </c>
      <c r="I123" s="37">
        <v>934.88333333333333</v>
      </c>
      <c r="J123" s="37">
        <v>943.76666666666665</v>
      </c>
      <c r="K123" s="28">
        <v>926</v>
      </c>
      <c r="L123" s="28">
        <v>912.15</v>
      </c>
      <c r="M123" s="28">
        <v>4.0506900000000003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326.89999999999998</v>
      </c>
      <c r="D124" s="37">
        <v>327.16666666666669</v>
      </c>
      <c r="E124" s="37">
        <v>319.93333333333339</v>
      </c>
      <c r="F124" s="37">
        <v>312.9666666666667</v>
      </c>
      <c r="G124" s="37">
        <v>305.73333333333341</v>
      </c>
      <c r="H124" s="37">
        <v>334.13333333333338</v>
      </c>
      <c r="I124" s="37">
        <v>341.36666666666662</v>
      </c>
      <c r="J124" s="37">
        <v>348.33333333333337</v>
      </c>
      <c r="K124" s="28">
        <v>334.4</v>
      </c>
      <c r="L124" s="28">
        <v>320.2</v>
      </c>
      <c r="M124" s="28">
        <v>13.281700000000001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673.4</v>
      </c>
      <c r="D125" s="37">
        <v>673.35</v>
      </c>
      <c r="E125" s="37">
        <v>668.95</v>
      </c>
      <c r="F125" s="37">
        <v>664.5</v>
      </c>
      <c r="G125" s="37">
        <v>660.1</v>
      </c>
      <c r="H125" s="37">
        <v>677.80000000000007</v>
      </c>
      <c r="I125" s="37">
        <v>682.19999999999993</v>
      </c>
      <c r="J125" s="37">
        <v>686.65000000000009</v>
      </c>
      <c r="K125" s="28">
        <v>677.75</v>
      </c>
      <c r="L125" s="28">
        <v>668.9</v>
      </c>
      <c r="M125" s="28">
        <v>18.068549999999998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417.55</v>
      </c>
      <c r="D126" s="37">
        <v>414.66666666666669</v>
      </c>
      <c r="E126" s="37">
        <v>407.83333333333337</v>
      </c>
      <c r="F126" s="37">
        <v>398.11666666666667</v>
      </c>
      <c r="G126" s="37">
        <v>391.28333333333336</v>
      </c>
      <c r="H126" s="37">
        <v>424.38333333333338</v>
      </c>
      <c r="I126" s="37">
        <v>431.21666666666675</v>
      </c>
      <c r="J126" s="37">
        <v>440.93333333333339</v>
      </c>
      <c r="K126" s="28">
        <v>421.5</v>
      </c>
      <c r="L126" s="28">
        <v>404.95</v>
      </c>
      <c r="M126" s="28">
        <v>32.855289999999997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620.15</v>
      </c>
      <c r="D127" s="37">
        <v>618.65</v>
      </c>
      <c r="E127" s="37">
        <v>610.5</v>
      </c>
      <c r="F127" s="37">
        <v>600.85</v>
      </c>
      <c r="G127" s="37">
        <v>592.70000000000005</v>
      </c>
      <c r="H127" s="37">
        <v>628.29999999999995</v>
      </c>
      <c r="I127" s="37">
        <v>636.44999999999982</v>
      </c>
      <c r="J127" s="37">
        <v>646.09999999999991</v>
      </c>
      <c r="K127" s="28">
        <v>626.79999999999995</v>
      </c>
      <c r="L127" s="28">
        <v>609</v>
      </c>
      <c r="M127" s="28">
        <v>112.46536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1904.5</v>
      </c>
      <c r="D128" s="37">
        <v>1882.8333333333333</v>
      </c>
      <c r="E128" s="37">
        <v>1853.6666666666665</v>
      </c>
      <c r="F128" s="37">
        <v>1802.8333333333333</v>
      </c>
      <c r="G128" s="37">
        <v>1773.6666666666665</v>
      </c>
      <c r="H128" s="37">
        <v>1933.6666666666665</v>
      </c>
      <c r="I128" s="37">
        <v>1962.833333333333</v>
      </c>
      <c r="J128" s="37">
        <v>2013.6666666666665</v>
      </c>
      <c r="K128" s="28">
        <v>1912</v>
      </c>
      <c r="L128" s="28">
        <v>1832</v>
      </c>
      <c r="M128" s="28">
        <v>36.613160000000001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77.5</v>
      </c>
      <c r="D129" s="37">
        <v>77.566666666666677</v>
      </c>
      <c r="E129" s="37">
        <v>76.833333333333357</v>
      </c>
      <c r="F129" s="37">
        <v>76.166666666666686</v>
      </c>
      <c r="G129" s="37">
        <v>75.433333333333366</v>
      </c>
      <c r="H129" s="37">
        <v>78.233333333333348</v>
      </c>
      <c r="I129" s="37">
        <v>78.966666666666669</v>
      </c>
      <c r="J129" s="37">
        <v>79.63333333333334</v>
      </c>
      <c r="K129" s="28">
        <v>78.3</v>
      </c>
      <c r="L129" s="28">
        <v>76.900000000000006</v>
      </c>
      <c r="M129" s="28">
        <v>33.403669999999998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3885.4</v>
      </c>
      <c r="D130" s="37">
        <v>3871.1333333333332</v>
      </c>
      <c r="E130" s="37">
        <v>3817.2666666666664</v>
      </c>
      <c r="F130" s="37">
        <v>3749.1333333333332</v>
      </c>
      <c r="G130" s="37">
        <v>3695.2666666666664</v>
      </c>
      <c r="H130" s="37">
        <v>3939.2666666666664</v>
      </c>
      <c r="I130" s="37">
        <v>3993.1333333333332</v>
      </c>
      <c r="J130" s="37">
        <v>4061.2666666666664</v>
      </c>
      <c r="K130" s="28">
        <v>3925</v>
      </c>
      <c r="L130" s="28">
        <v>3803</v>
      </c>
      <c r="M130" s="28">
        <v>4.9844900000000001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397.35</v>
      </c>
      <c r="D131" s="37">
        <v>396.73333333333335</v>
      </c>
      <c r="E131" s="37">
        <v>395.06666666666672</v>
      </c>
      <c r="F131" s="37">
        <v>392.78333333333336</v>
      </c>
      <c r="G131" s="37">
        <v>391.11666666666673</v>
      </c>
      <c r="H131" s="37">
        <v>399.01666666666671</v>
      </c>
      <c r="I131" s="37">
        <v>400.68333333333334</v>
      </c>
      <c r="J131" s="37">
        <v>402.9666666666667</v>
      </c>
      <c r="K131" s="28">
        <v>398.4</v>
      </c>
      <c r="L131" s="28">
        <v>394.45</v>
      </c>
      <c r="M131" s="28">
        <v>11.44279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4924.1499999999996</v>
      </c>
      <c r="D132" s="37">
        <v>4905.083333333333</v>
      </c>
      <c r="E132" s="37">
        <v>4871.1666666666661</v>
      </c>
      <c r="F132" s="37">
        <v>4818.1833333333334</v>
      </c>
      <c r="G132" s="37">
        <v>4784.2666666666664</v>
      </c>
      <c r="H132" s="37">
        <v>4958.0666666666657</v>
      </c>
      <c r="I132" s="37">
        <v>4991.9833333333318</v>
      </c>
      <c r="J132" s="37">
        <v>5044.9666666666653</v>
      </c>
      <c r="K132" s="28">
        <v>4939</v>
      </c>
      <c r="L132" s="28">
        <v>4852.1000000000004</v>
      </c>
      <c r="M132" s="28">
        <v>2.54556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1894.55</v>
      </c>
      <c r="D133" s="37">
        <v>1881.0333333333335</v>
      </c>
      <c r="E133" s="37">
        <v>1863.5166666666671</v>
      </c>
      <c r="F133" s="37">
        <v>1832.4833333333336</v>
      </c>
      <c r="G133" s="37">
        <v>1814.9666666666672</v>
      </c>
      <c r="H133" s="37">
        <v>1912.0666666666671</v>
      </c>
      <c r="I133" s="37">
        <v>1929.5833333333335</v>
      </c>
      <c r="J133" s="37">
        <v>1960.616666666667</v>
      </c>
      <c r="K133" s="28">
        <v>1898.55</v>
      </c>
      <c r="L133" s="28">
        <v>1850</v>
      </c>
      <c r="M133" s="28">
        <v>25.196390000000001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590.54999999999995</v>
      </c>
      <c r="D134" s="37">
        <v>595.01666666666665</v>
      </c>
      <c r="E134" s="37">
        <v>584.5333333333333</v>
      </c>
      <c r="F134" s="37">
        <v>578.51666666666665</v>
      </c>
      <c r="G134" s="37">
        <v>568.0333333333333</v>
      </c>
      <c r="H134" s="37">
        <v>601.0333333333333</v>
      </c>
      <c r="I134" s="37">
        <v>611.51666666666665</v>
      </c>
      <c r="J134" s="37">
        <v>617.5333333333333</v>
      </c>
      <c r="K134" s="28">
        <v>605.5</v>
      </c>
      <c r="L134" s="28">
        <v>589</v>
      </c>
      <c r="M134" s="28">
        <v>20.678100000000001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688.8</v>
      </c>
      <c r="D135" s="37">
        <v>686.38333333333333</v>
      </c>
      <c r="E135" s="37">
        <v>680.76666666666665</v>
      </c>
      <c r="F135" s="37">
        <v>672.73333333333335</v>
      </c>
      <c r="G135" s="37">
        <v>667.11666666666667</v>
      </c>
      <c r="H135" s="37">
        <v>694.41666666666663</v>
      </c>
      <c r="I135" s="37">
        <v>700.03333333333319</v>
      </c>
      <c r="J135" s="37">
        <v>708.06666666666661</v>
      </c>
      <c r="K135" s="28">
        <v>692</v>
      </c>
      <c r="L135" s="28">
        <v>678.35</v>
      </c>
      <c r="M135" s="28">
        <v>8.9070599999999995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87591.55</v>
      </c>
      <c r="D136" s="37">
        <v>87128.633333333346</v>
      </c>
      <c r="E136" s="37">
        <v>86269.216666666689</v>
      </c>
      <c r="F136" s="37">
        <v>84946.883333333346</v>
      </c>
      <c r="G136" s="37">
        <v>84087.466666666689</v>
      </c>
      <c r="H136" s="37">
        <v>88450.966666666689</v>
      </c>
      <c r="I136" s="37">
        <v>89310.383333333346</v>
      </c>
      <c r="J136" s="37">
        <v>90632.716666666689</v>
      </c>
      <c r="K136" s="28">
        <v>87988.05</v>
      </c>
      <c r="L136" s="28">
        <v>85806.3</v>
      </c>
      <c r="M136" s="28">
        <v>0.14967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202.25</v>
      </c>
      <c r="D137" s="37">
        <v>201.1</v>
      </c>
      <c r="E137" s="37">
        <v>199.39999999999998</v>
      </c>
      <c r="F137" s="37">
        <v>196.54999999999998</v>
      </c>
      <c r="G137" s="37">
        <v>194.84999999999997</v>
      </c>
      <c r="H137" s="37">
        <v>203.95</v>
      </c>
      <c r="I137" s="37">
        <v>205.64999999999998</v>
      </c>
      <c r="J137" s="37">
        <v>208.5</v>
      </c>
      <c r="K137" s="28">
        <v>202.8</v>
      </c>
      <c r="L137" s="28">
        <v>198.25</v>
      </c>
      <c r="M137" s="28">
        <v>26.645510000000002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1261.1500000000001</v>
      </c>
      <c r="D138" s="37">
        <v>1264.7333333333333</v>
      </c>
      <c r="E138" s="37">
        <v>1251.1166666666668</v>
      </c>
      <c r="F138" s="37">
        <v>1241.0833333333335</v>
      </c>
      <c r="G138" s="37">
        <v>1227.4666666666669</v>
      </c>
      <c r="H138" s="37">
        <v>1274.7666666666667</v>
      </c>
      <c r="I138" s="37">
        <v>1288.383333333333</v>
      </c>
      <c r="J138" s="37">
        <v>1298.4166666666665</v>
      </c>
      <c r="K138" s="28">
        <v>1278.3499999999999</v>
      </c>
      <c r="L138" s="28">
        <v>1254.7</v>
      </c>
      <c r="M138" s="28">
        <v>26.598569999999999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106.15</v>
      </c>
      <c r="D139" s="37">
        <v>106.53333333333335</v>
      </c>
      <c r="E139" s="37">
        <v>105.11666666666669</v>
      </c>
      <c r="F139" s="37">
        <v>104.08333333333334</v>
      </c>
      <c r="G139" s="37">
        <v>102.66666666666669</v>
      </c>
      <c r="H139" s="37">
        <v>107.56666666666669</v>
      </c>
      <c r="I139" s="37">
        <v>108.98333333333335</v>
      </c>
      <c r="J139" s="37">
        <v>110.01666666666669</v>
      </c>
      <c r="K139" s="28">
        <v>107.95</v>
      </c>
      <c r="L139" s="28">
        <v>105.5</v>
      </c>
      <c r="M139" s="28">
        <v>52.327350000000003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513.29999999999995</v>
      </c>
      <c r="D140" s="37">
        <v>513.33333333333337</v>
      </c>
      <c r="E140" s="37">
        <v>511.66666666666674</v>
      </c>
      <c r="F140" s="37">
        <v>510.03333333333336</v>
      </c>
      <c r="G140" s="37">
        <v>508.36666666666673</v>
      </c>
      <c r="H140" s="37">
        <v>514.9666666666667</v>
      </c>
      <c r="I140" s="37">
        <v>516.63333333333344</v>
      </c>
      <c r="J140" s="37">
        <v>518.26666666666677</v>
      </c>
      <c r="K140" s="28">
        <v>515</v>
      </c>
      <c r="L140" s="28">
        <v>511.7</v>
      </c>
      <c r="M140" s="28">
        <v>6.8216200000000002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8947.7000000000007</v>
      </c>
      <c r="D141" s="37">
        <v>8945.6999999999989</v>
      </c>
      <c r="E141" s="37">
        <v>8878.9999999999982</v>
      </c>
      <c r="F141" s="37">
        <v>8810.2999999999993</v>
      </c>
      <c r="G141" s="37">
        <v>8743.5999999999985</v>
      </c>
      <c r="H141" s="37">
        <v>9014.3999999999978</v>
      </c>
      <c r="I141" s="37">
        <v>9081.0999999999985</v>
      </c>
      <c r="J141" s="37">
        <v>9149.7999999999975</v>
      </c>
      <c r="K141" s="28">
        <v>9012.4</v>
      </c>
      <c r="L141" s="28">
        <v>8877</v>
      </c>
      <c r="M141" s="28">
        <v>4.4222900000000003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834.55</v>
      </c>
      <c r="D142" s="37">
        <v>835.69999999999993</v>
      </c>
      <c r="E142" s="37">
        <v>827.24999999999989</v>
      </c>
      <c r="F142" s="37">
        <v>819.94999999999993</v>
      </c>
      <c r="G142" s="37">
        <v>811.49999999999989</v>
      </c>
      <c r="H142" s="37">
        <v>842.99999999999989</v>
      </c>
      <c r="I142" s="37">
        <v>851.44999999999993</v>
      </c>
      <c r="J142" s="37">
        <v>858.74999999999989</v>
      </c>
      <c r="K142" s="28">
        <v>844.15</v>
      </c>
      <c r="L142" s="28">
        <v>828.4</v>
      </c>
      <c r="M142" s="28">
        <v>1.7092799999999999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385.6</v>
      </c>
      <c r="D143" s="37">
        <v>386.06666666666666</v>
      </c>
      <c r="E143" s="37">
        <v>378.38333333333333</v>
      </c>
      <c r="F143" s="37">
        <v>371.16666666666669</v>
      </c>
      <c r="G143" s="37">
        <v>363.48333333333335</v>
      </c>
      <c r="H143" s="37">
        <v>393.2833333333333</v>
      </c>
      <c r="I143" s="37">
        <v>400.96666666666658</v>
      </c>
      <c r="J143" s="37">
        <v>408.18333333333328</v>
      </c>
      <c r="K143" s="28">
        <v>393.75</v>
      </c>
      <c r="L143" s="28">
        <v>378.85</v>
      </c>
      <c r="M143" s="28">
        <v>31.004359999999998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1452.45</v>
      </c>
      <c r="D144" s="37">
        <v>1454.8999999999999</v>
      </c>
      <c r="E144" s="37">
        <v>1437.7999999999997</v>
      </c>
      <c r="F144" s="37">
        <v>1423.1499999999999</v>
      </c>
      <c r="G144" s="37">
        <v>1406.0499999999997</v>
      </c>
      <c r="H144" s="37">
        <v>1469.5499999999997</v>
      </c>
      <c r="I144" s="37">
        <v>1486.6499999999996</v>
      </c>
      <c r="J144" s="37">
        <v>1501.2999999999997</v>
      </c>
      <c r="K144" s="28">
        <v>1472</v>
      </c>
      <c r="L144" s="28">
        <v>1440.25</v>
      </c>
      <c r="M144" s="28">
        <v>1.7920199999999999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3533.35</v>
      </c>
      <c r="D145" s="37">
        <v>3519.6166666666668</v>
      </c>
      <c r="E145" s="37">
        <v>3490.5833333333335</v>
      </c>
      <c r="F145" s="37">
        <v>3447.8166666666666</v>
      </c>
      <c r="G145" s="37">
        <v>3418.7833333333333</v>
      </c>
      <c r="H145" s="37">
        <v>3562.3833333333337</v>
      </c>
      <c r="I145" s="37">
        <v>3591.4166666666665</v>
      </c>
      <c r="J145" s="37">
        <v>3634.1833333333338</v>
      </c>
      <c r="K145" s="28">
        <v>3548.65</v>
      </c>
      <c r="L145" s="28">
        <v>3476.85</v>
      </c>
      <c r="M145" s="28">
        <v>4.4770799999999999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2411.1999999999998</v>
      </c>
      <c r="D146" s="37">
        <v>2394.4</v>
      </c>
      <c r="E146" s="37">
        <v>2369.8000000000002</v>
      </c>
      <c r="F146" s="37">
        <v>2328.4</v>
      </c>
      <c r="G146" s="37">
        <v>2303.8000000000002</v>
      </c>
      <c r="H146" s="37">
        <v>2435.8000000000002</v>
      </c>
      <c r="I146" s="37">
        <v>2460.3999999999996</v>
      </c>
      <c r="J146" s="37">
        <v>2501.8000000000002</v>
      </c>
      <c r="K146" s="28">
        <v>2419</v>
      </c>
      <c r="L146" s="28">
        <v>2353</v>
      </c>
      <c r="M146" s="28">
        <v>4.62934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1060.5</v>
      </c>
      <c r="D147" s="37">
        <v>1063.1166666666666</v>
      </c>
      <c r="E147" s="37">
        <v>1049.3833333333332</v>
      </c>
      <c r="F147" s="37">
        <v>1038.2666666666667</v>
      </c>
      <c r="G147" s="37">
        <v>1024.5333333333333</v>
      </c>
      <c r="H147" s="37">
        <v>1074.2333333333331</v>
      </c>
      <c r="I147" s="37">
        <v>1087.9666666666662</v>
      </c>
      <c r="J147" s="37">
        <v>1099.083333333333</v>
      </c>
      <c r="K147" s="28">
        <v>1076.8499999999999</v>
      </c>
      <c r="L147" s="28">
        <v>1052</v>
      </c>
      <c r="M147" s="28">
        <v>15.789669999999999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116.9</v>
      </c>
      <c r="D148" s="37">
        <v>116.46666666666665</v>
      </c>
      <c r="E148" s="37">
        <v>115.7833333333333</v>
      </c>
      <c r="F148" s="37">
        <v>114.66666666666664</v>
      </c>
      <c r="G148" s="37">
        <v>113.98333333333329</v>
      </c>
      <c r="H148" s="37">
        <v>117.58333333333331</v>
      </c>
      <c r="I148" s="37">
        <v>118.26666666666668</v>
      </c>
      <c r="J148" s="37">
        <v>119.38333333333333</v>
      </c>
      <c r="K148" s="28">
        <v>117.15</v>
      </c>
      <c r="L148" s="28">
        <v>115.35</v>
      </c>
      <c r="M148" s="28">
        <v>134.08623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160.80000000000001</v>
      </c>
      <c r="D149" s="37">
        <v>161.11666666666667</v>
      </c>
      <c r="E149" s="37">
        <v>159.58333333333334</v>
      </c>
      <c r="F149" s="37">
        <v>158.36666666666667</v>
      </c>
      <c r="G149" s="37">
        <v>156.83333333333334</v>
      </c>
      <c r="H149" s="37">
        <v>162.33333333333334</v>
      </c>
      <c r="I149" s="37">
        <v>163.86666666666665</v>
      </c>
      <c r="J149" s="37">
        <v>165.08333333333334</v>
      </c>
      <c r="K149" s="28">
        <v>162.65</v>
      </c>
      <c r="L149" s="28">
        <v>159.9</v>
      </c>
      <c r="M149" s="28">
        <v>95.858879999999999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81.25</v>
      </c>
      <c r="D150" s="37">
        <v>81.583333333333329</v>
      </c>
      <c r="E150" s="37">
        <v>80.36666666666666</v>
      </c>
      <c r="F150" s="37">
        <v>79.483333333333334</v>
      </c>
      <c r="G150" s="37">
        <v>78.266666666666666</v>
      </c>
      <c r="H150" s="37">
        <v>82.466666666666654</v>
      </c>
      <c r="I150" s="37">
        <v>83.683333333333323</v>
      </c>
      <c r="J150" s="37">
        <v>84.566666666666649</v>
      </c>
      <c r="K150" s="28">
        <v>82.8</v>
      </c>
      <c r="L150" s="28">
        <v>80.7</v>
      </c>
      <c r="M150" s="28">
        <v>145.38446999999999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4420.8999999999996</v>
      </c>
      <c r="D151" s="37">
        <v>4424.416666666667</v>
      </c>
      <c r="E151" s="37">
        <v>4382.4833333333336</v>
      </c>
      <c r="F151" s="37">
        <v>4344.0666666666666</v>
      </c>
      <c r="G151" s="37">
        <v>4302.1333333333332</v>
      </c>
      <c r="H151" s="37">
        <v>4462.8333333333339</v>
      </c>
      <c r="I151" s="37">
        <v>4504.7666666666664</v>
      </c>
      <c r="J151" s="37">
        <v>4543.1833333333343</v>
      </c>
      <c r="K151" s="28">
        <v>4466.3500000000004</v>
      </c>
      <c r="L151" s="28">
        <v>4386</v>
      </c>
      <c r="M151" s="28">
        <v>0.99368999999999996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19557.650000000001</v>
      </c>
      <c r="D152" s="37">
        <v>19590.133333333335</v>
      </c>
      <c r="E152" s="37">
        <v>19447.51666666667</v>
      </c>
      <c r="F152" s="37">
        <v>19337.383333333335</v>
      </c>
      <c r="G152" s="37">
        <v>19194.76666666667</v>
      </c>
      <c r="H152" s="37">
        <v>19700.26666666667</v>
      </c>
      <c r="I152" s="37">
        <v>19842.883333333331</v>
      </c>
      <c r="J152" s="37">
        <v>19953.01666666667</v>
      </c>
      <c r="K152" s="28">
        <v>19732.75</v>
      </c>
      <c r="L152" s="28">
        <v>19480</v>
      </c>
      <c r="M152" s="28">
        <v>0.48920999999999998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313.8</v>
      </c>
      <c r="D153" s="37">
        <v>315.21666666666664</v>
      </c>
      <c r="E153" s="37">
        <v>310.43333333333328</v>
      </c>
      <c r="F153" s="37">
        <v>307.06666666666666</v>
      </c>
      <c r="G153" s="37">
        <v>302.2833333333333</v>
      </c>
      <c r="H153" s="37">
        <v>318.58333333333326</v>
      </c>
      <c r="I153" s="37">
        <v>323.36666666666667</v>
      </c>
      <c r="J153" s="37">
        <v>326.73333333333323</v>
      </c>
      <c r="K153" s="28">
        <v>320</v>
      </c>
      <c r="L153" s="28">
        <v>311.85000000000002</v>
      </c>
      <c r="M153" s="28">
        <v>6.5245100000000003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978.65</v>
      </c>
      <c r="D154" s="37">
        <v>975.41666666666663</v>
      </c>
      <c r="E154" s="37">
        <v>956.13333333333321</v>
      </c>
      <c r="F154" s="37">
        <v>933.61666666666656</v>
      </c>
      <c r="G154" s="37">
        <v>914.33333333333314</v>
      </c>
      <c r="H154" s="37">
        <v>997.93333333333328</v>
      </c>
      <c r="I154" s="37">
        <v>1017.2166666666668</v>
      </c>
      <c r="J154" s="37">
        <v>1039.7333333333333</v>
      </c>
      <c r="K154" s="28">
        <v>994.7</v>
      </c>
      <c r="L154" s="28">
        <v>952.9</v>
      </c>
      <c r="M154" s="28">
        <v>10.60074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135.55000000000001</v>
      </c>
      <c r="D155" s="37">
        <v>136.18333333333334</v>
      </c>
      <c r="E155" s="37">
        <v>134.06666666666666</v>
      </c>
      <c r="F155" s="37">
        <v>132.58333333333331</v>
      </c>
      <c r="G155" s="37">
        <v>130.46666666666664</v>
      </c>
      <c r="H155" s="37">
        <v>137.66666666666669</v>
      </c>
      <c r="I155" s="37">
        <v>139.78333333333336</v>
      </c>
      <c r="J155" s="37">
        <v>141.26666666666671</v>
      </c>
      <c r="K155" s="28">
        <v>138.30000000000001</v>
      </c>
      <c r="L155" s="28">
        <v>134.69999999999999</v>
      </c>
      <c r="M155" s="28">
        <v>425.97708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191.65</v>
      </c>
      <c r="D156" s="37">
        <v>191.78333333333333</v>
      </c>
      <c r="E156" s="37">
        <v>189.46666666666667</v>
      </c>
      <c r="F156" s="37">
        <v>187.28333333333333</v>
      </c>
      <c r="G156" s="37">
        <v>184.96666666666667</v>
      </c>
      <c r="H156" s="37">
        <v>193.96666666666667</v>
      </c>
      <c r="I156" s="37">
        <v>196.28333333333333</v>
      </c>
      <c r="J156" s="37">
        <v>198.46666666666667</v>
      </c>
      <c r="K156" s="28">
        <v>194.1</v>
      </c>
      <c r="L156" s="28">
        <v>189.6</v>
      </c>
      <c r="M156" s="28">
        <v>25.21236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786.2</v>
      </c>
      <c r="D157" s="37">
        <v>787.83333333333337</v>
      </c>
      <c r="E157" s="37">
        <v>780.86666666666679</v>
      </c>
      <c r="F157" s="37">
        <v>775.53333333333342</v>
      </c>
      <c r="G157" s="37">
        <v>768.56666666666683</v>
      </c>
      <c r="H157" s="37">
        <v>793.16666666666674</v>
      </c>
      <c r="I157" s="37">
        <v>800.13333333333321</v>
      </c>
      <c r="J157" s="37">
        <v>805.4666666666667</v>
      </c>
      <c r="K157" s="28">
        <v>794.8</v>
      </c>
      <c r="L157" s="28">
        <v>782.5</v>
      </c>
      <c r="M157" s="28">
        <v>14.012879999999999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3347.7</v>
      </c>
      <c r="D158" s="37">
        <v>3351.2166666666672</v>
      </c>
      <c r="E158" s="37">
        <v>3322.5333333333342</v>
      </c>
      <c r="F158" s="37">
        <v>3297.3666666666672</v>
      </c>
      <c r="G158" s="37">
        <v>3268.6833333333343</v>
      </c>
      <c r="H158" s="37">
        <v>3376.3833333333341</v>
      </c>
      <c r="I158" s="37">
        <v>3405.0666666666666</v>
      </c>
      <c r="J158" s="37">
        <v>3430.233333333334</v>
      </c>
      <c r="K158" s="28">
        <v>3379.9</v>
      </c>
      <c r="L158" s="28">
        <v>3326.05</v>
      </c>
      <c r="M158" s="28">
        <v>0.62022999999999995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560.20000000000005</v>
      </c>
      <c r="D159" s="37">
        <v>559.65</v>
      </c>
      <c r="E159" s="37">
        <v>549.79999999999995</v>
      </c>
      <c r="F159" s="37">
        <v>539.4</v>
      </c>
      <c r="G159" s="37">
        <v>529.54999999999995</v>
      </c>
      <c r="H159" s="37">
        <v>570.04999999999995</v>
      </c>
      <c r="I159" s="37">
        <v>579.90000000000009</v>
      </c>
      <c r="J159" s="37">
        <v>590.29999999999995</v>
      </c>
      <c r="K159" s="28">
        <v>569.5</v>
      </c>
      <c r="L159" s="28">
        <v>549.25</v>
      </c>
      <c r="M159" s="28">
        <v>8.7183299999999999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3423.45</v>
      </c>
      <c r="D160" s="37">
        <v>3433.0833333333335</v>
      </c>
      <c r="E160" s="37">
        <v>3392.166666666667</v>
      </c>
      <c r="F160" s="37">
        <v>3360.8833333333337</v>
      </c>
      <c r="G160" s="37">
        <v>3319.9666666666672</v>
      </c>
      <c r="H160" s="37">
        <v>3464.3666666666668</v>
      </c>
      <c r="I160" s="37">
        <v>3505.2833333333338</v>
      </c>
      <c r="J160" s="37">
        <v>3536.5666666666666</v>
      </c>
      <c r="K160" s="28">
        <v>3474</v>
      </c>
      <c r="L160" s="28">
        <v>3401.8</v>
      </c>
      <c r="M160" s="28">
        <v>1.5582499999999999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50041.9</v>
      </c>
      <c r="D161" s="37">
        <v>49760.583333333336</v>
      </c>
      <c r="E161" s="37">
        <v>49348.716666666674</v>
      </c>
      <c r="F161" s="37">
        <v>48655.53333333334</v>
      </c>
      <c r="G161" s="37">
        <v>48243.666666666679</v>
      </c>
      <c r="H161" s="37">
        <v>50453.76666666667</v>
      </c>
      <c r="I161" s="37">
        <v>50865.633333333324</v>
      </c>
      <c r="J161" s="37">
        <v>51558.816666666666</v>
      </c>
      <c r="K161" s="28">
        <v>50172.45</v>
      </c>
      <c r="L161" s="28">
        <v>49067.4</v>
      </c>
      <c r="M161" s="28">
        <v>0.12397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3833.6</v>
      </c>
      <c r="D162" s="37">
        <v>3827.3666666666663</v>
      </c>
      <c r="E162" s="37">
        <v>3761.1833333333325</v>
      </c>
      <c r="F162" s="37">
        <v>3688.766666666666</v>
      </c>
      <c r="G162" s="37">
        <v>3622.5833333333321</v>
      </c>
      <c r="H162" s="37">
        <v>3899.7833333333328</v>
      </c>
      <c r="I162" s="37">
        <v>3965.9666666666662</v>
      </c>
      <c r="J162" s="37">
        <v>4038.3833333333332</v>
      </c>
      <c r="K162" s="28">
        <v>3893.55</v>
      </c>
      <c r="L162" s="28">
        <v>3754.95</v>
      </c>
      <c r="M162" s="28">
        <v>3.15219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215</v>
      </c>
      <c r="D163" s="37">
        <v>214.86666666666667</v>
      </c>
      <c r="E163" s="37">
        <v>213.73333333333335</v>
      </c>
      <c r="F163" s="37">
        <v>212.46666666666667</v>
      </c>
      <c r="G163" s="37">
        <v>211.33333333333334</v>
      </c>
      <c r="H163" s="37">
        <v>216.13333333333335</v>
      </c>
      <c r="I163" s="37">
        <v>217.26666666666668</v>
      </c>
      <c r="J163" s="37">
        <v>218.53333333333336</v>
      </c>
      <c r="K163" s="28">
        <v>216</v>
      </c>
      <c r="L163" s="28">
        <v>213.6</v>
      </c>
      <c r="M163" s="28">
        <v>7.8973000000000004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2723.25</v>
      </c>
      <c r="D164" s="37">
        <v>2720.0833333333335</v>
      </c>
      <c r="E164" s="37">
        <v>2705.166666666667</v>
      </c>
      <c r="F164" s="37">
        <v>2687.0833333333335</v>
      </c>
      <c r="G164" s="37">
        <v>2672.166666666667</v>
      </c>
      <c r="H164" s="37">
        <v>2738.166666666667</v>
      </c>
      <c r="I164" s="37">
        <v>2753.0833333333339</v>
      </c>
      <c r="J164" s="37">
        <v>2771.166666666667</v>
      </c>
      <c r="K164" s="28">
        <v>2735</v>
      </c>
      <c r="L164" s="28">
        <v>2702</v>
      </c>
      <c r="M164" s="28">
        <v>2.0597799999999999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1961.45</v>
      </c>
      <c r="D165" s="37">
        <v>1966.2666666666667</v>
      </c>
      <c r="E165" s="37">
        <v>1947.1833333333334</v>
      </c>
      <c r="F165" s="37">
        <v>1932.9166666666667</v>
      </c>
      <c r="G165" s="37">
        <v>1913.8333333333335</v>
      </c>
      <c r="H165" s="37">
        <v>1980.5333333333333</v>
      </c>
      <c r="I165" s="37">
        <v>1999.6166666666668</v>
      </c>
      <c r="J165" s="37">
        <v>2013.8833333333332</v>
      </c>
      <c r="K165" s="28">
        <v>1985.35</v>
      </c>
      <c r="L165" s="28">
        <v>1952</v>
      </c>
      <c r="M165" s="28">
        <v>5.0343799999999996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2459.6999999999998</v>
      </c>
      <c r="D166" s="37">
        <v>2454.5166666666664</v>
      </c>
      <c r="E166" s="37">
        <v>2440.1833333333329</v>
      </c>
      <c r="F166" s="37">
        <v>2420.6666666666665</v>
      </c>
      <c r="G166" s="37">
        <v>2406.333333333333</v>
      </c>
      <c r="H166" s="37">
        <v>2474.0333333333328</v>
      </c>
      <c r="I166" s="37">
        <v>2488.3666666666668</v>
      </c>
      <c r="J166" s="37">
        <v>2507.8833333333328</v>
      </c>
      <c r="K166" s="28">
        <v>2468.85</v>
      </c>
      <c r="L166" s="28">
        <v>2435</v>
      </c>
      <c r="M166" s="28">
        <v>1.72105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118.6</v>
      </c>
      <c r="D167" s="37">
        <v>118.68333333333332</v>
      </c>
      <c r="E167" s="37">
        <v>117.26666666666665</v>
      </c>
      <c r="F167" s="37">
        <v>115.93333333333332</v>
      </c>
      <c r="G167" s="37">
        <v>114.51666666666665</v>
      </c>
      <c r="H167" s="37">
        <v>120.01666666666665</v>
      </c>
      <c r="I167" s="37">
        <v>121.43333333333331</v>
      </c>
      <c r="J167" s="37">
        <v>122.76666666666665</v>
      </c>
      <c r="K167" s="28">
        <v>120.1</v>
      </c>
      <c r="L167" s="28">
        <v>117.35</v>
      </c>
      <c r="M167" s="28">
        <v>38.643940000000001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231.35</v>
      </c>
      <c r="D168" s="37">
        <v>230.26666666666665</v>
      </c>
      <c r="E168" s="37">
        <v>228.83333333333331</v>
      </c>
      <c r="F168" s="37">
        <v>226.31666666666666</v>
      </c>
      <c r="G168" s="37">
        <v>224.88333333333333</v>
      </c>
      <c r="H168" s="37">
        <v>232.7833333333333</v>
      </c>
      <c r="I168" s="37">
        <v>234.21666666666664</v>
      </c>
      <c r="J168" s="37">
        <v>236.73333333333329</v>
      </c>
      <c r="K168" s="28">
        <v>231.7</v>
      </c>
      <c r="L168" s="28">
        <v>227.75</v>
      </c>
      <c r="M168" s="28">
        <v>85.203639999999993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462.8</v>
      </c>
      <c r="D169" s="37">
        <v>459.43333333333334</v>
      </c>
      <c r="E169" s="37">
        <v>450.86666666666667</v>
      </c>
      <c r="F169" s="37">
        <v>438.93333333333334</v>
      </c>
      <c r="G169" s="37">
        <v>430.36666666666667</v>
      </c>
      <c r="H169" s="37">
        <v>471.36666666666667</v>
      </c>
      <c r="I169" s="37">
        <v>479.93333333333339</v>
      </c>
      <c r="J169" s="37">
        <v>491.86666666666667</v>
      </c>
      <c r="K169" s="28">
        <v>468</v>
      </c>
      <c r="L169" s="28">
        <v>447.5</v>
      </c>
      <c r="M169" s="28">
        <v>5.4409000000000001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14576.55</v>
      </c>
      <c r="D170" s="37">
        <v>14676.883333333333</v>
      </c>
      <c r="E170" s="37">
        <v>14379.766666666666</v>
      </c>
      <c r="F170" s="37">
        <v>14182.983333333334</v>
      </c>
      <c r="G170" s="37">
        <v>13885.866666666667</v>
      </c>
      <c r="H170" s="37">
        <v>14873.666666666666</v>
      </c>
      <c r="I170" s="37">
        <v>15170.783333333331</v>
      </c>
      <c r="J170" s="37">
        <v>15367.566666666666</v>
      </c>
      <c r="K170" s="28">
        <v>14974</v>
      </c>
      <c r="L170" s="28">
        <v>14480.1</v>
      </c>
      <c r="M170" s="28">
        <v>8.8489999999999999E-2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34.15</v>
      </c>
      <c r="D171" s="37">
        <v>34.299999999999997</v>
      </c>
      <c r="E171" s="37">
        <v>33.899999999999991</v>
      </c>
      <c r="F171" s="37">
        <v>33.649999999999991</v>
      </c>
      <c r="G171" s="37">
        <v>33.249999999999986</v>
      </c>
      <c r="H171" s="37">
        <v>34.549999999999997</v>
      </c>
      <c r="I171" s="37">
        <v>34.950000000000003</v>
      </c>
      <c r="J171" s="37">
        <v>35.200000000000003</v>
      </c>
      <c r="K171" s="28">
        <v>34.700000000000003</v>
      </c>
      <c r="L171" s="28">
        <v>34.049999999999997</v>
      </c>
      <c r="M171" s="28">
        <v>260.13767000000001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105.45</v>
      </c>
      <c r="D172" s="37">
        <v>105.56666666666666</v>
      </c>
      <c r="E172" s="37">
        <v>104.68333333333332</v>
      </c>
      <c r="F172" s="37">
        <v>103.91666666666666</v>
      </c>
      <c r="G172" s="37">
        <v>103.03333333333332</v>
      </c>
      <c r="H172" s="37">
        <v>106.33333333333333</v>
      </c>
      <c r="I172" s="37">
        <v>107.21666666666665</v>
      </c>
      <c r="J172" s="37">
        <v>107.98333333333333</v>
      </c>
      <c r="K172" s="28">
        <v>106.45</v>
      </c>
      <c r="L172" s="28">
        <v>104.8</v>
      </c>
      <c r="M172" s="28">
        <v>52.863379999999999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2661.3</v>
      </c>
      <c r="D173" s="37">
        <v>2656.8333333333335</v>
      </c>
      <c r="E173" s="37">
        <v>2644.666666666667</v>
      </c>
      <c r="F173" s="37">
        <v>2628.0333333333333</v>
      </c>
      <c r="G173" s="37">
        <v>2615.8666666666668</v>
      </c>
      <c r="H173" s="37">
        <v>2673.4666666666672</v>
      </c>
      <c r="I173" s="37">
        <v>2685.6333333333341</v>
      </c>
      <c r="J173" s="37">
        <v>2702.2666666666673</v>
      </c>
      <c r="K173" s="28">
        <v>2669</v>
      </c>
      <c r="L173" s="28">
        <v>2640.2</v>
      </c>
      <c r="M173" s="28">
        <v>34.197299999999998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957.85</v>
      </c>
      <c r="D174" s="37">
        <v>961.31666666666661</v>
      </c>
      <c r="E174" s="37">
        <v>939.63333333333321</v>
      </c>
      <c r="F174" s="37">
        <v>921.41666666666663</v>
      </c>
      <c r="G174" s="37">
        <v>899.73333333333323</v>
      </c>
      <c r="H174" s="37">
        <v>979.53333333333319</v>
      </c>
      <c r="I174" s="37">
        <v>1001.2166666666666</v>
      </c>
      <c r="J174" s="37">
        <v>1019.4333333333332</v>
      </c>
      <c r="K174" s="28">
        <v>983</v>
      </c>
      <c r="L174" s="28">
        <v>943.1</v>
      </c>
      <c r="M174" s="28">
        <v>65.790649999999999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1324.2</v>
      </c>
      <c r="D175" s="37">
        <v>1320.1833333333332</v>
      </c>
      <c r="E175" s="37">
        <v>1307.3666666666663</v>
      </c>
      <c r="F175" s="37">
        <v>1290.5333333333331</v>
      </c>
      <c r="G175" s="37">
        <v>1277.7166666666662</v>
      </c>
      <c r="H175" s="37">
        <v>1337.0166666666664</v>
      </c>
      <c r="I175" s="37">
        <v>1349.8333333333335</v>
      </c>
      <c r="J175" s="37">
        <v>1366.6666666666665</v>
      </c>
      <c r="K175" s="28">
        <v>1333</v>
      </c>
      <c r="L175" s="28">
        <v>1303.3499999999999</v>
      </c>
      <c r="M175" s="28">
        <v>14.98235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2519.3000000000002</v>
      </c>
      <c r="D176" s="37">
        <v>2510.0333333333333</v>
      </c>
      <c r="E176" s="37">
        <v>2480.2666666666664</v>
      </c>
      <c r="F176" s="37">
        <v>2441.2333333333331</v>
      </c>
      <c r="G176" s="37">
        <v>2411.4666666666662</v>
      </c>
      <c r="H176" s="37">
        <v>2549.0666666666666</v>
      </c>
      <c r="I176" s="37">
        <v>2578.8333333333339</v>
      </c>
      <c r="J176" s="37">
        <v>2617.8666666666668</v>
      </c>
      <c r="K176" s="28">
        <v>2539.8000000000002</v>
      </c>
      <c r="L176" s="28">
        <v>2471</v>
      </c>
      <c r="M176" s="28">
        <v>7.6166999999999998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21622.5</v>
      </c>
      <c r="D177" s="37">
        <v>21499.133333333331</v>
      </c>
      <c r="E177" s="37">
        <v>21325.916666666664</v>
      </c>
      <c r="F177" s="37">
        <v>21029.333333333332</v>
      </c>
      <c r="G177" s="37">
        <v>20856.116666666665</v>
      </c>
      <c r="H177" s="37">
        <v>21795.716666666664</v>
      </c>
      <c r="I177" s="37">
        <v>21968.933333333331</v>
      </c>
      <c r="J177" s="37">
        <v>22265.516666666663</v>
      </c>
      <c r="K177" s="28">
        <v>21672.35</v>
      </c>
      <c r="L177" s="28">
        <v>21202.55</v>
      </c>
      <c r="M177" s="28">
        <v>0.27367000000000002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1348.45</v>
      </c>
      <c r="D178" s="37">
        <v>1346.9166666666667</v>
      </c>
      <c r="E178" s="37">
        <v>1328.5833333333335</v>
      </c>
      <c r="F178" s="37">
        <v>1308.7166666666667</v>
      </c>
      <c r="G178" s="37">
        <v>1290.3833333333334</v>
      </c>
      <c r="H178" s="37">
        <v>1366.7833333333335</v>
      </c>
      <c r="I178" s="37">
        <v>1385.116666666667</v>
      </c>
      <c r="J178" s="37">
        <v>1404.9833333333336</v>
      </c>
      <c r="K178" s="28">
        <v>1365.25</v>
      </c>
      <c r="L178" s="28">
        <v>1327.05</v>
      </c>
      <c r="M178" s="28">
        <v>8.7677099999999992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2878.05</v>
      </c>
      <c r="D179" s="37">
        <v>2887.2166666666667</v>
      </c>
      <c r="E179" s="37">
        <v>2854.9333333333334</v>
      </c>
      <c r="F179" s="37">
        <v>2831.8166666666666</v>
      </c>
      <c r="G179" s="37">
        <v>2799.5333333333333</v>
      </c>
      <c r="H179" s="37">
        <v>2910.3333333333335</v>
      </c>
      <c r="I179" s="37">
        <v>2942.6166666666672</v>
      </c>
      <c r="J179" s="37">
        <v>2965.7333333333336</v>
      </c>
      <c r="K179" s="28">
        <v>2919.5</v>
      </c>
      <c r="L179" s="28">
        <v>2864.1</v>
      </c>
      <c r="M179" s="28">
        <v>2.2340900000000001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518.1</v>
      </c>
      <c r="D180" s="37">
        <v>519.93333333333328</v>
      </c>
      <c r="E180" s="37">
        <v>505.36666666666656</v>
      </c>
      <c r="F180" s="37">
        <v>492.63333333333327</v>
      </c>
      <c r="G180" s="37">
        <v>478.06666666666655</v>
      </c>
      <c r="H180" s="37">
        <v>532.66666666666652</v>
      </c>
      <c r="I180" s="37">
        <v>547.23333333333335</v>
      </c>
      <c r="J180" s="37">
        <v>559.96666666666658</v>
      </c>
      <c r="K180" s="28">
        <v>534.5</v>
      </c>
      <c r="L180" s="28">
        <v>507.2</v>
      </c>
      <c r="M180" s="28">
        <v>592.49131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532.35</v>
      </c>
      <c r="D181" s="37">
        <v>531.11666666666667</v>
      </c>
      <c r="E181" s="37">
        <v>527.43333333333339</v>
      </c>
      <c r="F181" s="37">
        <v>522.51666666666677</v>
      </c>
      <c r="G181" s="37">
        <v>518.83333333333348</v>
      </c>
      <c r="H181" s="37">
        <v>536.0333333333333</v>
      </c>
      <c r="I181" s="37">
        <v>539.71666666666647</v>
      </c>
      <c r="J181" s="37">
        <v>544.63333333333321</v>
      </c>
      <c r="K181" s="28">
        <v>534.79999999999995</v>
      </c>
      <c r="L181" s="28">
        <v>526.20000000000005</v>
      </c>
      <c r="M181" s="28">
        <v>90.136619999999994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83.15</v>
      </c>
      <c r="D182" s="37">
        <v>82.833333333333329</v>
      </c>
      <c r="E182" s="37">
        <v>82.36666666666666</v>
      </c>
      <c r="F182" s="37">
        <v>81.583333333333329</v>
      </c>
      <c r="G182" s="37">
        <v>81.11666666666666</v>
      </c>
      <c r="H182" s="37">
        <v>83.61666666666666</v>
      </c>
      <c r="I182" s="37">
        <v>84.083333333333329</v>
      </c>
      <c r="J182" s="37">
        <v>84.86666666666666</v>
      </c>
      <c r="K182" s="28">
        <v>83.3</v>
      </c>
      <c r="L182" s="28">
        <v>82.05</v>
      </c>
      <c r="M182" s="28">
        <v>203.83265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916.75</v>
      </c>
      <c r="D183" s="37">
        <v>910.31666666666661</v>
      </c>
      <c r="E183" s="37">
        <v>901.63333333333321</v>
      </c>
      <c r="F183" s="37">
        <v>886.51666666666665</v>
      </c>
      <c r="G183" s="37">
        <v>877.83333333333326</v>
      </c>
      <c r="H183" s="37">
        <v>925.43333333333317</v>
      </c>
      <c r="I183" s="37">
        <v>934.11666666666656</v>
      </c>
      <c r="J183" s="37">
        <v>949.23333333333312</v>
      </c>
      <c r="K183" s="28">
        <v>919</v>
      </c>
      <c r="L183" s="28">
        <v>895.2</v>
      </c>
      <c r="M183" s="28">
        <v>29.899979999999999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479.55</v>
      </c>
      <c r="D184" s="37">
        <v>481.98333333333335</v>
      </c>
      <c r="E184" s="37">
        <v>475.16666666666669</v>
      </c>
      <c r="F184" s="37">
        <v>470.78333333333336</v>
      </c>
      <c r="G184" s="37">
        <v>463.9666666666667</v>
      </c>
      <c r="H184" s="37">
        <v>486.36666666666667</v>
      </c>
      <c r="I184" s="37">
        <v>493.18333333333328</v>
      </c>
      <c r="J184" s="37">
        <v>497.56666666666666</v>
      </c>
      <c r="K184" s="28">
        <v>488.8</v>
      </c>
      <c r="L184" s="28">
        <v>477.6</v>
      </c>
      <c r="M184" s="28">
        <v>6.8737700000000004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595.85</v>
      </c>
      <c r="D185" s="37">
        <v>593.2833333333333</v>
      </c>
      <c r="E185" s="37">
        <v>586.66666666666663</v>
      </c>
      <c r="F185" s="37">
        <v>577.48333333333335</v>
      </c>
      <c r="G185" s="37">
        <v>570.86666666666667</v>
      </c>
      <c r="H185" s="37">
        <v>602.46666666666658</v>
      </c>
      <c r="I185" s="37">
        <v>609.08333333333337</v>
      </c>
      <c r="J185" s="37">
        <v>618.26666666666654</v>
      </c>
      <c r="K185" s="28">
        <v>599.9</v>
      </c>
      <c r="L185" s="28">
        <v>584.1</v>
      </c>
      <c r="M185" s="28">
        <v>4.26037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974</v>
      </c>
      <c r="D186" s="37">
        <v>978.63333333333333</v>
      </c>
      <c r="E186" s="37">
        <v>966.36666666666667</v>
      </c>
      <c r="F186" s="37">
        <v>958.73333333333335</v>
      </c>
      <c r="G186" s="37">
        <v>946.4666666666667</v>
      </c>
      <c r="H186" s="37">
        <v>986.26666666666665</v>
      </c>
      <c r="I186" s="37">
        <v>998.5333333333333</v>
      </c>
      <c r="J186" s="37">
        <v>1006.1666666666666</v>
      </c>
      <c r="K186" s="28">
        <v>990.9</v>
      </c>
      <c r="L186" s="28">
        <v>971</v>
      </c>
      <c r="M186" s="28">
        <v>21.494140000000002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1118.25</v>
      </c>
      <c r="D187" s="37">
        <v>1110.5</v>
      </c>
      <c r="E187" s="37">
        <v>1098.75</v>
      </c>
      <c r="F187" s="37">
        <v>1079.25</v>
      </c>
      <c r="G187" s="37">
        <v>1067.5</v>
      </c>
      <c r="H187" s="37">
        <v>1130</v>
      </c>
      <c r="I187" s="37">
        <v>1141.75</v>
      </c>
      <c r="J187" s="37">
        <v>1161.25</v>
      </c>
      <c r="K187" s="28">
        <v>1122.25</v>
      </c>
      <c r="L187" s="28">
        <v>1091</v>
      </c>
      <c r="M187" s="28">
        <v>20.42013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1086.4000000000001</v>
      </c>
      <c r="D188" s="37">
        <v>1082.25</v>
      </c>
      <c r="E188" s="37">
        <v>1074.5</v>
      </c>
      <c r="F188" s="37">
        <v>1062.5999999999999</v>
      </c>
      <c r="G188" s="37">
        <v>1054.8499999999999</v>
      </c>
      <c r="H188" s="37">
        <v>1094.1500000000001</v>
      </c>
      <c r="I188" s="37">
        <v>1101.9000000000001</v>
      </c>
      <c r="J188" s="37">
        <v>1113.8000000000002</v>
      </c>
      <c r="K188" s="28">
        <v>1090</v>
      </c>
      <c r="L188" s="28">
        <v>1070.3499999999999</v>
      </c>
      <c r="M188" s="28">
        <v>2.3832300000000002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3381.25</v>
      </c>
      <c r="D189" s="37">
        <v>3378.4166666666665</v>
      </c>
      <c r="E189" s="37">
        <v>3364.833333333333</v>
      </c>
      <c r="F189" s="37">
        <v>3348.4166666666665</v>
      </c>
      <c r="G189" s="37">
        <v>3334.833333333333</v>
      </c>
      <c r="H189" s="37">
        <v>3394.833333333333</v>
      </c>
      <c r="I189" s="37">
        <v>3408.4166666666661</v>
      </c>
      <c r="J189" s="37">
        <v>3424.833333333333</v>
      </c>
      <c r="K189" s="28">
        <v>3392</v>
      </c>
      <c r="L189" s="28">
        <v>3362</v>
      </c>
      <c r="M189" s="28">
        <v>14.30659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807.85</v>
      </c>
      <c r="D190" s="37">
        <v>804.2166666666667</v>
      </c>
      <c r="E190" s="37">
        <v>794.63333333333344</v>
      </c>
      <c r="F190" s="37">
        <v>781.41666666666674</v>
      </c>
      <c r="G190" s="37">
        <v>771.83333333333348</v>
      </c>
      <c r="H190" s="37">
        <v>817.43333333333339</v>
      </c>
      <c r="I190" s="37">
        <v>827.01666666666665</v>
      </c>
      <c r="J190" s="37">
        <v>840.23333333333335</v>
      </c>
      <c r="K190" s="28">
        <v>813.8</v>
      </c>
      <c r="L190" s="28">
        <v>791</v>
      </c>
      <c r="M190" s="28">
        <v>31.913599999999999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10614.15</v>
      </c>
      <c r="D191" s="37">
        <v>10625.699999999999</v>
      </c>
      <c r="E191" s="37">
        <v>10551.449999999997</v>
      </c>
      <c r="F191" s="37">
        <v>10488.749999999998</v>
      </c>
      <c r="G191" s="37">
        <v>10414.499999999996</v>
      </c>
      <c r="H191" s="37">
        <v>10688.399999999998</v>
      </c>
      <c r="I191" s="37">
        <v>10762.650000000001</v>
      </c>
      <c r="J191" s="37">
        <v>10825.349999999999</v>
      </c>
      <c r="K191" s="28">
        <v>10699.95</v>
      </c>
      <c r="L191" s="28">
        <v>10563</v>
      </c>
      <c r="M191" s="28">
        <v>2.51023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484.8</v>
      </c>
      <c r="D192" s="37">
        <v>483.61666666666662</v>
      </c>
      <c r="E192" s="37">
        <v>480.43333333333322</v>
      </c>
      <c r="F192" s="37">
        <v>476.06666666666661</v>
      </c>
      <c r="G192" s="37">
        <v>472.88333333333321</v>
      </c>
      <c r="H192" s="37">
        <v>487.98333333333323</v>
      </c>
      <c r="I192" s="37">
        <v>491.16666666666663</v>
      </c>
      <c r="J192" s="37">
        <v>495.53333333333325</v>
      </c>
      <c r="K192" s="28">
        <v>486.8</v>
      </c>
      <c r="L192" s="28">
        <v>479.25</v>
      </c>
      <c r="M192" s="28">
        <v>120.70974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237.95</v>
      </c>
      <c r="D193" s="37">
        <v>237.88333333333333</v>
      </c>
      <c r="E193" s="37">
        <v>235.96666666666664</v>
      </c>
      <c r="F193" s="37">
        <v>233.98333333333332</v>
      </c>
      <c r="G193" s="37">
        <v>232.06666666666663</v>
      </c>
      <c r="H193" s="37">
        <v>239.86666666666665</v>
      </c>
      <c r="I193" s="37">
        <v>241.78333333333333</v>
      </c>
      <c r="J193" s="37">
        <v>243.76666666666665</v>
      </c>
      <c r="K193" s="28">
        <v>239.8</v>
      </c>
      <c r="L193" s="28">
        <v>235.9</v>
      </c>
      <c r="M193" s="28">
        <v>152.38636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112.55</v>
      </c>
      <c r="D194" s="37">
        <v>112.31666666666668</v>
      </c>
      <c r="E194" s="37">
        <v>111.63333333333335</v>
      </c>
      <c r="F194" s="37">
        <v>110.71666666666668</v>
      </c>
      <c r="G194" s="37">
        <v>110.03333333333336</v>
      </c>
      <c r="H194" s="37">
        <v>113.23333333333335</v>
      </c>
      <c r="I194" s="37">
        <v>113.91666666666666</v>
      </c>
      <c r="J194" s="37">
        <v>114.83333333333334</v>
      </c>
      <c r="K194" s="28">
        <v>113</v>
      </c>
      <c r="L194" s="28">
        <v>111.4</v>
      </c>
      <c r="M194" s="28">
        <v>493.96424999999999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1105.1500000000001</v>
      </c>
      <c r="D195" s="37">
        <v>1100.8166666666668</v>
      </c>
      <c r="E195" s="37">
        <v>1092.4333333333336</v>
      </c>
      <c r="F195" s="37">
        <v>1079.7166666666667</v>
      </c>
      <c r="G195" s="37">
        <v>1071.3333333333335</v>
      </c>
      <c r="H195" s="37">
        <v>1113.5333333333338</v>
      </c>
      <c r="I195" s="37">
        <v>1121.916666666667</v>
      </c>
      <c r="J195" s="37">
        <v>1134.6333333333339</v>
      </c>
      <c r="K195" s="28">
        <v>1109.2</v>
      </c>
      <c r="L195" s="28">
        <v>1088.0999999999999</v>
      </c>
      <c r="M195" s="28">
        <v>30.41422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774.05</v>
      </c>
      <c r="D196" s="37">
        <v>765.15</v>
      </c>
      <c r="E196" s="37">
        <v>753.9</v>
      </c>
      <c r="F196" s="37">
        <v>733.75</v>
      </c>
      <c r="G196" s="37">
        <v>722.5</v>
      </c>
      <c r="H196" s="37">
        <v>785.3</v>
      </c>
      <c r="I196" s="37">
        <v>796.55</v>
      </c>
      <c r="J196" s="37">
        <v>816.69999999999993</v>
      </c>
      <c r="K196" s="28">
        <v>776.4</v>
      </c>
      <c r="L196" s="28">
        <v>745</v>
      </c>
      <c r="M196" s="28">
        <v>9.5838099999999997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2478.6999999999998</v>
      </c>
      <c r="D197" s="37">
        <v>2483.3000000000002</v>
      </c>
      <c r="E197" s="37">
        <v>2462.7000000000003</v>
      </c>
      <c r="F197" s="37">
        <v>2446.7000000000003</v>
      </c>
      <c r="G197" s="37">
        <v>2426.1000000000004</v>
      </c>
      <c r="H197" s="37">
        <v>2499.3000000000002</v>
      </c>
      <c r="I197" s="37">
        <v>2519.9000000000005</v>
      </c>
      <c r="J197" s="37">
        <v>2535.9</v>
      </c>
      <c r="K197" s="28">
        <v>2503.9</v>
      </c>
      <c r="L197" s="28">
        <v>2467.3000000000002</v>
      </c>
      <c r="M197" s="28">
        <v>8.2766300000000008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1561</v>
      </c>
      <c r="D198" s="37">
        <v>1559.2</v>
      </c>
      <c r="E198" s="37">
        <v>1548.6000000000001</v>
      </c>
      <c r="F198" s="37">
        <v>1536.2</v>
      </c>
      <c r="G198" s="37">
        <v>1525.6000000000001</v>
      </c>
      <c r="H198" s="37">
        <v>1571.6000000000001</v>
      </c>
      <c r="I198" s="37">
        <v>1582.2</v>
      </c>
      <c r="J198" s="37">
        <v>1594.6000000000001</v>
      </c>
      <c r="K198" s="28">
        <v>1569.8</v>
      </c>
      <c r="L198" s="28">
        <v>1546.8</v>
      </c>
      <c r="M198" s="28">
        <v>1.46448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587.5</v>
      </c>
      <c r="D199" s="37">
        <v>584.9</v>
      </c>
      <c r="E199" s="37">
        <v>579.9</v>
      </c>
      <c r="F199" s="37">
        <v>572.29999999999995</v>
      </c>
      <c r="G199" s="37">
        <v>567.29999999999995</v>
      </c>
      <c r="H199" s="37">
        <v>592.5</v>
      </c>
      <c r="I199" s="37">
        <v>597.5</v>
      </c>
      <c r="J199" s="37">
        <v>605.1</v>
      </c>
      <c r="K199" s="28">
        <v>589.9</v>
      </c>
      <c r="L199" s="28">
        <v>577.29999999999995</v>
      </c>
      <c r="M199" s="28">
        <v>4.16249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1455.5</v>
      </c>
      <c r="D200" s="37">
        <v>1475.4166666666667</v>
      </c>
      <c r="E200" s="37">
        <v>1428.3333333333335</v>
      </c>
      <c r="F200" s="37">
        <v>1401.1666666666667</v>
      </c>
      <c r="G200" s="37">
        <v>1354.0833333333335</v>
      </c>
      <c r="H200" s="37">
        <v>1502.5833333333335</v>
      </c>
      <c r="I200" s="37">
        <v>1549.666666666667</v>
      </c>
      <c r="J200" s="37">
        <v>1576.8333333333335</v>
      </c>
      <c r="K200" s="28">
        <v>1522.5</v>
      </c>
      <c r="L200" s="28">
        <v>1448.25</v>
      </c>
      <c r="M200" s="28">
        <v>17.483820000000001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38.1</v>
      </c>
      <c r="D201" s="37">
        <v>38.15</v>
      </c>
      <c r="E201" s="37">
        <v>37.799999999999997</v>
      </c>
      <c r="F201" s="37">
        <v>37.5</v>
      </c>
      <c r="G201" s="37">
        <v>37.15</v>
      </c>
      <c r="H201" s="37">
        <v>38.449999999999996</v>
      </c>
      <c r="I201" s="37">
        <v>38.800000000000004</v>
      </c>
      <c r="J201" s="37">
        <v>39.099999999999994</v>
      </c>
      <c r="K201" s="28">
        <v>38.5</v>
      </c>
      <c r="L201" s="28">
        <v>37.85</v>
      </c>
      <c r="M201" s="28">
        <v>75.298339999999996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773.95</v>
      </c>
      <c r="D202" s="37">
        <v>779.48333333333323</v>
      </c>
      <c r="E202" s="37">
        <v>767.46666666666647</v>
      </c>
      <c r="F202" s="37">
        <v>760.98333333333323</v>
      </c>
      <c r="G202" s="37">
        <v>748.96666666666647</v>
      </c>
      <c r="H202" s="37">
        <v>785.96666666666647</v>
      </c>
      <c r="I202" s="37">
        <v>797.98333333333312</v>
      </c>
      <c r="J202" s="37">
        <v>804.46666666666647</v>
      </c>
      <c r="K202" s="28">
        <v>791.5</v>
      </c>
      <c r="L202" s="28">
        <v>773</v>
      </c>
      <c r="M202" s="28">
        <v>22.39104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6703.95</v>
      </c>
      <c r="D203" s="37">
        <v>6674.4333333333343</v>
      </c>
      <c r="E203" s="37">
        <v>6638.6166666666686</v>
      </c>
      <c r="F203" s="37">
        <v>6573.2833333333347</v>
      </c>
      <c r="G203" s="37">
        <v>6537.466666666669</v>
      </c>
      <c r="H203" s="37">
        <v>6739.7666666666682</v>
      </c>
      <c r="I203" s="37">
        <v>6775.5833333333339</v>
      </c>
      <c r="J203" s="37">
        <v>6840.9166666666679</v>
      </c>
      <c r="K203" s="28">
        <v>6710.25</v>
      </c>
      <c r="L203" s="28">
        <v>6609.1</v>
      </c>
      <c r="M203" s="28">
        <v>3.0099200000000002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41.3</v>
      </c>
      <c r="D204" s="37">
        <v>41.233333333333327</v>
      </c>
      <c r="E204" s="37">
        <v>40.816666666666656</v>
      </c>
      <c r="F204" s="37">
        <v>40.333333333333329</v>
      </c>
      <c r="G204" s="37">
        <v>39.916666666666657</v>
      </c>
      <c r="H204" s="37">
        <v>41.716666666666654</v>
      </c>
      <c r="I204" s="37">
        <v>42.133333333333326</v>
      </c>
      <c r="J204" s="37">
        <v>42.616666666666653</v>
      </c>
      <c r="K204" s="28">
        <v>41.65</v>
      </c>
      <c r="L204" s="28">
        <v>40.75</v>
      </c>
      <c r="M204" s="28">
        <v>83.388630000000006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1702.3</v>
      </c>
      <c r="D205" s="37">
        <v>1682.2</v>
      </c>
      <c r="E205" s="37">
        <v>1657.95</v>
      </c>
      <c r="F205" s="37">
        <v>1613.6</v>
      </c>
      <c r="G205" s="37">
        <v>1589.35</v>
      </c>
      <c r="H205" s="37">
        <v>1726.5500000000002</v>
      </c>
      <c r="I205" s="37">
        <v>1750.8000000000002</v>
      </c>
      <c r="J205" s="37">
        <v>1795.1500000000003</v>
      </c>
      <c r="K205" s="28">
        <v>1706.45</v>
      </c>
      <c r="L205" s="28">
        <v>1637.85</v>
      </c>
      <c r="M205" s="28">
        <v>4.0027299999999997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808.35</v>
      </c>
      <c r="D206" s="37">
        <v>807.41666666666663</v>
      </c>
      <c r="E206" s="37">
        <v>799.0333333333333</v>
      </c>
      <c r="F206" s="37">
        <v>789.7166666666667</v>
      </c>
      <c r="G206" s="37">
        <v>781.33333333333337</v>
      </c>
      <c r="H206" s="37">
        <v>816.73333333333323</v>
      </c>
      <c r="I206" s="37">
        <v>825.11666666666667</v>
      </c>
      <c r="J206" s="37">
        <v>834.43333333333317</v>
      </c>
      <c r="K206" s="28">
        <v>815.8</v>
      </c>
      <c r="L206" s="28">
        <v>798.1</v>
      </c>
      <c r="M206" s="28">
        <v>10.46049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1040.9000000000001</v>
      </c>
      <c r="D207" s="37">
        <v>1041.7333333333333</v>
      </c>
      <c r="E207" s="37">
        <v>1031.3166666666666</v>
      </c>
      <c r="F207" s="37">
        <v>1021.7333333333333</v>
      </c>
      <c r="G207" s="37">
        <v>1011.3166666666666</v>
      </c>
      <c r="H207" s="37">
        <v>1051.3166666666666</v>
      </c>
      <c r="I207" s="37">
        <v>1061.7333333333331</v>
      </c>
      <c r="J207" s="37">
        <v>1071.3166666666666</v>
      </c>
      <c r="K207" s="28">
        <v>1052.1500000000001</v>
      </c>
      <c r="L207" s="28">
        <v>1032.1500000000001</v>
      </c>
      <c r="M207" s="28">
        <v>11.081490000000001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265.5</v>
      </c>
      <c r="D208" s="37">
        <v>265.56666666666666</v>
      </c>
      <c r="E208" s="37">
        <v>262.88333333333333</v>
      </c>
      <c r="F208" s="37">
        <v>260.26666666666665</v>
      </c>
      <c r="G208" s="37">
        <v>257.58333333333331</v>
      </c>
      <c r="H208" s="37">
        <v>268.18333333333334</v>
      </c>
      <c r="I208" s="37">
        <v>270.86666666666662</v>
      </c>
      <c r="J208" s="37">
        <v>273.48333333333335</v>
      </c>
      <c r="K208" s="28">
        <v>268.25</v>
      </c>
      <c r="L208" s="28">
        <v>262.95</v>
      </c>
      <c r="M208" s="28">
        <v>96.568960000000004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8.9</v>
      </c>
      <c r="D209" s="37">
        <v>8.9666666666666668</v>
      </c>
      <c r="E209" s="37">
        <v>8.8333333333333339</v>
      </c>
      <c r="F209" s="37">
        <v>8.7666666666666675</v>
      </c>
      <c r="G209" s="37">
        <v>8.6333333333333346</v>
      </c>
      <c r="H209" s="37">
        <v>9.0333333333333332</v>
      </c>
      <c r="I209" s="37">
        <v>9.1666666666666661</v>
      </c>
      <c r="J209" s="37">
        <v>9.2333333333333325</v>
      </c>
      <c r="K209" s="28">
        <v>9.1</v>
      </c>
      <c r="L209" s="28">
        <v>8.9</v>
      </c>
      <c r="M209" s="28">
        <v>722.40170000000001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1045.05</v>
      </c>
      <c r="D210" s="37">
        <v>1038.7333333333333</v>
      </c>
      <c r="E210" s="37">
        <v>1030.6166666666668</v>
      </c>
      <c r="F210" s="37">
        <v>1016.1833333333334</v>
      </c>
      <c r="G210" s="37">
        <v>1008.0666666666668</v>
      </c>
      <c r="H210" s="37">
        <v>1053.1666666666667</v>
      </c>
      <c r="I210" s="37">
        <v>1061.2833333333331</v>
      </c>
      <c r="J210" s="37">
        <v>1075.7166666666667</v>
      </c>
      <c r="K210" s="28">
        <v>1046.8499999999999</v>
      </c>
      <c r="L210" s="28">
        <v>1024.3</v>
      </c>
      <c r="M210" s="28">
        <v>11.631069999999999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1818.35</v>
      </c>
      <c r="D211" s="37">
        <v>1808.5833333333333</v>
      </c>
      <c r="E211" s="37">
        <v>1777.2666666666664</v>
      </c>
      <c r="F211" s="37">
        <v>1736.1833333333332</v>
      </c>
      <c r="G211" s="37">
        <v>1704.8666666666663</v>
      </c>
      <c r="H211" s="37">
        <v>1849.6666666666665</v>
      </c>
      <c r="I211" s="37">
        <v>1880.9833333333336</v>
      </c>
      <c r="J211" s="37">
        <v>1922.0666666666666</v>
      </c>
      <c r="K211" s="28">
        <v>1839.9</v>
      </c>
      <c r="L211" s="28">
        <v>1767.5</v>
      </c>
      <c r="M211" s="28">
        <v>2.4203899999999998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435.05</v>
      </c>
      <c r="D212" s="37">
        <v>436.95</v>
      </c>
      <c r="E212" s="37">
        <v>432.15</v>
      </c>
      <c r="F212" s="37">
        <v>429.25</v>
      </c>
      <c r="G212" s="37">
        <v>424.45</v>
      </c>
      <c r="H212" s="37">
        <v>439.84999999999997</v>
      </c>
      <c r="I212" s="37">
        <v>444.65000000000003</v>
      </c>
      <c r="J212" s="37">
        <v>447.54999999999995</v>
      </c>
      <c r="K212" s="28">
        <v>441.75</v>
      </c>
      <c r="L212" s="28">
        <v>434.05</v>
      </c>
      <c r="M212" s="28">
        <v>84.441299999999998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16.649999999999999</v>
      </c>
      <c r="D213" s="37">
        <v>16.600000000000001</v>
      </c>
      <c r="E213" s="37">
        <v>16.400000000000002</v>
      </c>
      <c r="F213" s="37">
        <v>16.150000000000002</v>
      </c>
      <c r="G213" s="37">
        <v>15.950000000000003</v>
      </c>
      <c r="H213" s="37">
        <v>16.850000000000001</v>
      </c>
      <c r="I213" s="37">
        <v>17.050000000000004</v>
      </c>
      <c r="J213" s="37">
        <v>17.3</v>
      </c>
      <c r="K213" s="28">
        <v>16.8</v>
      </c>
      <c r="L213" s="28">
        <v>16.350000000000001</v>
      </c>
      <c r="M213" s="28">
        <v>1214.82844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252.7</v>
      </c>
      <c r="D214" s="37">
        <v>252.2833333333333</v>
      </c>
      <c r="E214" s="37">
        <v>249.21666666666661</v>
      </c>
      <c r="F214" s="37">
        <v>245.73333333333332</v>
      </c>
      <c r="G214" s="37">
        <v>242.66666666666663</v>
      </c>
      <c r="H214" s="37">
        <v>255.76666666666659</v>
      </c>
      <c r="I214" s="37">
        <v>258.83333333333331</v>
      </c>
      <c r="J214" s="37">
        <v>262.31666666666661</v>
      </c>
      <c r="K214" s="37">
        <v>255.35</v>
      </c>
      <c r="L214" s="37">
        <v>248.8</v>
      </c>
      <c r="M214" s="37">
        <v>98.446449999999999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67.099999999999994</v>
      </c>
      <c r="D215" s="37">
        <v>67.11666666666666</v>
      </c>
      <c r="E215" s="37">
        <v>64.98333333333332</v>
      </c>
      <c r="F215" s="37">
        <v>62.86666666666666</v>
      </c>
      <c r="G215" s="37">
        <v>60.73333333333332</v>
      </c>
      <c r="H215" s="37">
        <v>69.23333333333332</v>
      </c>
      <c r="I215" s="37">
        <v>71.366666666666674</v>
      </c>
      <c r="J215" s="37">
        <v>73.48333333333332</v>
      </c>
      <c r="K215" s="37">
        <v>69.25</v>
      </c>
      <c r="L215" s="37">
        <v>65</v>
      </c>
      <c r="M215" s="37">
        <v>3035.6686800000002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394.05</v>
      </c>
      <c r="D216" s="37">
        <v>395.75</v>
      </c>
      <c r="E216" s="37">
        <v>391.5</v>
      </c>
      <c r="F216" s="37">
        <v>388.95</v>
      </c>
      <c r="G216" s="37">
        <v>384.7</v>
      </c>
      <c r="H216" s="37">
        <v>398.3</v>
      </c>
      <c r="I216" s="37">
        <v>402.55</v>
      </c>
      <c r="J216" s="37">
        <v>405.1</v>
      </c>
      <c r="K216" s="37">
        <v>400</v>
      </c>
      <c r="L216" s="37">
        <v>393.2</v>
      </c>
      <c r="M216" s="37">
        <v>9.5077300000000005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9"/>
      <c r="B1" s="45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2" t="s">
        <v>16</v>
      </c>
      <c r="B9" s="444" t="s">
        <v>18</v>
      </c>
      <c r="C9" s="448" t="s">
        <v>20</v>
      </c>
      <c r="D9" s="448" t="s">
        <v>21</v>
      </c>
      <c r="E9" s="439" t="s">
        <v>22</v>
      </c>
      <c r="F9" s="440"/>
      <c r="G9" s="441"/>
      <c r="H9" s="439" t="s">
        <v>23</v>
      </c>
      <c r="I9" s="440"/>
      <c r="J9" s="441"/>
      <c r="K9" s="23"/>
      <c r="L9" s="24"/>
      <c r="M9" s="50"/>
      <c r="N9" s="1"/>
      <c r="O9" s="1"/>
    </row>
    <row r="10" spans="1:15" ht="42.75" customHeight="1">
      <c r="A10" s="446"/>
      <c r="B10" s="447"/>
      <c r="C10" s="447"/>
      <c r="D10" s="44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23257.4</v>
      </c>
      <c r="D11" s="272">
        <v>22919.133333333331</v>
      </c>
      <c r="E11" s="272">
        <v>22538.266666666663</v>
      </c>
      <c r="F11" s="272">
        <v>21819.133333333331</v>
      </c>
      <c r="G11" s="272">
        <v>21438.266666666663</v>
      </c>
      <c r="H11" s="272">
        <v>23638.266666666663</v>
      </c>
      <c r="I11" s="272">
        <v>24019.133333333331</v>
      </c>
      <c r="J11" s="272">
        <v>24738.266666666663</v>
      </c>
      <c r="K11" s="271">
        <v>23300</v>
      </c>
      <c r="L11" s="271">
        <v>22200</v>
      </c>
      <c r="M11" s="271">
        <v>8.4640000000000007E-2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2890.5</v>
      </c>
      <c r="D12" s="272">
        <v>2899.8333333333335</v>
      </c>
      <c r="E12" s="272">
        <v>2864.666666666667</v>
      </c>
      <c r="F12" s="272">
        <v>2838.8333333333335</v>
      </c>
      <c r="G12" s="272">
        <v>2803.666666666667</v>
      </c>
      <c r="H12" s="272">
        <v>2925.666666666667</v>
      </c>
      <c r="I12" s="272">
        <v>2960.8333333333339</v>
      </c>
      <c r="J12" s="272">
        <v>2986.666666666667</v>
      </c>
      <c r="K12" s="271">
        <v>2935</v>
      </c>
      <c r="L12" s="271">
        <v>2874</v>
      </c>
      <c r="M12" s="271">
        <v>4.5977600000000001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2322.85</v>
      </c>
      <c r="D13" s="272">
        <v>2310.9499999999998</v>
      </c>
      <c r="E13" s="272">
        <v>2287.0999999999995</v>
      </c>
      <c r="F13" s="272">
        <v>2251.3499999999995</v>
      </c>
      <c r="G13" s="272">
        <v>2227.4999999999991</v>
      </c>
      <c r="H13" s="272">
        <v>2346.6999999999998</v>
      </c>
      <c r="I13" s="272">
        <v>2370.5500000000002</v>
      </c>
      <c r="J13" s="272">
        <v>2406.3000000000002</v>
      </c>
      <c r="K13" s="271">
        <v>2334.8000000000002</v>
      </c>
      <c r="L13" s="271">
        <v>2275.1999999999998</v>
      </c>
      <c r="M13" s="271">
        <v>5.1257099999999998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2540.6</v>
      </c>
      <c r="D14" s="272">
        <v>2541.5500000000002</v>
      </c>
      <c r="E14" s="272">
        <v>2503.1000000000004</v>
      </c>
      <c r="F14" s="272">
        <v>2465.6000000000004</v>
      </c>
      <c r="G14" s="272">
        <v>2427.1500000000005</v>
      </c>
      <c r="H14" s="272">
        <v>2579.0500000000002</v>
      </c>
      <c r="I14" s="272">
        <v>2617.5</v>
      </c>
      <c r="J14" s="272">
        <v>2655</v>
      </c>
      <c r="K14" s="271">
        <v>2580</v>
      </c>
      <c r="L14" s="271">
        <v>2504.0500000000002</v>
      </c>
      <c r="M14" s="271">
        <v>0.62919999999999998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1045.0999999999999</v>
      </c>
      <c r="D15" s="272">
        <v>1057.8</v>
      </c>
      <c r="E15" s="272">
        <v>1027.8</v>
      </c>
      <c r="F15" s="272">
        <v>1010.5</v>
      </c>
      <c r="G15" s="272">
        <v>980.5</v>
      </c>
      <c r="H15" s="272">
        <v>1075.0999999999999</v>
      </c>
      <c r="I15" s="272">
        <v>1105.0999999999999</v>
      </c>
      <c r="J15" s="272">
        <v>1122.3999999999999</v>
      </c>
      <c r="K15" s="271">
        <v>1087.8</v>
      </c>
      <c r="L15" s="271">
        <v>1040.5</v>
      </c>
      <c r="M15" s="271">
        <v>3.65882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645.35</v>
      </c>
      <c r="D16" s="272">
        <v>643.91666666666663</v>
      </c>
      <c r="E16" s="272">
        <v>640.68333333333328</v>
      </c>
      <c r="F16" s="272">
        <v>636.01666666666665</v>
      </c>
      <c r="G16" s="272">
        <v>632.7833333333333</v>
      </c>
      <c r="H16" s="272">
        <v>648.58333333333326</v>
      </c>
      <c r="I16" s="272">
        <v>651.81666666666661</v>
      </c>
      <c r="J16" s="272">
        <v>656.48333333333323</v>
      </c>
      <c r="K16" s="271">
        <v>647.15</v>
      </c>
      <c r="L16" s="271">
        <v>639.25</v>
      </c>
      <c r="M16" s="271">
        <v>9.8326100000000007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461.35</v>
      </c>
      <c r="D17" s="272">
        <v>460.61666666666662</v>
      </c>
      <c r="E17" s="272">
        <v>456.78333333333325</v>
      </c>
      <c r="F17" s="272">
        <v>452.21666666666664</v>
      </c>
      <c r="G17" s="272">
        <v>448.38333333333327</v>
      </c>
      <c r="H17" s="272">
        <v>465.18333333333322</v>
      </c>
      <c r="I17" s="272">
        <v>469.01666666666659</v>
      </c>
      <c r="J17" s="272">
        <v>473.5833333333332</v>
      </c>
      <c r="K17" s="271">
        <v>464.45</v>
      </c>
      <c r="L17" s="271">
        <v>456.05</v>
      </c>
      <c r="M17" s="271">
        <v>3.1145999999999998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2260.4499999999998</v>
      </c>
      <c r="D18" s="272">
        <v>2239.75</v>
      </c>
      <c r="E18" s="272">
        <v>2202.25</v>
      </c>
      <c r="F18" s="272">
        <v>2144.0500000000002</v>
      </c>
      <c r="G18" s="272">
        <v>2106.5500000000002</v>
      </c>
      <c r="H18" s="272">
        <v>2297.9499999999998</v>
      </c>
      <c r="I18" s="272">
        <v>2335.4499999999998</v>
      </c>
      <c r="J18" s="272">
        <v>2393.6499999999996</v>
      </c>
      <c r="K18" s="271">
        <v>2277.25</v>
      </c>
      <c r="L18" s="271">
        <v>2181.5500000000002</v>
      </c>
      <c r="M18" s="271">
        <v>1.17279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19008.150000000001</v>
      </c>
      <c r="D19" s="272">
        <v>19074.383333333335</v>
      </c>
      <c r="E19" s="272">
        <v>18848.76666666667</v>
      </c>
      <c r="F19" s="272">
        <v>18689.383333333335</v>
      </c>
      <c r="G19" s="272">
        <v>18463.76666666667</v>
      </c>
      <c r="H19" s="272">
        <v>19233.76666666667</v>
      </c>
      <c r="I19" s="272">
        <v>19459.383333333331</v>
      </c>
      <c r="J19" s="272">
        <v>19618.76666666667</v>
      </c>
      <c r="K19" s="271">
        <v>19300</v>
      </c>
      <c r="L19" s="271">
        <v>18915</v>
      </c>
      <c r="M19" s="271">
        <v>0.10684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3153.65</v>
      </c>
      <c r="D20" s="272">
        <v>3114.5499999999997</v>
      </c>
      <c r="E20" s="272">
        <v>3043.0999999999995</v>
      </c>
      <c r="F20" s="272">
        <v>2932.5499999999997</v>
      </c>
      <c r="G20" s="272">
        <v>2861.0999999999995</v>
      </c>
      <c r="H20" s="272">
        <v>3225.0999999999995</v>
      </c>
      <c r="I20" s="272">
        <v>3296.5499999999993</v>
      </c>
      <c r="J20" s="272">
        <v>3407.0999999999995</v>
      </c>
      <c r="K20" s="271">
        <v>3186</v>
      </c>
      <c r="L20" s="271">
        <v>3004</v>
      </c>
      <c r="M20" s="271">
        <v>35.022950000000002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2296.35</v>
      </c>
      <c r="D21" s="272">
        <v>2280.35</v>
      </c>
      <c r="E21" s="272">
        <v>2217</v>
      </c>
      <c r="F21" s="272">
        <v>2137.65</v>
      </c>
      <c r="G21" s="272">
        <v>2074.3000000000002</v>
      </c>
      <c r="H21" s="272">
        <v>2359.6999999999998</v>
      </c>
      <c r="I21" s="272">
        <v>2423.0499999999993</v>
      </c>
      <c r="J21" s="272">
        <v>2502.3999999999996</v>
      </c>
      <c r="K21" s="271">
        <v>2343.6999999999998</v>
      </c>
      <c r="L21" s="271">
        <v>2201</v>
      </c>
      <c r="M21" s="271">
        <v>28.78895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833.05</v>
      </c>
      <c r="D22" s="272">
        <v>829.98333333333323</v>
      </c>
      <c r="E22" s="272">
        <v>823.51666666666642</v>
      </c>
      <c r="F22" s="272">
        <v>813.98333333333323</v>
      </c>
      <c r="G22" s="272">
        <v>807.51666666666642</v>
      </c>
      <c r="H22" s="272">
        <v>839.51666666666642</v>
      </c>
      <c r="I22" s="272">
        <v>845.98333333333335</v>
      </c>
      <c r="J22" s="272">
        <v>855.51666666666642</v>
      </c>
      <c r="K22" s="271">
        <v>836.45</v>
      </c>
      <c r="L22" s="271">
        <v>820.45</v>
      </c>
      <c r="M22" s="271">
        <v>38.366689999999998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3463.3</v>
      </c>
      <c r="D23" s="272">
        <v>3464.1333333333332</v>
      </c>
      <c r="E23" s="272">
        <v>3433.2666666666664</v>
      </c>
      <c r="F23" s="272">
        <v>3403.2333333333331</v>
      </c>
      <c r="G23" s="272">
        <v>3372.3666666666663</v>
      </c>
      <c r="H23" s="272">
        <v>3494.1666666666665</v>
      </c>
      <c r="I23" s="272">
        <v>3525.0333333333333</v>
      </c>
      <c r="J23" s="272">
        <v>3555.0666666666666</v>
      </c>
      <c r="K23" s="271">
        <v>3495</v>
      </c>
      <c r="L23" s="271">
        <v>3434.1</v>
      </c>
      <c r="M23" s="271">
        <v>5.8258299999999998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3599.55</v>
      </c>
      <c r="D24" s="272">
        <v>3594.6333333333337</v>
      </c>
      <c r="E24" s="272">
        <v>3560.8666666666672</v>
      </c>
      <c r="F24" s="272">
        <v>3522.1833333333334</v>
      </c>
      <c r="G24" s="272">
        <v>3488.416666666667</v>
      </c>
      <c r="H24" s="272">
        <v>3633.3166666666675</v>
      </c>
      <c r="I24" s="272">
        <v>3667.0833333333339</v>
      </c>
      <c r="J24" s="272">
        <v>3705.7666666666678</v>
      </c>
      <c r="K24" s="271">
        <v>3628.4</v>
      </c>
      <c r="L24" s="271">
        <v>3555.95</v>
      </c>
      <c r="M24" s="271">
        <v>2.3881899999999998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112.5</v>
      </c>
      <c r="D25" s="272">
        <v>112.56666666666666</v>
      </c>
      <c r="E25" s="272">
        <v>111.68333333333332</v>
      </c>
      <c r="F25" s="272">
        <v>110.86666666666666</v>
      </c>
      <c r="G25" s="272">
        <v>109.98333333333332</v>
      </c>
      <c r="H25" s="272">
        <v>113.38333333333333</v>
      </c>
      <c r="I25" s="272">
        <v>114.26666666666665</v>
      </c>
      <c r="J25" s="272">
        <v>115.08333333333333</v>
      </c>
      <c r="K25" s="271">
        <v>113.45</v>
      </c>
      <c r="L25" s="271">
        <v>111.75</v>
      </c>
      <c r="M25" s="271">
        <v>19.23461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289.3</v>
      </c>
      <c r="D26" s="272">
        <v>290.98333333333335</v>
      </c>
      <c r="E26" s="272">
        <v>286.66666666666669</v>
      </c>
      <c r="F26" s="272">
        <v>284.03333333333336</v>
      </c>
      <c r="G26" s="272">
        <v>279.7166666666667</v>
      </c>
      <c r="H26" s="272">
        <v>293.61666666666667</v>
      </c>
      <c r="I26" s="272">
        <v>297.93333333333328</v>
      </c>
      <c r="J26" s="272">
        <v>300.56666666666666</v>
      </c>
      <c r="K26" s="271">
        <v>295.3</v>
      </c>
      <c r="L26" s="271">
        <v>288.35000000000002</v>
      </c>
      <c r="M26" s="271">
        <v>25.988240000000001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447.05</v>
      </c>
      <c r="D27" s="272">
        <v>449.13333333333338</v>
      </c>
      <c r="E27" s="272">
        <v>442.31666666666678</v>
      </c>
      <c r="F27" s="272">
        <v>437.58333333333337</v>
      </c>
      <c r="G27" s="272">
        <v>430.76666666666677</v>
      </c>
      <c r="H27" s="272">
        <v>453.86666666666679</v>
      </c>
      <c r="I27" s="272">
        <v>460.68333333333339</v>
      </c>
      <c r="J27" s="272">
        <v>465.4166666666668</v>
      </c>
      <c r="K27" s="271">
        <v>455.95</v>
      </c>
      <c r="L27" s="271">
        <v>444.4</v>
      </c>
      <c r="M27" s="271">
        <v>0.83714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266.14999999999998</v>
      </c>
      <c r="D28" s="272">
        <v>267</v>
      </c>
      <c r="E28" s="272">
        <v>264.14999999999998</v>
      </c>
      <c r="F28" s="272">
        <v>262.14999999999998</v>
      </c>
      <c r="G28" s="272">
        <v>259.29999999999995</v>
      </c>
      <c r="H28" s="272">
        <v>269</v>
      </c>
      <c r="I28" s="272">
        <v>271.85000000000002</v>
      </c>
      <c r="J28" s="272">
        <v>273.85000000000002</v>
      </c>
      <c r="K28" s="271">
        <v>269.85000000000002</v>
      </c>
      <c r="L28" s="271">
        <v>265</v>
      </c>
      <c r="M28" s="271">
        <v>1.9586600000000001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254.3</v>
      </c>
      <c r="D29" s="272">
        <v>256.31666666666666</v>
      </c>
      <c r="E29" s="272">
        <v>249.48333333333335</v>
      </c>
      <c r="F29" s="272">
        <v>244.66666666666669</v>
      </c>
      <c r="G29" s="272">
        <v>237.83333333333337</v>
      </c>
      <c r="H29" s="272">
        <v>261.13333333333333</v>
      </c>
      <c r="I29" s="272">
        <v>267.9666666666667</v>
      </c>
      <c r="J29" s="272">
        <v>272.7833333333333</v>
      </c>
      <c r="K29" s="271">
        <v>263.14999999999998</v>
      </c>
      <c r="L29" s="271">
        <v>251.5</v>
      </c>
      <c r="M29" s="271">
        <v>7.4534900000000004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1208.55</v>
      </c>
      <c r="D30" s="272">
        <v>1210.2666666666667</v>
      </c>
      <c r="E30" s="272">
        <v>1195.2833333333333</v>
      </c>
      <c r="F30" s="272">
        <v>1182.0166666666667</v>
      </c>
      <c r="G30" s="272">
        <v>1167.0333333333333</v>
      </c>
      <c r="H30" s="272">
        <v>1223.5333333333333</v>
      </c>
      <c r="I30" s="272">
        <v>1238.5166666666664</v>
      </c>
      <c r="J30" s="272">
        <v>1251.7833333333333</v>
      </c>
      <c r="K30" s="271">
        <v>1225.25</v>
      </c>
      <c r="L30" s="271">
        <v>1197</v>
      </c>
      <c r="M30" s="271">
        <v>3.8127499999999999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1260.75</v>
      </c>
      <c r="D31" s="272">
        <v>1265.8999999999999</v>
      </c>
      <c r="E31" s="272">
        <v>1250.8499999999997</v>
      </c>
      <c r="F31" s="272">
        <v>1240.9499999999998</v>
      </c>
      <c r="G31" s="272">
        <v>1225.8999999999996</v>
      </c>
      <c r="H31" s="272">
        <v>1275.7999999999997</v>
      </c>
      <c r="I31" s="272">
        <v>1290.8499999999999</v>
      </c>
      <c r="J31" s="272">
        <v>1300.7499999999998</v>
      </c>
      <c r="K31" s="271">
        <v>1280.95</v>
      </c>
      <c r="L31" s="271">
        <v>1256</v>
      </c>
      <c r="M31" s="271">
        <v>0.43414999999999998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655.15</v>
      </c>
      <c r="D32" s="272">
        <v>655.35</v>
      </c>
      <c r="E32" s="272">
        <v>651.80000000000007</v>
      </c>
      <c r="F32" s="272">
        <v>648.45000000000005</v>
      </c>
      <c r="G32" s="272">
        <v>644.90000000000009</v>
      </c>
      <c r="H32" s="272">
        <v>658.7</v>
      </c>
      <c r="I32" s="272">
        <v>662.25</v>
      </c>
      <c r="J32" s="272">
        <v>665.6</v>
      </c>
      <c r="K32" s="271">
        <v>658.9</v>
      </c>
      <c r="L32" s="271">
        <v>652</v>
      </c>
      <c r="M32" s="271">
        <v>0.95704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2923.95</v>
      </c>
      <c r="D33" s="272">
        <v>2925.6833333333329</v>
      </c>
      <c r="E33" s="272">
        <v>2904.3666666666659</v>
      </c>
      <c r="F33" s="272">
        <v>2884.7833333333328</v>
      </c>
      <c r="G33" s="272">
        <v>2863.4666666666658</v>
      </c>
      <c r="H33" s="272">
        <v>2945.266666666666</v>
      </c>
      <c r="I33" s="272">
        <v>2966.5833333333326</v>
      </c>
      <c r="J33" s="272">
        <v>2986.1666666666661</v>
      </c>
      <c r="K33" s="271">
        <v>2947</v>
      </c>
      <c r="L33" s="271">
        <v>2906.1</v>
      </c>
      <c r="M33" s="271">
        <v>1.6936599999999999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3045.5</v>
      </c>
      <c r="D34" s="272">
        <v>3066.6999999999994</v>
      </c>
      <c r="E34" s="272">
        <v>3017.2499999999986</v>
      </c>
      <c r="F34" s="272">
        <v>2988.9999999999991</v>
      </c>
      <c r="G34" s="272">
        <v>2939.5499999999984</v>
      </c>
      <c r="H34" s="272">
        <v>3094.9499999999989</v>
      </c>
      <c r="I34" s="272">
        <v>3144.3999999999996</v>
      </c>
      <c r="J34" s="272">
        <v>3172.6499999999992</v>
      </c>
      <c r="K34" s="271">
        <v>3116.15</v>
      </c>
      <c r="L34" s="271">
        <v>3038.45</v>
      </c>
      <c r="M34" s="271">
        <v>0.32623000000000002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309.89999999999998</v>
      </c>
      <c r="D35" s="272">
        <v>310.71666666666664</v>
      </c>
      <c r="E35" s="272">
        <v>307.18333333333328</v>
      </c>
      <c r="F35" s="272">
        <v>304.46666666666664</v>
      </c>
      <c r="G35" s="272">
        <v>300.93333333333328</v>
      </c>
      <c r="H35" s="272">
        <v>313.43333333333328</v>
      </c>
      <c r="I35" s="272">
        <v>316.9666666666667</v>
      </c>
      <c r="J35" s="272">
        <v>319.68333333333328</v>
      </c>
      <c r="K35" s="271">
        <v>314.25</v>
      </c>
      <c r="L35" s="271">
        <v>308</v>
      </c>
      <c r="M35" s="271">
        <v>4.7983200000000004</v>
      </c>
      <c r="N35" s="1"/>
      <c r="O35" s="1"/>
    </row>
    <row r="36" spans="1:15" ht="12.75" customHeight="1">
      <c r="A36" s="30">
        <v>26</v>
      </c>
      <c r="B36" s="281" t="s">
        <v>1000</v>
      </c>
      <c r="C36" s="271">
        <v>19.45</v>
      </c>
      <c r="D36" s="272">
        <v>19.466666666666665</v>
      </c>
      <c r="E36" s="272">
        <v>19.333333333333329</v>
      </c>
      <c r="F36" s="272">
        <v>19.216666666666665</v>
      </c>
      <c r="G36" s="272">
        <v>19.083333333333329</v>
      </c>
      <c r="H36" s="272">
        <v>19.583333333333329</v>
      </c>
      <c r="I36" s="272">
        <v>19.716666666666661</v>
      </c>
      <c r="J36" s="272">
        <v>19.833333333333329</v>
      </c>
      <c r="K36" s="271">
        <v>19.600000000000001</v>
      </c>
      <c r="L36" s="271">
        <v>19.350000000000001</v>
      </c>
      <c r="M36" s="271">
        <v>14.007440000000001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523.45000000000005</v>
      </c>
      <c r="D37" s="272">
        <v>521.55000000000007</v>
      </c>
      <c r="E37" s="272">
        <v>518.15000000000009</v>
      </c>
      <c r="F37" s="272">
        <v>512.85</v>
      </c>
      <c r="G37" s="272">
        <v>509.45000000000005</v>
      </c>
      <c r="H37" s="272">
        <v>526.85000000000014</v>
      </c>
      <c r="I37" s="272">
        <v>530.25</v>
      </c>
      <c r="J37" s="272">
        <v>535.55000000000018</v>
      </c>
      <c r="K37" s="271">
        <v>524.95000000000005</v>
      </c>
      <c r="L37" s="271">
        <v>516.25</v>
      </c>
      <c r="M37" s="271">
        <v>3.1531699999999998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2304.4499999999998</v>
      </c>
      <c r="D38" s="272">
        <v>2310.3166666666666</v>
      </c>
      <c r="E38" s="272">
        <v>2289.1333333333332</v>
      </c>
      <c r="F38" s="272">
        <v>2273.8166666666666</v>
      </c>
      <c r="G38" s="272">
        <v>2252.6333333333332</v>
      </c>
      <c r="H38" s="272">
        <v>2325.6333333333332</v>
      </c>
      <c r="I38" s="272">
        <v>2346.8166666666666</v>
      </c>
      <c r="J38" s="272">
        <v>2362.1333333333332</v>
      </c>
      <c r="K38" s="271">
        <v>2331.5</v>
      </c>
      <c r="L38" s="271">
        <v>2295</v>
      </c>
      <c r="M38" s="271">
        <v>0.97355000000000003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409.6</v>
      </c>
      <c r="D39" s="272">
        <v>406.86666666666662</v>
      </c>
      <c r="E39" s="272">
        <v>399.23333333333323</v>
      </c>
      <c r="F39" s="272">
        <v>388.86666666666662</v>
      </c>
      <c r="G39" s="272">
        <v>381.23333333333323</v>
      </c>
      <c r="H39" s="272">
        <v>417.23333333333323</v>
      </c>
      <c r="I39" s="272">
        <v>424.86666666666656</v>
      </c>
      <c r="J39" s="272">
        <v>435.23333333333323</v>
      </c>
      <c r="K39" s="271">
        <v>414.5</v>
      </c>
      <c r="L39" s="271">
        <v>396.5</v>
      </c>
      <c r="M39" s="271">
        <v>156.35959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1331.15</v>
      </c>
      <c r="D40" s="272">
        <v>1331.9833333333333</v>
      </c>
      <c r="E40" s="272">
        <v>1309.9666666666667</v>
      </c>
      <c r="F40" s="272">
        <v>1288.7833333333333</v>
      </c>
      <c r="G40" s="272">
        <v>1266.7666666666667</v>
      </c>
      <c r="H40" s="272">
        <v>1353.1666666666667</v>
      </c>
      <c r="I40" s="272">
        <v>1375.1833333333336</v>
      </c>
      <c r="J40" s="272">
        <v>1396.3666666666668</v>
      </c>
      <c r="K40" s="271">
        <v>1354</v>
      </c>
      <c r="L40" s="271">
        <v>1310.8</v>
      </c>
      <c r="M40" s="271">
        <v>5.6213899999999999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757.2</v>
      </c>
      <c r="D41" s="272">
        <v>761.16666666666663</v>
      </c>
      <c r="E41" s="272">
        <v>748.13333333333321</v>
      </c>
      <c r="F41" s="272">
        <v>739.06666666666661</v>
      </c>
      <c r="G41" s="272">
        <v>726.03333333333319</v>
      </c>
      <c r="H41" s="272">
        <v>770.23333333333323</v>
      </c>
      <c r="I41" s="272">
        <v>783.26666666666677</v>
      </c>
      <c r="J41" s="272">
        <v>792.33333333333326</v>
      </c>
      <c r="K41" s="271">
        <v>774.2</v>
      </c>
      <c r="L41" s="271">
        <v>752.1</v>
      </c>
      <c r="M41" s="271">
        <v>0.64085999999999999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4266.6499999999996</v>
      </c>
      <c r="D42" s="272">
        <v>4285.083333333333</v>
      </c>
      <c r="E42" s="272">
        <v>4231.5666666666657</v>
      </c>
      <c r="F42" s="272">
        <v>4196.4833333333327</v>
      </c>
      <c r="G42" s="272">
        <v>4142.9666666666653</v>
      </c>
      <c r="H42" s="272">
        <v>4320.1666666666661</v>
      </c>
      <c r="I42" s="272">
        <v>4373.6833333333343</v>
      </c>
      <c r="J42" s="272">
        <v>4408.7666666666664</v>
      </c>
      <c r="K42" s="271">
        <v>4338.6000000000004</v>
      </c>
      <c r="L42" s="271">
        <v>4250</v>
      </c>
      <c r="M42" s="271">
        <v>5.8050899999999999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266.5</v>
      </c>
      <c r="D43" s="272">
        <v>263.83333333333331</v>
      </c>
      <c r="E43" s="272">
        <v>260.31666666666661</v>
      </c>
      <c r="F43" s="272">
        <v>254.13333333333327</v>
      </c>
      <c r="G43" s="272">
        <v>250.61666666666656</v>
      </c>
      <c r="H43" s="272">
        <v>270.01666666666665</v>
      </c>
      <c r="I43" s="272">
        <v>273.53333333333342</v>
      </c>
      <c r="J43" s="272">
        <v>279.7166666666667</v>
      </c>
      <c r="K43" s="271">
        <v>267.35000000000002</v>
      </c>
      <c r="L43" s="271">
        <v>257.64999999999998</v>
      </c>
      <c r="M43" s="271">
        <v>58.402459999999998</v>
      </c>
      <c r="N43" s="1"/>
      <c r="O43" s="1"/>
    </row>
    <row r="44" spans="1:15" ht="12.75" customHeight="1">
      <c r="A44" s="30">
        <v>34</v>
      </c>
      <c r="B44" s="281" t="s">
        <v>845</v>
      </c>
      <c r="C44" s="271">
        <v>318.35000000000002</v>
      </c>
      <c r="D44" s="272">
        <v>317.84999999999997</v>
      </c>
      <c r="E44" s="272">
        <v>314.04999999999995</v>
      </c>
      <c r="F44" s="272">
        <v>309.75</v>
      </c>
      <c r="G44" s="272">
        <v>305.95</v>
      </c>
      <c r="H44" s="272">
        <v>322.14999999999992</v>
      </c>
      <c r="I44" s="272">
        <v>325.95</v>
      </c>
      <c r="J44" s="272">
        <v>330.24999999999989</v>
      </c>
      <c r="K44" s="271">
        <v>321.64999999999998</v>
      </c>
      <c r="L44" s="271">
        <v>313.55</v>
      </c>
      <c r="M44" s="271">
        <v>3.4423900000000001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575.54999999999995</v>
      </c>
      <c r="D45" s="272">
        <v>574.58333333333337</v>
      </c>
      <c r="E45" s="272">
        <v>570.16666666666674</v>
      </c>
      <c r="F45" s="272">
        <v>564.78333333333342</v>
      </c>
      <c r="G45" s="272">
        <v>560.36666666666679</v>
      </c>
      <c r="H45" s="272">
        <v>579.9666666666667</v>
      </c>
      <c r="I45" s="272">
        <v>584.38333333333344</v>
      </c>
      <c r="J45" s="272">
        <v>589.76666666666665</v>
      </c>
      <c r="K45" s="271">
        <v>579</v>
      </c>
      <c r="L45" s="271">
        <v>569.20000000000005</v>
      </c>
      <c r="M45" s="271">
        <v>1.2164600000000001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147.35</v>
      </c>
      <c r="D46" s="272">
        <v>147.16666666666666</v>
      </c>
      <c r="E46" s="272">
        <v>146.23333333333332</v>
      </c>
      <c r="F46" s="272">
        <v>145.11666666666667</v>
      </c>
      <c r="G46" s="272">
        <v>144.18333333333334</v>
      </c>
      <c r="H46" s="272">
        <v>148.2833333333333</v>
      </c>
      <c r="I46" s="272">
        <v>149.21666666666664</v>
      </c>
      <c r="J46" s="272">
        <v>150.33333333333329</v>
      </c>
      <c r="K46" s="271">
        <v>148.1</v>
      </c>
      <c r="L46" s="271">
        <v>146.05000000000001</v>
      </c>
      <c r="M46" s="271">
        <v>128.45301000000001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3535.35</v>
      </c>
      <c r="D47" s="272">
        <v>3531.1999999999994</v>
      </c>
      <c r="E47" s="272">
        <v>3519.6999999999989</v>
      </c>
      <c r="F47" s="272">
        <v>3504.0499999999997</v>
      </c>
      <c r="G47" s="272">
        <v>3492.5499999999993</v>
      </c>
      <c r="H47" s="272">
        <v>3546.8499999999985</v>
      </c>
      <c r="I47" s="272">
        <v>3558.3499999999995</v>
      </c>
      <c r="J47" s="272">
        <v>3573.9999999999982</v>
      </c>
      <c r="K47" s="271">
        <v>3542.7</v>
      </c>
      <c r="L47" s="271">
        <v>3515.55</v>
      </c>
      <c r="M47" s="271">
        <v>5.9987700000000004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208.2</v>
      </c>
      <c r="D48" s="272">
        <v>209.85</v>
      </c>
      <c r="E48" s="272">
        <v>205.14999999999998</v>
      </c>
      <c r="F48" s="272">
        <v>202.1</v>
      </c>
      <c r="G48" s="272">
        <v>197.39999999999998</v>
      </c>
      <c r="H48" s="272">
        <v>212.89999999999998</v>
      </c>
      <c r="I48" s="272">
        <v>217.59999999999997</v>
      </c>
      <c r="J48" s="272">
        <v>220.64999999999998</v>
      </c>
      <c r="K48" s="271">
        <v>214.55</v>
      </c>
      <c r="L48" s="271">
        <v>206.8</v>
      </c>
      <c r="M48" s="271">
        <v>8.6808099999999992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3053.5</v>
      </c>
      <c r="D49" s="272">
        <v>3063.8333333333335</v>
      </c>
      <c r="E49" s="272">
        <v>3032.666666666667</v>
      </c>
      <c r="F49" s="272">
        <v>3011.8333333333335</v>
      </c>
      <c r="G49" s="272">
        <v>2980.666666666667</v>
      </c>
      <c r="H49" s="272">
        <v>3084.666666666667</v>
      </c>
      <c r="I49" s="272">
        <v>3115.8333333333339</v>
      </c>
      <c r="J49" s="272">
        <v>3136.666666666667</v>
      </c>
      <c r="K49" s="271">
        <v>3095</v>
      </c>
      <c r="L49" s="271">
        <v>3043</v>
      </c>
      <c r="M49" s="271">
        <v>6.2659999999999993E-2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2040.8</v>
      </c>
      <c r="D50" s="272">
        <v>2031.9166666666667</v>
      </c>
      <c r="E50" s="272">
        <v>2012.8333333333335</v>
      </c>
      <c r="F50" s="272">
        <v>1984.8666666666668</v>
      </c>
      <c r="G50" s="272">
        <v>1965.7833333333335</v>
      </c>
      <c r="H50" s="272">
        <v>2059.8833333333332</v>
      </c>
      <c r="I50" s="272">
        <v>2078.9666666666672</v>
      </c>
      <c r="J50" s="272">
        <v>2106.9333333333334</v>
      </c>
      <c r="K50" s="271">
        <v>2051</v>
      </c>
      <c r="L50" s="271">
        <v>2003.95</v>
      </c>
      <c r="M50" s="271">
        <v>2.2339199999999999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9304.9500000000007</v>
      </c>
      <c r="D51" s="272">
        <v>9345.6166666666668</v>
      </c>
      <c r="E51" s="272">
        <v>9243.2333333333336</v>
      </c>
      <c r="F51" s="272">
        <v>9181.5166666666664</v>
      </c>
      <c r="G51" s="272">
        <v>9079.1333333333332</v>
      </c>
      <c r="H51" s="272">
        <v>9407.3333333333339</v>
      </c>
      <c r="I51" s="272">
        <v>9509.716666666669</v>
      </c>
      <c r="J51" s="272">
        <v>9571.4333333333343</v>
      </c>
      <c r="K51" s="271">
        <v>9448</v>
      </c>
      <c r="L51" s="271">
        <v>9283.9</v>
      </c>
      <c r="M51" s="271">
        <v>0.17807999999999999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583.1</v>
      </c>
      <c r="D52" s="272">
        <v>578.55000000000007</v>
      </c>
      <c r="E52" s="272">
        <v>570.65000000000009</v>
      </c>
      <c r="F52" s="272">
        <v>558.20000000000005</v>
      </c>
      <c r="G52" s="272">
        <v>550.30000000000007</v>
      </c>
      <c r="H52" s="272">
        <v>591.00000000000011</v>
      </c>
      <c r="I52" s="272">
        <v>598.9</v>
      </c>
      <c r="J52" s="272">
        <v>611.35000000000014</v>
      </c>
      <c r="K52" s="271">
        <v>586.45000000000005</v>
      </c>
      <c r="L52" s="271">
        <v>566.1</v>
      </c>
      <c r="M52" s="271">
        <v>21.894690000000001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473.6</v>
      </c>
      <c r="D53" s="272">
        <v>474.98333333333335</v>
      </c>
      <c r="E53" s="272">
        <v>467.36666666666667</v>
      </c>
      <c r="F53" s="272">
        <v>461.13333333333333</v>
      </c>
      <c r="G53" s="272">
        <v>453.51666666666665</v>
      </c>
      <c r="H53" s="272">
        <v>481.2166666666667</v>
      </c>
      <c r="I53" s="272">
        <v>488.83333333333337</v>
      </c>
      <c r="J53" s="272">
        <v>495.06666666666672</v>
      </c>
      <c r="K53" s="271">
        <v>482.6</v>
      </c>
      <c r="L53" s="271">
        <v>468.75</v>
      </c>
      <c r="M53" s="271">
        <v>2.2656299999999998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4460.95</v>
      </c>
      <c r="D54" s="272">
        <v>4451.7</v>
      </c>
      <c r="E54" s="272">
        <v>4410.2999999999993</v>
      </c>
      <c r="F54" s="272">
        <v>4359.6499999999996</v>
      </c>
      <c r="G54" s="272">
        <v>4318.2499999999991</v>
      </c>
      <c r="H54" s="272">
        <v>4502.3499999999995</v>
      </c>
      <c r="I54" s="272">
        <v>4543.7499999999991</v>
      </c>
      <c r="J54" s="272">
        <v>4594.3999999999996</v>
      </c>
      <c r="K54" s="271">
        <v>4493.1000000000004</v>
      </c>
      <c r="L54" s="271">
        <v>4401.05</v>
      </c>
      <c r="M54" s="271">
        <v>4.6855099999999998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765.05</v>
      </c>
      <c r="D55" s="272">
        <v>767.7166666666667</v>
      </c>
      <c r="E55" s="272">
        <v>759.43333333333339</v>
      </c>
      <c r="F55" s="272">
        <v>753.81666666666672</v>
      </c>
      <c r="G55" s="272">
        <v>745.53333333333342</v>
      </c>
      <c r="H55" s="272">
        <v>773.33333333333337</v>
      </c>
      <c r="I55" s="272">
        <v>781.61666666666667</v>
      </c>
      <c r="J55" s="272">
        <v>787.23333333333335</v>
      </c>
      <c r="K55" s="271">
        <v>776</v>
      </c>
      <c r="L55" s="271">
        <v>762.1</v>
      </c>
      <c r="M55" s="271">
        <v>94.49924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3287</v>
      </c>
      <c r="D56" s="272">
        <v>3280.2999999999997</v>
      </c>
      <c r="E56" s="272">
        <v>3229.5999999999995</v>
      </c>
      <c r="F56" s="272">
        <v>3172.2</v>
      </c>
      <c r="G56" s="272">
        <v>3121.4999999999995</v>
      </c>
      <c r="H56" s="272">
        <v>3337.6999999999994</v>
      </c>
      <c r="I56" s="272">
        <v>3388.3999999999992</v>
      </c>
      <c r="J56" s="272">
        <v>3445.7999999999993</v>
      </c>
      <c r="K56" s="271">
        <v>3331</v>
      </c>
      <c r="L56" s="271">
        <v>3222.9</v>
      </c>
      <c r="M56" s="271">
        <v>0.51537999999999995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660.4</v>
      </c>
      <c r="D57" s="272">
        <v>660.15</v>
      </c>
      <c r="E57" s="272">
        <v>655.29999999999995</v>
      </c>
      <c r="F57" s="272">
        <v>650.19999999999993</v>
      </c>
      <c r="G57" s="272">
        <v>645.34999999999991</v>
      </c>
      <c r="H57" s="272">
        <v>665.25</v>
      </c>
      <c r="I57" s="272">
        <v>670.10000000000014</v>
      </c>
      <c r="J57" s="272">
        <v>675.2</v>
      </c>
      <c r="K57" s="271">
        <v>665</v>
      </c>
      <c r="L57" s="271">
        <v>655.04999999999995</v>
      </c>
      <c r="M57" s="271">
        <v>6.2969299999999997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4060.65</v>
      </c>
      <c r="D58" s="272">
        <v>4060.0499999999997</v>
      </c>
      <c r="E58" s="272">
        <v>4041.0999999999995</v>
      </c>
      <c r="F58" s="272">
        <v>4021.5499999999997</v>
      </c>
      <c r="G58" s="272">
        <v>4002.5999999999995</v>
      </c>
      <c r="H58" s="272">
        <v>4079.5999999999995</v>
      </c>
      <c r="I58" s="272">
        <v>4098.5499999999993</v>
      </c>
      <c r="J58" s="272">
        <v>4118.0999999999995</v>
      </c>
      <c r="K58" s="271">
        <v>4079</v>
      </c>
      <c r="L58" s="271">
        <v>4040.5</v>
      </c>
      <c r="M58" s="271">
        <v>4.5190799999999998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1226.1500000000001</v>
      </c>
      <c r="D59" s="272">
        <v>1207.3166666666666</v>
      </c>
      <c r="E59" s="272">
        <v>1174.6333333333332</v>
      </c>
      <c r="F59" s="272">
        <v>1123.1166666666666</v>
      </c>
      <c r="G59" s="272">
        <v>1090.4333333333332</v>
      </c>
      <c r="H59" s="272">
        <v>1258.8333333333333</v>
      </c>
      <c r="I59" s="272">
        <v>1291.5166666666667</v>
      </c>
      <c r="J59" s="272">
        <v>1343.0333333333333</v>
      </c>
      <c r="K59" s="271">
        <v>1240</v>
      </c>
      <c r="L59" s="271">
        <v>1155.8</v>
      </c>
      <c r="M59" s="271">
        <v>10.990349999999999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7488.25</v>
      </c>
      <c r="D60" s="272">
        <v>7509.8166666666657</v>
      </c>
      <c r="E60" s="272">
        <v>7430.8333333333312</v>
      </c>
      <c r="F60" s="272">
        <v>7373.4166666666652</v>
      </c>
      <c r="G60" s="272">
        <v>7294.4333333333307</v>
      </c>
      <c r="H60" s="272">
        <v>7567.2333333333318</v>
      </c>
      <c r="I60" s="272">
        <v>7646.2166666666653</v>
      </c>
      <c r="J60" s="272">
        <v>7703.6333333333323</v>
      </c>
      <c r="K60" s="271">
        <v>7588.8</v>
      </c>
      <c r="L60" s="271">
        <v>7452.4</v>
      </c>
      <c r="M60" s="271">
        <v>8.3535400000000006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16805.900000000001</v>
      </c>
      <c r="D61" s="272">
        <v>16805.183333333334</v>
      </c>
      <c r="E61" s="272">
        <v>16621.366666666669</v>
      </c>
      <c r="F61" s="272">
        <v>16436.833333333336</v>
      </c>
      <c r="G61" s="272">
        <v>16253.01666666667</v>
      </c>
      <c r="H61" s="272">
        <v>16989.716666666667</v>
      </c>
      <c r="I61" s="272">
        <v>17173.533333333333</v>
      </c>
      <c r="J61" s="272">
        <v>17358.066666666666</v>
      </c>
      <c r="K61" s="271">
        <v>16989</v>
      </c>
      <c r="L61" s="271">
        <v>16620.650000000001</v>
      </c>
      <c r="M61" s="271">
        <v>3.61659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5531</v>
      </c>
      <c r="D62" s="272">
        <v>5561.95</v>
      </c>
      <c r="E62" s="272">
        <v>5423.9</v>
      </c>
      <c r="F62" s="272">
        <v>5316.8</v>
      </c>
      <c r="G62" s="272">
        <v>5178.75</v>
      </c>
      <c r="H62" s="272">
        <v>5669.0499999999993</v>
      </c>
      <c r="I62" s="272">
        <v>5807.1</v>
      </c>
      <c r="J62" s="272">
        <v>5914.1999999999989</v>
      </c>
      <c r="K62" s="271">
        <v>5700</v>
      </c>
      <c r="L62" s="271">
        <v>5454.85</v>
      </c>
      <c r="M62" s="271">
        <v>3.0503200000000001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3628.65</v>
      </c>
      <c r="D63" s="272">
        <v>3641.3666666666663</v>
      </c>
      <c r="E63" s="272">
        <v>3592.7333333333327</v>
      </c>
      <c r="F63" s="272">
        <v>3556.8166666666662</v>
      </c>
      <c r="G63" s="272">
        <v>3508.1833333333325</v>
      </c>
      <c r="H63" s="272">
        <v>3677.2833333333328</v>
      </c>
      <c r="I63" s="272">
        <v>3725.916666666667</v>
      </c>
      <c r="J63" s="272">
        <v>3761.833333333333</v>
      </c>
      <c r="K63" s="271">
        <v>3690</v>
      </c>
      <c r="L63" s="271">
        <v>3605.45</v>
      </c>
      <c r="M63" s="271">
        <v>0.56035999999999997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2216.4499999999998</v>
      </c>
      <c r="D64" s="272">
        <v>2216</v>
      </c>
      <c r="E64" s="272">
        <v>2198</v>
      </c>
      <c r="F64" s="272">
        <v>2179.5500000000002</v>
      </c>
      <c r="G64" s="272">
        <v>2161.5500000000002</v>
      </c>
      <c r="H64" s="272">
        <v>2234.4499999999998</v>
      </c>
      <c r="I64" s="272">
        <v>2252.4499999999998</v>
      </c>
      <c r="J64" s="272">
        <v>2270.8999999999996</v>
      </c>
      <c r="K64" s="271">
        <v>2234</v>
      </c>
      <c r="L64" s="271">
        <v>2197.5500000000002</v>
      </c>
      <c r="M64" s="271">
        <v>2.7981099999999999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339.1</v>
      </c>
      <c r="D65" s="272">
        <v>340.3</v>
      </c>
      <c r="E65" s="272">
        <v>336.6</v>
      </c>
      <c r="F65" s="272">
        <v>334.1</v>
      </c>
      <c r="G65" s="272">
        <v>330.40000000000003</v>
      </c>
      <c r="H65" s="272">
        <v>342.8</v>
      </c>
      <c r="I65" s="272">
        <v>346.49999999999994</v>
      </c>
      <c r="J65" s="272">
        <v>349</v>
      </c>
      <c r="K65" s="271">
        <v>344</v>
      </c>
      <c r="L65" s="271">
        <v>337.8</v>
      </c>
      <c r="M65" s="271">
        <v>14.116680000000001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288.35000000000002</v>
      </c>
      <c r="D66" s="272">
        <v>287.13333333333338</v>
      </c>
      <c r="E66" s="272">
        <v>284.46666666666675</v>
      </c>
      <c r="F66" s="272">
        <v>280.58333333333337</v>
      </c>
      <c r="G66" s="272">
        <v>277.91666666666674</v>
      </c>
      <c r="H66" s="272">
        <v>291.01666666666677</v>
      </c>
      <c r="I66" s="272">
        <v>293.68333333333339</v>
      </c>
      <c r="J66" s="272">
        <v>297.56666666666678</v>
      </c>
      <c r="K66" s="271">
        <v>289.8</v>
      </c>
      <c r="L66" s="271">
        <v>283.25</v>
      </c>
      <c r="M66" s="271">
        <v>51.874310000000001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123.9</v>
      </c>
      <c r="D67" s="272">
        <v>124.64999999999999</v>
      </c>
      <c r="E67" s="272">
        <v>122.29999999999998</v>
      </c>
      <c r="F67" s="272">
        <v>120.69999999999999</v>
      </c>
      <c r="G67" s="272">
        <v>118.34999999999998</v>
      </c>
      <c r="H67" s="272">
        <v>126.24999999999999</v>
      </c>
      <c r="I67" s="272">
        <v>128.59999999999997</v>
      </c>
      <c r="J67" s="272">
        <v>130.19999999999999</v>
      </c>
      <c r="K67" s="271">
        <v>127</v>
      </c>
      <c r="L67" s="271">
        <v>123.05</v>
      </c>
      <c r="M67" s="271">
        <v>263.52283999999997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50.9</v>
      </c>
      <c r="D68" s="272">
        <v>50.9</v>
      </c>
      <c r="E68" s="272">
        <v>50.099999999999994</v>
      </c>
      <c r="F68" s="272">
        <v>49.3</v>
      </c>
      <c r="G68" s="272">
        <v>48.499999999999993</v>
      </c>
      <c r="H68" s="272">
        <v>51.699999999999996</v>
      </c>
      <c r="I68" s="272">
        <v>52.499999999999993</v>
      </c>
      <c r="J68" s="272">
        <v>53.3</v>
      </c>
      <c r="K68" s="271">
        <v>51.7</v>
      </c>
      <c r="L68" s="271">
        <v>50.1</v>
      </c>
      <c r="M68" s="271">
        <v>46.538609999999998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17.850000000000001</v>
      </c>
      <c r="D69" s="272">
        <v>17.900000000000002</v>
      </c>
      <c r="E69" s="272">
        <v>17.550000000000004</v>
      </c>
      <c r="F69" s="272">
        <v>17.250000000000004</v>
      </c>
      <c r="G69" s="272">
        <v>16.900000000000006</v>
      </c>
      <c r="H69" s="272">
        <v>18.200000000000003</v>
      </c>
      <c r="I69" s="272">
        <v>18.550000000000004</v>
      </c>
      <c r="J69" s="272">
        <v>18.850000000000001</v>
      </c>
      <c r="K69" s="271">
        <v>18.25</v>
      </c>
      <c r="L69" s="271">
        <v>17.600000000000001</v>
      </c>
      <c r="M69" s="271">
        <v>35.5075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1922.05</v>
      </c>
      <c r="D70" s="272">
        <v>1932.2</v>
      </c>
      <c r="E70" s="272">
        <v>1907</v>
      </c>
      <c r="F70" s="272">
        <v>1891.95</v>
      </c>
      <c r="G70" s="272">
        <v>1866.75</v>
      </c>
      <c r="H70" s="272">
        <v>1947.25</v>
      </c>
      <c r="I70" s="272">
        <v>1972.4500000000003</v>
      </c>
      <c r="J70" s="272">
        <v>1987.5</v>
      </c>
      <c r="K70" s="271">
        <v>1957.4</v>
      </c>
      <c r="L70" s="271">
        <v>1917.15</v>
      </c>
      <c r="M70" s="271">
        <v>3.8827099999999999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5316.2</v>
      </c>
      <c r="D71" s="272">
        <v>5335.2166666666672</v>
      </c>
      <c r="E71" s="272">
        <v>5265.4333333333343</v>
      </c>
      <c r="F71" s="272">
        <v>5214.666666666667</v>
      </c>
      <c r="G71" s="272">
        <v>5144.8833333333341</v>
      </c>
      <c r="H71" s="272">
        <v>5385.9833333333345</v>
      </c>
      <c r="I71" s="272">
        <v>5455.7666666666673</v>
      </c>
      <c r="J71" s="272">
        <v>5506.5333333333347</v>
      </c>
      <c r="K71" s="271">
        <v>5405</v>
      </c>
      <c r="L71" s="271">
        <v>5284.45</v>
      </c>
      <c r="M71" s="271">
        <v>6.3500000000000001E-2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707.15</v>
      </c>
      <c r="D72" s="272">
        <v>705.81666666666661</v>
      </c>
      <c r="E72" s="272">
        <v>701.33333333333326</v>
      </c>
      <c r="F72" s="272">
        <v>695.51666666666665</v>
      </c>
      <c r="G72" s="272">
        <v>691.0333333333333</v>
      </c>
      <c r="H72" s="272">
        <v>711.63333333333321</v>
      </c>
      <c r="I72" s="272">
        <v>716.11666666666656</v>
      </c>
      <c r="J72" s="272">
        <v>721.93333333333317</v>
      </c>
      <c r="K72" s="271">
        <v>710.3</v>
      </c>
      <c r="L72" s="271">
        <v>700</v>
      </c>
      <c r="M72" s="271">
        <v>7.5433399999999997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844.5</v>
      </c>
      <c r="D73" s="272">
        <v>849.31666666666661</v>
      </c>
      <c r="E73" s="272">
        <v>835.73333333333323</v>
      </c>
      <c r="F73" s="272">
        <v>826.96666666666658</v>
      </c>
      <c r="G73" s="272">
        <v>813.38333333333321</v>
      </c>
      <c r="H73" s="272">
        <v>858.08333333333326</v>
      </c>
      <c r="I73" s="272">
        <v>871.66666666666674</v>
      </c>
      <c r="J73" s="272">
        <v>880.43333333333328</v>
      </c>
      <c r="K73" s="271">
        <v>862.9</v>
      </c>
      <c r="L73" s="271">
        <v>840.55</v>
      </c>
      <c r="M73" s="271">
        <v>7.1782500000000002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288.75</v>
      </c>
      <c r="D74" s="272">
        <v>290</v>
      </c>
      <c r="E74" s="272">
        <v>285.5</v>
      </c>
      <c r="F74" s="272">
        <v>282.25</v>
      </c>
      <c r="G74" s="272">
        <v>277.75</v>
      </c>
      <c r="H74" s="272">
        <v>293.25</v>
      </c>
      <c r="I74" s="272">
        <v>297.75</v>
      </c>
      <c r="J74" s="272">
        <v>301</v>
      </c>
      <c r="K74" s="271">
        <v>294.5</v>
      </c>
      <c r="L74" s="271">
        <v>286.75</v>
      </c>
      <c r="M74" s="271">
        <v>53.781750000000002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749.95</v>
      </c>
      <c r="D75" s="272">
        <v>755.33333333333337</v>
      </c>
      <c r="E75" s="272">
        <v>742.01666666666677</v>
      </c>
      <c r="F75" s="272">
        <v>734.08333333333337</v>
      </c>
      <c r="G75" s="272">
        <v>720.76666666666677</v>
      </c>
      <c r="H75" s="272">
        <v>763.26666666666677</v>
      </c>
      <c r="I75" s="272">
        <v>776.58333333333337</v>
      </c>
      <c r="J75" s="272">
        <v>784.51666666666677</v>
      </c>
      <c r="K75" s="271">
        <v>768.65</v>
      </c>
      <c r="L75" s="271">
        <v>747.4</v>
      </c>
      <c r="M75" s="271">
        <v>20.674530000000001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56.2</v>
      </c>
      <c r="D76" s="272">
        <v>55.35</v>
      </c>
      <c r="E76" s="272">
        <v>54.150000000000006</v>
      </c>
      <c r="F76" s="272">
        <v>52.1</v>
      </c>
      <c r="G76" s="272">
        <v>50.900000000000006</v>
      </c>
      <c r="H76" s="272">
        <v>57.400000000000006</v>
      </c>
      <c r="I76" s="272">
        <v>58.600000000000009</v>
      </c>
      <c r="J76" s="272">
        <v>60.650000000000006</v>
      </c>
      <c r="K76" s="271">
        <v>56.55</v>
      </c>
      <c r="L76" s="271">
        <v>53.3</v>
      </c>
      <c r="M76" s="271">
        <v>516.98788999999999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347.05</v>
      </c>
      <c r="D77" s="272">
        <v>348.68333333333334</v>
      </c>
      <c r="E77" s="272">
        <v>343.81666666666666</v>
      </c>
      <c r="F77" s="272">
        <v>340.58333333333331</v>
      </c>
      <c r="G77" s="272">
        <v>335.71666666666664</v>
      </c>
      <c r="H77" s="272">
        <v>351.91666666666669</v>
      </c>
      <c r="I77" s="272">
        <v>356.78333333333336</v>
      </c>
      <c r="J77" s="272">
        <v>360.01666666666671</v>
      </c>
      <c r="K77" s="271">
        <v>353.55</v>
      </c>
      <c r="L77" s="271">
        <v>345.45</v>
      </c>
      <c r="M77" s="271">
        <v>35.594850000000001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733.2</v>
      </c>
      <c r="D78" s="272">
        <v>730.0333333333333</v>
      </c>
      <c r="E78" s="272">
        <v>724.06666666666661</v>
      </c>
      <c r="F78" s="272">
        <v>714.93333333333328</v>
      </c>
      <c r="G78" s="272">
        <v>708.96666666666658</v>
      </c>
      <c r="H78" s="272">
        <v>739.16666666666663</v>
      </c>
      <c r="I78" s="272">
        <v>745.13333333333333</v>
      </c>
      <c r="J78" s="272">
        <v>754.26666666666665</v>
      </c>
      <c r="K78" s="271">
        <v>736</v>
      </c>
      <c r="L78" s="271">
        <v>720.9</v>
      </c>
      <c r="M78" s="271">
        <v>103.54897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315</v>
      </c>
      <c r="D79" s="272">
        <v>315.45</v>
      </c>
      <c r="E79" s="272">
        <v>312.54999999999995</v>
      </c>
      <c r="F79" s="272">
        <v>310.09999999999997</v>
      </c>
      <c r="G79" s="272">
        <v>307.19999999999993</v>
      </c>
      <c r="H79" s="272">
        <v>317.89999999999998</v>
      </c>
      <c r="I79" s="272">
        <v>320.79999999999995</v>
      </c>
      <c r="J79" s="272">
        <v>323.25</v>
      </c>
      <c r="K79" s="271">
        <v>318.35000000000002</v>
      </c>
      <c r="L79" s="271">
        <v>313</v>
      </c>
      <c r="M79" s="271">
        <v>12.62974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1004.6</v>
      </c>
      <c r="D80" s="272">
        <v>993.93333333333339</v>
      </c>
      <c r="E80" s="272">
        <v>977.91666666666674</v>
      </c>
      <c r="F80" s="272">
        <v>951.23333333333335</v>
      </c>
      <c r="G80" s="272">
        <v>935.2166666666667</v>
      </c>
      <c r="H80" s="272">
        <v>1020.6166666666668</v>
      </c>
      <c r="I80" s="272">
        <v>1036.6333333333334</v>
      </c>
      <c r="J80" s="272">
        <v>1063.3166666666668</v>
      </c>
      <c r="K80" s="271">
        <v>1009.95</v>
      </c>
      <c r="L80" s="271">
        <v>967.25</v>
      </c>
      <c r="M80" s="271">
        <v>2.3921999999999999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334.5</v>
      </c>
      <c r="D81" s="272">
        <v>335.31666666666666</v>
      </c>
      <c r="E81" s="272">
        <v>331.7833333333333</v>
      </c>
      <c r="F81" s="272">
        <v>329.06666666666666</v>
      </c>
      <c r="G81" s="272">
        <v>325.5333333333333</v>
      </c>
      <c r="H81" s="272">
        <v>338.0333333333333</v>
      </c>
      <c r="I81" s="272">
        <v>341.56666666666672</v>
      </c>
      <c r="J81" s="272">
        <v>344.2833333333333</v>
      </c>
      <c r="K81" s="271">
        <v>338.85</v>
      </c>
      <c r="L81" s="271">
        <v>332.6</v>
      </c>
      <c r="M81" s="271">
        <v>20.013280000000002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8636.5</v>
      </c>
      <c r="D82" s="272">
        <v>8659.1666666666661</v>
      </c>
      <c r="E82" s="272">
        <v>8578.3333333333321</v>
      </c>
      <c r="F82" s="272">
        <v>8520.1666666666661</v>
      </c>
      <c r="G82" s="272">
        <v>8439.3333333333321</v>
      </c>
      <c r="H82" s="272">
        <v>8717.3333333333321</v>
      </c>
      <c r="I82" s="272">
        <v>8798.1666666666642</v>
      </c>
      <c r="J82" s="272">
        <v>8856.3333333333321</v>
      </c>
      <c r="K82" s="271">
        <v>8740</v>
      </c>
      <c r="L82" s="271">
        <v>8601</v>
      </c>
      <c r="M82" s="271">
        <v>8.72E-2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1070.25</v>
      </c>
      <c r="D83" s="272">
        <v>1065.0833333333333</v>
      </c>
      <c r="E83" s="272">
        <v>1055.1666666666665</v>
      </c>
      <c r="F83" s="272">
        <v>1040.0833333333333</v>
      </c>
      <c r="G83" s="272">
        <v>1030.1666666666665</v>
      </c>
      <c r="H83" s="272">
        <v>1080.1666666666665</v>
      </c>
      <c r="I83" s="272">
        <v>1090.083333333333</v>
      </c>
      <c r="J83" s="272">
        <v>1105.1666666666665</v>
      </c>
      <c r="K83" s="271">
        <v>1075</v>
      </c>
      <c r="L83" s="271">
        <v>1050</v>
      </c>
      <c r="M83" s="271">
        <v>1.1748799999999999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892.15</v>
      </c>
      <c r="D84" s="272">
        <v>903.4</v>
      </c>
      <c r="E84" s="272">
        <v>877.09999999999991</v>
      </c>
      <c r="F84" s="272">
        <v>862.05</v>
      </c>
      <c r="G84" s="272">
        <v>835.74999999999989</v>
      </c>
      <c r="H84" s="272">
        <v>918.44999999999993</v>
      </c>
      <c r="I84" s="272">
        <v>944.74999999999989</v>
      </c>
      <c r="J84" s="272">
        <v>959.8</v>
      </c>
      <c r="K84" s="271">
        <v>929.7</v>
      </c>
      <c r="L84" s="271">
        <v>888.35</v>
      </c>
      <c r="M84" s="271">
        <v>1.07378</v>
      </c>
      <c r="N84" s="1"/>
      <c r="O84" s="1"/>
    </row>
    <row r="85" spans="1:15" ht="12.75" customHeight="1">
      <c r="A85" s="30">
        <v>75</v>
      </c>
      <c r="B85" s="281" t="s">
        <v>846</v>
      </c>
      <c r="C85" s="271">
        <v>595.9</v>
      </c>
      <c r="D85" s="272">
        <v>597.48333333333323</v>
      </c>
      <c r="E85" s="272">
        <v>591.41666666666652</v>
      </c>
      <c r="F85" s="272">
        <v>586.93333333333328</v>
      </c>
      <c r="G85" s="272">
        <v>580.86666666666656</v>
      </c>
      <c r="H85" s="272">
        <v>601.96666666666647</v>
      </c>
      <c r="I85" s="272">
        <v>608.0333333333333</v>
      </c>
      <c r="J85" s="272">
        <v>612.51666666666642</v>
      </c>
      <c r="K85" s="271">
        <v>603.54999999999995</v>
      </c>
      <c r="L85" s="271">
        <v>593</v>
      </c>
      <c r="M85" s="271">
        <v>3.23637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17605.2</v>
      </c>
      <c r="D86" s="272">
        <v>17707.533333333336</v>
      </c>
      <c r="E86" s="272">
        <v>17467.666666666672</v>
      </c>
      <c r="F86" s="272">
        <v>17330.133333333335</v>
      </c>
      <c r="G86" s="272">
        <v>17090.26666666667</v>
      </c>
      <c r="H86" s="272">
        <v>17845.066666666673</v>
      </c>
      <c r="I86" s="272">
        <v>18084.933333333334</v>
      </c>
      <c r="J86" s="272">
        <v>18222.466666666674</v>
      </c>
      <c r="K86" s="271">
        <v>17947.400000000001</v>
      </c>
      <c r="L86" s="271">
        <v>17570</v>
      </c>
      <c r="M86" s="271">
        <v>0.41793000000000002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498.55</v>
      </c>
      <c r="D87" s="272">
        <v>501.13333333333338</v>
      </c>
      <c r="E87" s="272">
        <v>494.41666666666674</v>
      </c>
      <c r="F87" s="272">
        <v>490.28333333333336</v>
      </c>
      <c r="G87" s="272">
        <v>483.56666666666672</v>
      </c>
      <c r="H87" s="272">
        <v>505.26666666666677</v>
      </c>
      <c r="I87" s="272">
        <v>511.98333333333335</v>
      </c>
      <c r="J87" s="272">
        <v>516.11666666666679</v>
      </c>
      <c r="K87" s="271">
        <v>507.85</v>
      </c>
      <c r="L87" s="271">
        <v>497</v>
      </c>
      <c r="M87" s="271">
        <v>1.57948</v>
      </c>
      <c r="N87" s="1"/>
      <c r="O87" s="1"/>
    </row>
    <row r="88" spans="1:15" ht="12.75" customHeight="1">
      <c r="A88" s="30">
        <v>78</v>
      </c>
      <c r="B88" s="281" t="s">
        <v>847</v>
      </c>
      <c r="C88" s="271">
        <v>42.2</v>
      </c>
      <c r="D88" s="272">
        <v>41.966666666666669</v>
      </c>
      <c r="E88" s="272">
        <v>41.733333333333334</v>
      </c>
      <c r="F88" s="272">
        <v>41.266666666666666</v>
      </c>
      <c r="G88" s="272">
        <v>41.033333333333331</v>
      </c>
      <c r="H88" s="272">
        <v>42.433333333333337</v>
      </c>
      <c r="I88" s="272">
        <v>42.666666666666671</v>
      </c>
      <c r="J88" s="272">
        <v>43.13333333333334</v>
      </c>
      <c r="K88" s="271">
        <v>42.2</v>
      </c>
      <c r="L88" s="271">
        <v>41.5</v>
      </c>
      <c r="M88" s="271">
        <v>30.104399999999998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3693.05</v>
      </c>
      <c r="D89" s="272">
        <v>3700.35</v>
      </c>
      <c r="E89" s="272">
        <v>3673.75</v>
      </c>
      <c r="F89" s="272">
        <v>3654.4500000000003</v>
      </c>
      <c r="G89" s="272">
        <v>3627.8500000000004</v>
      </c>
      <c r="H89" s="272">
        <v>3719.6499999999996</v>
      </c>
      <c r="I89" s="272">
        <v>3746.2499999999991</v>
      </c>
      <c r="J89" s="272">
        <v>3765.5499999999993</v>
      </c>
      <c r="K89" s="271">
        <v>3726.95</v>
      </c>
      <c r="L89" s="271">
        <v>3681.05</v>
      </c>
      <c r="M89" s="271">
        <v>2.3226200000000001</v>
      </c>
      <c r="N89" s="1"/>
      <c r="O89" s="1"/>
    </row>
    <row r="90" spans="1:15" ht="12.75" customHeight="1">
      <c r="A90" s="30">
        <v>80</v>
      </c>
      <c r="B90" s="281" t="s">
        <v>848</v>
      </c>
      <c r="C90" s="271">
        <v>1305.8499999999999</v>
      </c>
      <c r="D90" s="272">
        <v>1311.8333333333333</v>
      </c>
      <c r="E90" s="272">
        <v>1296.0166666666664</v>
      </c>
      <c r="F90" s="272">
        <v>1286.1833333333332</v>
      </c>
      <c r="G90" s="272">
        <v>1270.3666666666663</v>
      </c>
      <c r="H90" s="272">
        <v>1321.6666666666665</v>
      </c>
      <c r="I90" s="272">
        <v>1337.4833333333336</v>
      </c>
      <c r="J90" s="272">
        <v>1347.3166666666666</v>
      </c>
      <c r="K90" s="271">
        <v>1327.65</v>
      </c>
      <c r="L90" s="271">
        <v>1302</v>
      </c>
      <c r="M90" s="271">
        <v>1.54315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430.55</v>
      </c>
      <c r="D91" s="272">
        <v>431.18333333333334</v>
      </c>
      <c r="E91" s="272">
        <v>426.36666666666667</v>
      </c>
      <c r="F91" s="272">
        <v>422.18333333333334</v>
      </c>
      <c r="G91" s="272">
        <v>417.36666666666667</v>
      </c>
      <c r="H91" s="272">
        <v>435.36666666666667</v>
      </c>
      <c r="I91" s="272">
        <v>440.18333333333339</v>
      </c>
      <c r="J91" s="272">
        <v>444.36666666666667</v>
      </c>
      <c r="K91" s="271">
        <v>436</v>
      </c>
      <c r="L91" s="271">
        <v>427</v>
      </c>
      <c r="M91" s="271">
        <v>1.65063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80.099999999999994</v>
      </c>
      <c r="D92" s="272">
        <v>80.45</v>
      </c>
      <c r="E92" s="272">
        <v>79.050000000000011</v>
      </c>
      <c r="F92" s="272">
        <v>78.000000000000014</v>
      </c>
      <c r="G92" s="272">
        <v>76.600000000000023</v>
      </c>
      <c r="H92" s="272">
        <v>81.5</v>
      </c>
      <c r="I92" s="272">
        <v>82.9</v>
      </c>
      <c r="J92" s="272">
        <v>83.949999999999989</v>
      </c>
      <c r="K92" s="271">
        <v>81.849999999999994</v>
      </c>
      <c r="L92" s="271">
        <v>79.400000000000006</v>
      </c>
      <c r="M92" s="271">
        <v>17.729620000000001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239.55</v>
      </c>
      <c r="D93" s="272">
        <v>241.41666666666666</v>
      </c>
      <c r="E93" s="272">
        <v>235.83333333333331</v>
      </c>
      <c r="F93" s="272">
        <v>232.11666666666665</v>
      </c>
      <c r="G93" s="272">
        <v>226.5333333333333</v>
      </c>
      <c r="H93" s="272">
        <v>245.13333333333333</v>
      </c>
      <c r="I93" s="272">
        <v>250.71666666666664</v>
      </c>
      <c r="J93" s="272">
        <v>254.43333333333334</v>
      </c>
      <c r="K93" s="271">
        <v>247</v>
      </c>
      <c r="L93" s="271">
        <v>237.7</v>
      </c>
      <c r="M93" s="271">
        <v>21.636119999999998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3278.15</v>
      </c>
      <c r="D94" s="272">
        <v>3253.4</v>
      </c>
      <c r="E94" s="272">
        <v>3197.3</v>
      </c>
      <c r="F94" s="272">
        <v>3116.4500000000003</v>
      </c>
      <c r="G94" s="272">
        <v>3060.3500000000004</v>
      </c>
      <c r="H94" s="272">
        <v>3334.25</v>
      </c>
      <c r="I94" s="272">
        <v>3390.3499999999995</v>
      </c>
      <c r="J94" s="272">
        <v>3471.2</v>
      </c>
      <c r="K94" s="271">
        <v>3309.5</v>
      </c>
      <c r="L94" s="271">
        <v>3172.55</v>
      </c>
      <c r="M94" s="271">
        <v>0.61080999999999996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207.15</v>
      </c>
      <c r="D95" s="272">
        <v>208.11666666666667</v>
      </c>
      <c r="E95" s="272">
        <v>205.53333333333336</v>
      </c>
      <c r="F95" s="272">
        <v>203.91666666666669</v>
      </c>
      <c r="G95" s="272">
        <v>201.33333333333337</v>
      </c>
      <c r="H95" s="272">
        <v>209.73333333333335</v>
      </c>
      <c r="I95" s="272">
        <v>212.31666666666666</v>
      </c>
      <c r="J95" s="272">
        <v>213.93333333333334</v>
      </c>
      <c r="K95" s="271">
        <v>210.7</v>
      </c>
      <c r="L95" s="271">
        <v>206.5</v>
      </c>
      <c r="M95" s="271">
        <v>1.5320100000000001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623.65</v>
      </c>
      <c r="D96" s="272">
        <v>624.1</v>
      </c>
      <c r="E96" s="272">
        <v>619.05000000000007</v>
      </c>
      <c r="F96" s="272">
        <v>614.45000000000005</v>
      </c>
      <c r="G96" s="272">
        <v>609.40000000000009</v>
      </c>
      <c r="H96" s="272">
        <v>628.70000000000005</v>
      </c>
      <c r="I96" s="272">
        <v>633.75</v>
      </c>
      <c r="J96" s="272">
        <v>638.35</v>
      </c>
      <c r="K96" s="271">
        <v>629.15</v>
      </c>
      <c r="L96" s="271">
        <v>619.5</v>
      </c>
      <c r="M96" s="271">
        <v>4.4461899999999996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239.95</v>
      </c>
      <c r="D97" s="272">
        <v>239.85</v>
      </c>
      <c r="E97" s="272">
        <v>237.7</v>
      </c>
      <c r="F97" s="272">
        <v>235.45</v>
      </c>
      <c r="G97" s="272">
        <v>233.29999999999998</v>
      </c>
      <c r="H97" s="272">
        <v>242.1</v>
      </c>
      <c r="I97" s="272">
        <v>244.25000000000003</v>
      </c>
      <c r="J97" s="272">
        <v>246.5</v>
      </c>
      <c r="K97" s="271">
        <v>242</v>
      </c>
      <c r="L97" s="271">
        <v>237.6</v>
      </c>
      <c r="M97" s="271">
        <v>114.67757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796.3</v>
      </c>
      <c r="D98" s="272">
        <v>799.16666666666663</v>
      </c>
      <c r="E98" s="272">
        <v>790.83333333333326</v>
      </c>
      <c r="F98" s="272">
        <v>785.36666666666667</v>
      </c>
      <c r="G98" s="272">
        <v>777.0333333333333</v>
      </c>
      <c r="H98" s="272">
        <v>804.63333333333321</v>
      </c>
      <c r="I98" s="272">
        <v>812.96666666666647</v>
      </c>
      <c r="J98" s="272">
        <v>818.43333333333317</v>
      </c>
      <c r="K98" s="271">
        <v>807.5</v>
      </c>
      <c r="L98" s="271">
        <v>793.7</v>
      </c>
      <c r="M98" s="271">
        <v>0.48110000000000003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679.25</v>
      </c>
      <c r="D99" s="272">
        <v>679.48333333333335</v>
      </c>
      <c r="E99" s="272">
        <v>674.76666666666665</v>
      </c>
      <c r="F99" s="272">
        <v>670.2833333333333</v>
      </c>
      <c r="G99" s="272">
        <v>665.56666666666661</v>
      </c>
      <c r="H99" s="272">
        <v>683.9666666666667</v>
      </c>
      <c r="I99" s="272">
        <v>688.68333333333339</v>
      </c>
      <c r="J99" s="272">
        <v>693.16666666666674</v>
      </c>
      <c r="K99" s="271">
        <v>684.2</v>
      </c>
      <c r="L99" s="271">
        <v>675</v>
      </c>
      <c r="M99" s="271">
        <v>0.17809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829</v>
      </c>
      <c r="D100" s="272">
        <v>831.31666666666661</v>
      </c>
      <c r="E100" s="272">
        <v>822.68333333333317</v>
      </c>
      <c r="F100" s="272">
        <v>816.36666666666656</v>
      </c>
      <c r="G100" s="272">
        <v>807.73333333333312</v>
      </c>
      <c r="H100" s="272">
        <v>837.63333333333321</v>
      </c>
      <c r="I100" s="272">
        <v>846.26666666666665</v>
      </c>
      <c r="J100" s="272">
        <v>852.58333333333326</v>
      </c>
      <c r="K100" s="271">
        <v>839.95</v>
      </c>
      <c r="L100" s="271">
        <v>825</v>
      </c>
      <c r="M100" s="271">
        <v>0.87378999999999996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117.15</v>
      </c>
      <c r="D101" s="272">
        <v>116.85000000000001</v>
      </c>
      <c r="E101" s="272">
        <v>115.80000000000001</v>
      </c>
      <c r="F101" s="272">
        <v>114.45</v>
      </c>
      <c r="G101" s="272">
        <v>113.4</v>
      </c>
      <c r="H101" s="272">
        <v>118.20000000000002</v>
      </c>
      <c r="I101" s="272">
        <v>119.25</v>
      </c>
      <c r="J101" s="272">
        <v>120.60000000000002</v>
      </c>
      <c r="K101" s="271">
        <v>117.9</v>
      </c>
      <c r="L101" s="271">
        <v>115.5</v>
      </c>
      <c r="M101" s="271">
        <v>8.0479099999999999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1371.55</v>
      </c>
      <c r="D102" s="272">
        <v>1376.3999999999999</v>
      </c>
      <c r="E102" s="272">
        <v>1361.3999999999996</v>
      </c>
      <c r="F102" s="272">
        <v>1351.2499999999998</v>
      </c>
      <c r="G102" s="272">
        <v>1336.2499999999995</v>
      </c>
      <c r="H102" s="272">
        <v>1386.5499999999997</v>
      </c>
      <c r="I102" s="272">
        <v>1401.5500000000002</v>
      </c>
      <c r="J102" s="272">
        <v>1411.6999999999998</v>
      </c>
      <c r="K102" s="271">
        <v>1391.4</v>
      </c>
      <c r="L102" s="271">
        <v>1366.25</v>
      </c>
      <c r="M102" s="271">
        <v>0.97936000000000001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18.399999999999999</v>
      </c>
      <c r="D103" s="272">
        <v>18.349999999999998</v>
      </c>
      <c r="E103" s="272">
        <v>18.049999999999997</v>
      </c>
      <c r="F103" s="272">
        <v>17.7</v>
      </c>
      <c r="G103" s="272">
        <v>17.399999999999999</v>
      </c>
      <c r="H103" s="272">
        <v>18.699999999999996</v>
      </c>
      <c r="I103" s="272">
        <v>19</v>
      </c>
      <c r="J103" s="272">
        <v>19.349999999999994</v>
      </c>
      <c r="K103" s="271">
        <v>18.649999999999999</v>
      </c>
      <c r="L103" s="271">
        <v>18</v>
      </c>
      <c r="M103" s="271">
        <v>39.337530000000001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1237.3</v>
      </c>
      <c r="D104" s="272">
        <v>1230.1000000000001</v>
      </c>
      <c r="E104" s="272">
        <v>1220.2000000000003</v>
      </c>
      <c r="F104" s="272">
        <v>1203.1000000000001</v>
      </c>
      <c r="G104" s="272">
        <v>1193.2000000000003</v>
      </c>
      <c r="H104" s="272">
        <v>1247.2000000000003</v>
      </c>
      <c r="I104" s="272">
        <v>1257.1000000000004</v>
      </c>
      <c r="J104" s="272">
        <v>1274.2000000000003</v>
      </c>
      <c r="K104" s="271">
        <v>1240</v>
      </c>
      <c r="L104" s="271">
        <v>1213</v>
      </c>
      <c r="M104" s="271">
        <v>5.6297100000000002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661.3</v>
      </c>
      <c r="D105" s="272">
        <v>664.86666666666667</v>
      </c>
      <c r="E105" s="272">
        <v>643.73333333333335</v>
      </c>
      <c r="F105" s="272">
        <v>626.16666666666663</v>
      </c>
      <c r="G105" s="272">
        <v>605.0333333333333</v>
      </c>
      <c r="H105" s="272">
        <v>682.43333333333339</v>
      </c>
      <c r="I105" s="272">
        <v>703.56666666666683</v>
      </c>
      <c r="J105" s="272">
        <v>721.13333333333344</v>
      </c>
      <c r="K105" s="271">
        <v>686</v>
      </c>
      <c r="L105" s="271">
        <v>647.29999999999995</v>
      </c>
      <c r="M105" s="271">
        <v>4.1868299999999996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868.35</v>
      </c>
      <c r="D106" s="272">
        <v>868.4666666666667</v>
      </c>
      <c r="E106" s="272">
        <v>861.28333333333342</v>
      </c>
      <c r="F106" s="272">
        <v>854.2166666666667</v>
      </c>
      <c r="G106" s="272">
        <v>847.03333333333342</v>
      </c>
      <c r="H106" s="272">
        <v>875.53333333333342</v>
      </c>
      <c r="I106" s="272">
        <v>882.71666666666681</v>
      </c>
      <c r="J106" s="272">
        <v>889.78333333333342</v>
      </c>
      <c r="K106" s="271">
        <v>875.65</v>
      </c>
      <c r="L106" s="271">
        <v>861.4</v>
      </c>
      <c r="M106" s="271">
        <v>1.2874699999999999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4890.5</v>
      </c>
      <c r="D107" s="272">
        <v>4889.4333333333334</v>
      </c>
      <c r="E107" s="272">
        <v>4851.0666666666666</v>
      </c>
      <c r="F107" s="272">
        <v>4811.6333333333332</v>
      </c>
      <c r="G107" s="272">
        <v>4773.2666666666664</v>
      </c>
      <c r="H107" s="272">
        <v>4928.8666666666668</v>
      </c>
      <c r="I107" s="272">
        <v>4967.2333333333336</v>
      </c>
      <c r="J107" s="272">
        <v>5006.666666666667</v>
      </c>
      <c r="K107" s="271">
        <v>4927.8</v>
      </c>
      <c r="L107" s="271">
        <v>4850</v>
      </c>
      <c r="M107" s="271">
        <v>6.3700000000000007E-2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347.9</v>
      </c>
      <c r="D108" s="272">
        <v>347.89999999999992</v>
      </c>
      <c r="E108" s="272">
        <v>342.39999999999986</v>
      </c>
      <c r="F108" s="272">
        <v>336.89999999999992</v>
      </c>
      <c r="G108" s="272">
        <v>331.39999999999986</v>
      </c>
      <c r="H108" s="272">
        <v>353.39999999999986</v>
      </c>
      <c r="I108" s="272">
        <v>358.9</v>
      </c>
      <c r="J108" s="272">
        <v>364.39999999999986</v>
      </c>
      <c r="K108" s="271">
        <v>353.4</v>
      </c>
      <c r="L108" s="271">
        <v>342.4</v>
      </c>
      <c r="M108" s="271">
        <v>2.0344099999999998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342.5</v>
      </c>
      <c r="D109" s="272">
        <v>342.08333333333331</v>
      </c>
      <c r="E109" s="272">
        <v>339.91666666666663</v>
      </c>
      <c r="F109" s="272">
        <v>337.33333333333331</v>
      </c>
      <c r="G109" s="272">
        <v>335.16666666666663</v>
      </c>
      <c r="H109" s="272">
        <v>344.66666666666663</v>
      </c>
      <c r="I109" s="272">
        <v>346.83333333333326</v>
      </c>
      <c r="J109" s="272">
        <v>349.41666666666663</v>
      </c>
      <c r="K109" s="271">
        <v>344.25</v>
      </c>
      <c r="L109" s="271">
        <v>339.5</v>
      </c>
      <c r="M109" s="271">
        <v>11.62128</v>
      </c>
      <c r="N109" s="1"/>
      <c r="O109" s="1"/>
    </row>
    <row r="110" spans="1:15" ht="12.75" customHeight="1">
      <c r="A110" s="30">
        <v>100</v>
      </c>
      <c r="B110" s="281" t="s">
        <v>849</v>
      </c>
      <c r="C110" s="271">
        <v>436.5</v>
      </c>
      <c r="D110" s="272">
        <v>441.5</v>
      </c>
      <c r="E110" s="272">
        <v>429</v>
      </c>
      <c r="F110" s="272">
        <v>421.5</v>
      </c>
      <c r="G110" s="272">
        <v>409</v>
      </c>
      <c r="H110" s="272">
        <v>449</v>
      </c>
      <c r="I110" s="272">
        <v>461.5</v>
      </c>
      <c r="J110" s="272">
        <v>469</v>
      </c>
      <c r="K110" s="271">
        <v>454</v>
      </c>
      <c r="L110" s="271">
        <v>434</v>
      </c>
      <c r="M110" s="271">
        <v>2.3512900000000001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654.75</v>
      </c>
      <c r="D111" s="272">
        <v>656.61666666666667</v>
      </c>
      <c r="E111" s="272">
        <v>646.08333333333337</v>
      </c>
      <c r="F111" s="272">
        <v>637.41666666666674</v>
      </c>
      <c r="G111" s="272">
        <v>626.88333333333344</v>
      </c>
      <c r="H111" s="272">
        <v>665.2833333333333</v>
      </c>
      <c r="I111" s="272">
        <v>675.81666666666661</v>
      </c>
      <c r="J111" s="272">
        <v>684.48333333333323</v>
      </c>
      <c r="K111" s="271">
        <v>667.15</v>
      </c>
      <c r="L111" s="271">
        <v>647.95000000000005</v>
      </c>
      <c r="M111" s="271">
        <v>2.8910999999999998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781.7</v>
      </c>
      <c r="D112" s="272">
        <v>784.23333333333323</v>
      </c>
      <c r="E112" s="272">
        <v>774.76666666666642</v>
      </c>
      <c r="F112" s="272">
        <v>767.83333333333314</v>
      </c>
      <c r="G112" s="272">
        <v>758.36666666666633</v>
      </c>
      <c r="H112" s="272">
        <v>791.16666666666652</v>
      </c>
      <c r="I112" s="272">
        <v>800.63333333333344</v>
      </c>
      <c r="J112" s="272">
        <v>807.56666666666661</v>
      </c>
      <c r="K112" s="271">
        <v>793.7</v>
      </c>
      <c r="L112" s="271">
        <v>777.3</v>
      </c>
      <c r="M112" s="271">
        <v>9.0164799999999996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1032.2</v>
      </c>
      <c r="D113" s="272">
        <v>1024.5333333333333</v>
      </c>
      <c r="E113" s="272">
        <v>1015.0166666666667</v>
      </c>
      <c r="F113" s="272">
        <v>997.83333333333337</v>
      </c>
      <c r="G113" s="272">
        <v>988.31666666666672</v>
      </c>
      <c r="H113" s="272">
        <v>1041.7166666666667</v>
      </c>
      <c r="I113" s="272">
        <v>1051.2333333333331</v>
      </c>
      <c r="J113" s="272">
        <v>1068.4166666666665</v>
      </c>
      <c r="K113" s="271">
        <v>1034.05</v>
      </c>
      <c r="L113" s="271">
        <v>1007.35</v>
      </c>
      <c r="M113" s="271">
        <v>12.017200000000001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178.85</v>
      </c>
      <c r="D114" s="272">
        <v>178.31666666666663</v>
      </c>
      <c r="E114" s="272">
        <v>176.18333333333328</v>
      </c>
      <c r="F114" s="272">
        <v>173.51666666666665</v>
      </c>
      <c r="G114" s="272">
        <v>171.3833333333333</v>
      </c>
      <c r="H114" s="272">
        <v>180.98333333333326</v>
      </c>
      <c r="I114" s="272">
        <v>183.11666666666665</v>
      </c>
      <c r="J114" s="272">
        <v>185.78333333333325</v>
      </c>
      <c r="K114" s="271">
        <v>180.45</v>
      </c>
      <c r="L114" s="271">
        <v>175.65</v>
      </c>
      <c r="M114" s="271">
        <v>32.127989999999997</v>
      </c>
      <c r="N114" s="1"/>
      <c r="O114" s="1"/>
    </row>
    <row r="115" spans="1:15" ht="12.75" customHeight="1">
      <c r="A115" s="30">
        <v>105</v>
      </c>
      <c r="B115" s="281" t="s">
        <v>839</v>
      </c>
      <c r="C115" s="271">
        <v>1736.5</v>
      </c>
      <c r="D115" s="272">
        <v>1726.1833333333334</v>
      </c>
      <c r="E115" s="272">
        <v>1681.3666666666668</v>
      </c>
      <c r="F115" s="272">
        <v>1626.2333333333333</v>
      </c>
      <c r="G115" s="272">
        <v>1581.4166666666667</v>
      </c>
      <c r="H115" s="272">
        <v>1781.3166666666668</v>
      </c>
      <c r="I115" s="272">
        <v>1826.1333333333334</v>
      </c>
      <c r="J115" s="272">
        <v>1881.2666666666669</v>
      </c>
      <c r="K115" s="271">
        <v>1771</v>
      </c>
      <c r="L115" s="271">
        <v>1671.05</v>
      </c>
      <c r="M115" s="271">
        <v>5.0160400000000003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221.75</v>
      </c>
      <c r="D116" s="272">
        <v>221.66666666666666</v>
      </c>
      <c r="E116" s="272">
        <v>220.68333333333331</v>
      </c>
      <c r="F116" s="272">
        <v>219.61666666666665</v>
      </c>
      <c r="G116" s="272">
        <v>218.6333333333333</v>
      </c>
      <c r="H116" s="272">
        <v>222.73333333333332</v>
      </c>
      <c r="I116" s="272">
        <v>223.71666666666667</v>
      </c>
      <c r="J116" s="272">
        <v>224.78333333333333</v>
      </c>
      <c r="K116" s="271">
        <v>222.65</v>
      </c>
      <c r="L116" s="271">
        <v>220.6</v>
      </c>
      <c r="M116" s="271">
        <v>42.331960000000002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342.25</v>
      </c>
      <c r="D117" s="272">
        <v>341.63333333333338</v>
      </c>
      <c r="E117" s="272">
        <v>338.11666666666679</v>
      </c>
      <c r="F117" s="272">
        <v>333.98333333333341</v>
      </c>
      <c r="G117" s="272">
        <v>330.46666666666681</v>
      </c>
      <c r="H117" s="272">
        <v>345.76666666666677</v>
      </c>
      <c r="I117" s="272">
        <v>349.2833333333333</v>
      </c>
      <c r="J117" s="272">
        <v>353.41666666666674</v>
      </c>
      <c r="K117" s="271">
        <v>345.15</v>
      </c>
      <c r="L117" s="271">
        <v>337.5</v>
      </c>
      <c r="M117" s="271">
        <v>2.2915700000000001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3900.6</v>
      </c>
      <c r="D118" s="272">
        <v>3874.6333333333337</v>
      </c>
      <c r="E118" s="272">
        <v>3829.2666666666673</v>
      </c>
      <c r="F118" s="272">
        <v>3757.9333333333338</v>
      </c>
      <c r="G118" s="272">
        <v>3712.5666666666675</v>
      </c>
      <c r="H118" s="272">
        <v>3945.9666666666672</v>
      </c>
      <c r="I118" s="272">
        <v>3991.333333333333</v>
      </c>
      <c r="J118" s="272">
        <v>4062.666666666667</v>
      </c>
      <c r="K118" s="271">
        <v>3920</v>
      </c>
      <c r="L118" s="271">
        <v>3803.3</v>
      </c>
      <c r="M118" s="271">
        <v>2.32795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1566.1</v>
      </c>
      <c r="D119" s="272">
        <v>1565.4833333333333</v>
      </c>
      <c r="E119" s="272">
        <v>1556.9666666666667</v>
      </c>
      <c r="F119" s="272">
        <v>1547.8333333333333</v>
      </c>
      <c r="G119" s="272">
        <v>1539.3166666666666</v>
      </c>
      <c r="H119" s="272">
        <v>1574.6166666666668</v>
      </c>
      <c r="I119" s="272">
        <v>1583.1333333333337</v>
      </c>
      <c r="J119" s="272">
        <v>1592.2666666666669</v>
      </c>
      <c r="K119" s="271">
        <v>1574</v>
      </c>
      <c r="L119" s="271">
        <v>1556.35</v>
      </c>
      <c r="M119" s="271">
        <v>1.3766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2378.4499999999998</v>
      </c>
      <c r="D120" s="272">
        <v>2393.15</v>
      </c>
      <c r="E120" s="272">
        <v>2357.3000000000002</v>
      </c>
      <c r="F120" s="272">
        <v>2336.15</v>
      </c>
      <c r="G120" s="272">
        <v>2300.3000000000002</v>
      </c>
      <c r="H120" s="272">
        <v>2414.3000000000002</v>
      </c>
      <c r="I120" s="272">
        <v>2450.1499999999996</v>
      </c>
      <c r="J120" s="272">
        <v>2471.3000000000002</v>
      </c>
      <c r="K120" s="271">
        <v>2429</v>
      </c>
      <c r="L120" s="271">
        <v>2372</v>
      </c>
      <c r="M120" s="271">
        <v>1.5001899999999999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703.9</v>
      </c>
      <c r="D121" s="272">
        <v>705.09999999999991</v>
      </c>
      <c r="E121" s="272">
        <v>697.89999999999986</v>
      </c>
      <c r="F121" s="272">
        <v>691.9</v>
      </c>
      <c r="G121" s="272">
        <v>684.69999999999993</v>
      </c>
      <c r="H121" s="272">
        <v>711.0999999999998</v>
      </c>
      <c r="I121" s="272">
        <v>718.29999999999984</v>
      </c>
      <c r="J121" s="272">
        <v>724.29999999999973</v>
      </c>
      <c r="K121" s="271">
        <v>712.3</v>
      </c>
      <c r="L121" s="271">
        <v>699.1</v>
      </c>
      <c r="M121" s="271">
        <v>5.9262600000000001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1050.95</v>
      </c>
      <c r="D122" s="272">
        <v>1057.1666666666667</v>
      </c>
      <c r="E122" s="272">
        <v>1041.9833333333336</v>
      </c>
      <c r="F122" s="272">
        <v>1033.0166666666669</v>
      </c>
      <c r="G122" s="272">
        <v>1017.8333333333337</v>
      </c>
      <c r="H122" s="272">
        <v>1066.1333333333334</v>
      </c>
      <c r="I122" s="272">
        <v>1081.3166666666664</v>
      </c>
      <c r="J122" s="272">
        <v>1090.2833333333333</v>
      </c>
      <c r="K122" s="271">
        <v>1072.3499999999999</v>
      </c>
      <c r="L122" s="271">
        <v>1048.2</v>
      </c>
      <c r="M122" s="271">
        <v>2.6799200000000001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1016.5</v>
      </c>
      <c r="D123" s="272">
        <v>1012.1</v>
      </c>
      <c r="E123" s="272">
        <v>1003.4000000000001</v>
      </c>
      <c r="F123" s="272">
        <v>990.30000000000007</v>
      </c>
      <c r="G123" s="272">
        <v>981.60000000000014</v>
      </c>
      <c r="H123" s="272">
        <v>1025.2</v>
      </c>
      <c r="I123" s="272">
        <v>1033.9000000000001</v>
      </c>
      <c r="J123" s="272">
        <v>1047</v>
      </c>
      <c r="K123" s="271">
        <v>1020.8</v>
      </c>
      <c r="L123" s="271">
        <v>999</v>
      </c>
      <c r="M123" s="271">
        <v>1.04138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395.85</v>
      </c>
      <c r="D124" s="272">
        <v>393.93333333333334</v>
      </c>
      <c r="E124" s="272">
        <v>387.91666666666669</v>
      </c>
      <c r="F124" s="272">
        <v>379.98333333333335</v>
      </c>
      <c r="G124" s="272">
        <v>373.9666666666667</v>
      </c>
      <c r="H124" s="272">
        <v>401.86666666666667</v>
      </c>
      <c r="I124" s="272">
        <v>407.88333333333333</v>
      </c>
      <c r="J124" s="272">
        <v>415.81666666666666</v>
      </c>
      <c r="K124" s="271">
        <v>399.95</v>
      </c>
      <c r="L124" s="271">
        <v>386</v>
      </c>
      <c r="M124" s="271">
        <v>13.062430000000001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1247.05</v>
      </c>
      <c r="D125" s="272">
        <v>1246.6333333333334</v>
      </c>
      <c r="E125" s="272">
        <v>1224.5666666666668</v>
      </c>
      <c r="F125" s="272">
        <v>1202.0833333333335</v>
      </c>
      <c r="G125" s="272">
        <v>1180.0166666666669</v>
      </c>
      <c r="H125" s="272">
        <v>1269.1166666666668</v>
      </c>
      <c r="I125" s="272">
        <v>1291.1833333333334</v>
      </c>
      <c r="J125" s="272">
        <v>1313.6666666666667</v>
      </c>
      <c r="K125" s="271">
        <v>1268.7</v>
      </c>
      <c r="L125" s="271">
        <v>1224.1500000000001</v>
      </c>
      <c r="M125" s="271">
        <v>5.5020100000000003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832.45</v>
      </c>
      <c r="D126" s="272">
        <v>830.98333333333346</v>
      </c>
      <c r="E126" s="272">
        <v>826.3666666666669</v>
      </c>
      <c r="F126" s="272">
        <v>820.28333333333342</v>
      </c>
      <c r="G126" s="272">
        <v>815.66666666666686</v>
      </c>
      <c r="H126" s="272">
        <v>837.06666666666695</v>
      </c>
      <c r="I126" s="272">
        <v>841.68333333333351</v>
      </c>
      <c r="J126" s="272">
        <v>847.76666666666699</v>
      </c>
      <c r="K126" s="271">
        <v>835.6</v>
      </c>
      <c r="L126" s="271">
        <v>824.9</v>
      </c>
      <c r="M126" s="271">
        <v>0.90700000000000003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1032.8</v>
      </c>
      <c r="D127" s="272">
        <v>1039.4333333333334</v>
      </c>
      <c r="E127" s="272">
        <v>1020.3666666666668</v>
      </c>
      <c r="F127" s="272">
        <v>1007.9333333333334</v>
      </c>
      <c r="G127" s="272">
        <v>988.86666666666679</v>
      </c>
      <c r="H127" s="272">
        <v>1051.8666666666668</v>
      </c>
      <c r="I127" s="272">
        <v>1070.9333333333334</v>
      </c>
      <c r="J127" s="272">
        <v>1083.3666666666668</v>
      </c>
      <c r="K127" s="271">
        <v>1058.5</v>
      </c>
      <c r="L127" s="271">
        <v>1027</v>
      </c>
      <c r="M127" s="271">
        <v>0.70284999999999997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389.15</v>
      </c>
      <c r="D128" s="272">
        <v>386.09999999999997</v>
      </c>
      <c r="E128" s="272">
        <v>382.24999999999994</v>
      </c>
      <c r="F128" s="272">
        <v>375.34999999999997</v>
      </c>
      <c r="G128" s="272">
        <v>371.49999999999994</v>
      </c>
      <c r="H128" s="272">
        <v>392.99999999999994</v>
      </c>
      <c r="I128" s="272">
        <v>396.84999999999997</v>
      </c>
      <c r="J128" s="272">
        <v>403.74999999999994</v>
      </c>
      <c r="K128" s="271">
        <v>389.95</v>
      </c>
      <c r="L128" s="271">
        <v>379.2</v>
      </c>
      <c r="M128" s="271">
        <v>51.887639999999998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594.6</v>
      </c>
      <c r="D129" s="272">
        <v>591.43333333333339</v>
      </c>
      <c r="E129" s="272">
        <v>586.81666666666683</v>
      </c>
      <c r="F129" s="272">
        <v>579.03333333333342</v>
      </c>
      <c r="G129" s="272">
        <v>574.41666666666686</v>
      </c>
      <c r="H129" s="272">
        <v>599.21666666666681</v>
      </c>
      <c r="I129" s="272">
        <v>603.83333333333337</v>
      </c>
      <c r="J129" s="272">
        <v>611.61666666666679</v>
      </c>
      <c r="K129" s="271">
        <v>596.04999999999995</v>
      </c>
      <c r="L129" s="271">
        <v>583.65</v>
      </c>
      <c r="M129" s="271">
        <v>17.773070000000001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1666.9</v>
      </c>
      <c r="D130" s="272">
        <v>1645.2833333333335</v>
      </c>
      <c r="E130" s="272">
        <v>1614.666666666667</v>
      </c>
      <c r="F130" s="272">
        <v>1562.4333333333334</v>
      </c>
      <c r="G130" s="272">
        <v>1531.8166666666668</v>
      </c>
      <c r="H130" s="272">
        <v>1697.5166666666671</v>
      </c>
      <c r="I130" s="272">
        <v>1728.1333333333334</v>
      </c>
      <c r="J130" s="272">
        <v>1780.3666666666672</v>
      </c>
      <c r="K130" s="271">
        <v>1675.9</v>
      </c>
      <c r="L130" s="271">
        <v>1593.05</v>
      </c>
      <c r="M130" s="271">
        <v>6.63124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2104.25</v>
      </c>
      <c r="D131" s="272">
        <v>2100.4166666666665</v>
      </c>
      <c r="E131" s="272">
        <v>2078.833333333333</v>
      </c>
      <c r="F131" s="272">
        <v>2053.4166666666665</v>
      </c>
      <c r="G131" s="272">
        <v>2031.833333333333</v>
      </c>
      <c r="H131" s="272">
        <v>2125.833333333333</v>
      </c>
      <c r="I131" s="272">
        <v>2147.4166666666661</v>
      </c>
      <c r="J131" s="272">
        <v>2172.833333333333</v>
      </c>
      <c r="K131" s="271">
        <v>2122</v>
      </c>
      <c r="L131" s="271">
        <v>2075</v>
      </c>
      <c r="M131" s="271">
        <v>6.8287100000000001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202</v>
      </c>
      <c r="D132" s="272">
        <v>201.35</v>
      </c>
      <c r="E132" s="272">
        <v>198.75</v>
      </c>
      <c r="F132" s="272">
        <v>195.5</v>
      </c>
      <c r="G132" s="272">
        <v>192.9</v>
      </c>
      <c r="H132" s="272">
        <v>204.6</v>
      </c>
      <c r="I132" s="272">
        <v>207.19999999999996</v>
      </c>
      <c r="J132" s="272">
        <v>210.45</v>
      </c>
      <c r="K132" s="271">
        <v>203.95</v>
      </c>
      <c r="L132" s="271">
        <v>198.1</v>
      </c>
      <c r="M132" s="271">
        <v>50.341709999999999</v>
      </c>
      <c r="N132" s="1"/>
      <c r="O132" s="1"/>
    </row>
    <row r="133" spans="1:15" ht="12.75" customHeight="1">
      <c r="A133" s="30">
        <v>123</v>
      </c>
      <c r="B133" s="281" t="s">
        <v>850</v>
      </c>
      <c r="C133" s="271">
        <v>204.35</v>
      </c>
      <c r="D133" s="272">
        <v>207.33333333333334</v>
      </c>
      <c r="E133" s="272">
        <v>199.66666666666669</v>
      </c>
      <c r="F133" s="272">
        <v>194.98333333333335</v>
      </c>
      <c r="G133" s="272">
        <v>187.31666666666669</v>
      </c>
      <c r="H133" s="272">
        <v>212.01666666666668</v>
      </c>
      <c r="I133" s="272">
        <v>219.68333333333337</v>
      </c>
      <c r="J133" s="272">
        <v>224.36666666666667</v>
      </c>
      <c r="K133" s="271">
        <v>215</v>
      </c>
      <c r="L133" s="271">
        <v>202.65</v>
      </c>
      <c r="M133" s="271">
        <v>84.218350000000001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51.45</v>
      </c>
      <c r="D134" s="272">
        <v>51.15</v>
      </c>
      <c r="E134" s="272">
        <v>50.849999999999994</v>
      </c>
      <c r="F134" s="272">
        <v>50.249999999999993</v>
      </c>
      <c r="G134" s="272">
        <v>49.949999999999989</v>
      </c>
      <c r="H134" s="272">
        <v>51.75</v>
      </c>
      <c r="I134" s="272">
        <v>52.05</v>
      </c>
      <c r="J134" s="272">
        <v>52.650000000000006</v>
      </c>
      <c r="K134" s="271">
        <v>51.45</v>
      </c>
      <c r="L134" s="271">
        <v>50.55</v>
      </c>
      <c r="M134" s="271">
        <v>13.997070000000001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245</v>
      </c>
      <c r="D135" s="272">
        <v>246.26666666666665</v>
      </c>
      <c r="E135" s="272">
        <v>241.73333333333329</v>
      </c>
      <c r="F135" s="272">
        <v>238.46666666666664</v>
      </c>
      <c r="G135" s="272">
        <v>233.93333333333328</v>
      </c>
      <c r="H135" s="272">
        <v>249.5333333333333</v>
      </c>
      <c r="I135" s="272">
        <v>254.06666666666666</v>
      </c>
      <c r="J135" s="272">
        <v>257.33333333333331</v>
      </c>
      <c r="K135" s="271">
        <v>250.8</v>
      </c>
      <c r="L135" s="271">
        <v>243</v>
      </c>
      <c r="M135" s="271">
        <v>5.2771999999999997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3743.6</v>
      </c>
      <c r="D136" s="272">
        <v>3738.8666666666668</v>
      </c>
      <c r="E136" s="272">
        <v>3719.7333333333336</v>
      </c>
      <c r="F136" s="272">
        <v>3695.8666666666668</v>
      </c>
      <c r="G136" s="272">
        <v>3676.7333333333336</v>
      </c>
      <c r="H136" s="272">
        <v>3762.7333333333336</v>
      </c>
      <c r="I136" s="272">
        <v>3781.8666666666668</v>
      </c>
      <c r="J136" s="272">
        <v>3805.7333333333336</v>
      </c>
      <c r="K136" s="271">
        <v>3758</v>
      </c>
      <c r="L136" s="271">
        <v>3715</v>
      </c>
      <c r="M136" s="271">
        <v>4.2094100000000001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4068.15</v>
      </c>
      <c r="D137" s="272">
        <v>4064.1</v>
      </c>
      <c r="E137" s="272">
        <v>4010.2</v>
      </c>
      <c r="F137" s="272">
        <v>3952.25</v>
      </c>
      <c r="G137" s="272">
        <v>3898.35</v>
      </c>
      <c r="H137" s="272">
        <v>4122.0499999999993</v>
      </c>
      <c r="I137" s="272">
        <v>4175.9500000000007</v>
      </c>
      <c r="J137" s="272">
        <v>4233.8999999999996</v>
      </c>
      <c r="K137" s="271">
        <v>4118</v>
      </c>
      <c r="L137" s="271">
        <v>4006.15</v>
      </c>
      <c r="M137" s="271">
        <v>6.1772299999999998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2525.1</v>
      </c>
      <c r="D138" s="272">
        <v>2511.5</v>
      </c>
      <c r="E138" s="272">
        <v>2490</v>
      </c>
      <c r="F138" s="272">
        <v>2454.9</v>
      </c>
      <c r="G138" s="272">
        <v>2433.4</v>
      </c>
      <c r="H138" s="272">
        <v>2546.6</v>
      </c>
      <c r="I138" s="272">
        <v>2568.1</v>
      </c>
      <c r="J138" s="272">
        <v>2603.1999999999998</v>
      </c>
      <c r="K138" s="271">
        <v>2533</v>
      </c>
      <c r="L138" s="271">
        <v>2476.4</v>
      </c>
      <c r="M138" s="271">
        <v>2.0309499999999998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4225.1000000000004</v>
      </c>
      <c r="D139" s="272">
        <v>4199.4833333333336</v>
      </c>
      <c r="E139" s="272">
        <v>4158.9666666666672</v>
      </c>
      <c r="F139" s="272">
        <v>4092.8333333333339</v>
      </c>
      <c r="G139" s="272">
        <v>4052.3166666666675</v>
      </c>
      <c r="H139" s="272">
        <v>4265.6166666666668</v>
      </c>
      <c r="I139" s="272">
        <v>4306.1333333333332</v>
      </c>
      <c r="J139" s="272">
        <v>4372.2666666666664</v>
      </c>
      <c r="K139" s="271">
        <v>4240</v>
      </c>
      <c r="L139" s="271">
        <v>4133.3500000000004</v>
      </c>
      <c r="M139" s="271">
        <v>10.275840000000001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570.1</v>
      </c>
      <c r="D140" s="272">
        <v>574.25</v>
      </c>
      <c r="E140" s="272">
        <v>563.6</v>
      </c>
      <c r="F140" s="272">
        <v>557.1</v>
      </c>
      <c r="G140" s="272">
        <v>546.45000000000005</v>
      </c>
      <c r="H140" s="272">
        <v>580.75</v>
      </c>
      <c r="I140" s="272">
        <v>591.40000000000009</v>
      </c>
      <c r="J140" s="272">
        <v>597.9</v>
      </c>
      <c r="K140" s="271">
        <v>584.9</v>
      </c>
      <c r="L140" s="271">
        <v>567.75</v>
      </c>
      <c r="M140" s="271">
        <v>3.8887700000000001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156.9</v>
      </c>
      <c r="D141" s="272">
        <v>158.45000000000002</v>
      </c>
      <c r="E141" s="272">
        <v>153.95000000000005</v>
      </c>
      <c r="F141" s="272">
        <v>151.00000000000003</v>
      </c>
      <c r="G141" s="272">
        <v>146.50000000000006</v>
      </c>
      <c r="H141" s="272">
        <v>161.40000000000003</v>
      </c>
      <c r="I141" s="272">
        <v>165.89999999999998</v>
      </c>
      <c r="J141" s="272">
        <v>168.85000000000002</v>
      </c>
      <c r="K141" s="271">
        <v>162.94999999999999</v>
      </c>
      <c r="L141" s="271">
        <v>155.5</v>
      </c>
      <c r="M141" s="271">
        <v>6.2227800000000002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164.9</v>
      </c>
      <c r="D142" s="272">
        <v>164.68333333333334</v>
      </c>
      <c r="E142" s="272">
        <v>163.41666666666669</v>
      </c>
      <c r="F142" s="272">
        <v>161.93333333333334</v>
      </c>
      <c r="G142" s="272">
        <v>160.66666666666669</v>
      </c>
      <c r="H142" s="272">
        <v>166.16666666666669</v>
      </c>
      <c r="I142" s="272">
        <v>167.43333333333334</v>
      </c>
      <c r="J142" s="272">
        <v>168.91666666666669</v>
      </c>
      <c r="K142" s="271">
        <v>165.95</v>
      </c>
      <c r="L142" s="271">
        <v>163.19999999999999</v>
      </c>
      <c r="M142" s="271">
        <v>4.3446199999999999</v>
      </c>
      <c r="N142" s="1"/>
      <c r="O142" s="1"/>
    </row>
    <row r="143" spans="1:15" ht="12.75" customHeight="1">
      <c r="A143" s="30">
        <v>133</v>
      </c>
      <c r="B143" s="281" t="s">
        <v>851</v>
      </c>
      <c r="C143" s="271">
        <v>396.9</v>
      </c>
      <c r="D143" s="272">
        <v>397.7</v>
      </c>
      <c r="E143" s="272">
        <v>393.59999999999997</v>
      </c>
      <c r="F143" s="272">
        <v>390.29999999999995</v>
      </c>
      <c r="G143" s="272">
        <v>386.19999999999993</v>
      </c>
      <c r="H143" s="272">
        <v>401</v>
      </c>
      <c r="I143" s="272">
        <v>405.1</v>
      </c>
      <c r="J143" s="272">
        <v>408.40000000000003</v>
      </c>
      <c r="K143" s="271">
        <v>401.8</v>
      </c>
      <c r="L143" s="271">
        <v>394.4</v>
      </c>
      <c r="M143" s="271">
        <v>13.951650000000001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61.9</v>
      </c>
      <c r="D144" s="272">
        <v>62.533333333333331</v>
      </c>
      <c r="E144" s="272">
        <v>60.766666666666666</v>
      </c>
      <c r="F144" s="272">
        <v>59.633333333333333</v>
      </c>
      <c r="G144" s="272">
        <v>57.866666666666667</v>
      </c>
      <c r="H144" s="272">
        <v>63.666666666666664</v>
      </c>
      <c r="I144" s="272">
        <v>65.433333333333337</v>
      </c>
      <c r="J144" s="272">
        <v>66.566666666666663</v>
      </c>
      <c r="K144" s="271">
        <v>64.3</v>
      </c>
      <c r="L144" s="271">
        <v>61.4</v>
      </c>
      <c r="M144" s="271">
        <v>29.577629999999999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3411.4</v>
      </c>
      <c r="D145" s="272">
        <v>3408.0333333333328</v>
      </c>
      <c r="E145" s="272">
        <v>3378.0666666666657</v>
      </c>
      <c r="F145" s="272">
        <v>3344.7333333333327</v>
      </c>
      <c r="G145" s="272">
        <v>3314.7666666666655</v>
      </c>
      <c r="H145" s="272">
        <v>3441.3666666666659</v>
      </c>
      <c r="I145" s="272">
        <v>3471.333333333333</v>
      </c>
      <c r="J145" s="272">
        <v>3504.6666666666661</v>
      </c>
      <c r="K145" s="271">
        <v>3438</v>
      </c>
      <c r="L145" s="271">
        <v>3374.7</v>
      </c>
      <c r="M145" s="271">
        <v>5.9190100000000001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426.2</v>
      </c>
      <c r="D146" s="272">
        <v>427.25</v>
      </c>
      <c r="E146" s="272">
        <v>421</v>
      </c>
      <c r="F146" s="272">
        <v>415.8</v>
      </c>
      <c r="G146" s="272">
        <v>409.55</v>
      </c>
      <c r="H146" s="272">
        <v>432.45</v>
      </c>
      <c r="I146" s="272">
        <v>438.7</v>
      </c>
      <c r="J146" s="272">
        <v>443.9</v>
      </c>
      <c r="K146" s="271">
        <v>433.5</v>
      </c>
      <c r="L146" s="271">
        <v>422.05</v>
      </c>
      <c r="M146" s="271">
        <v>3.8859400000000002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466</v>
      </c>
      <c r="D147" s="272">
        <v>465.9666666666667</v>
      </c>
      <c r="E147" s="272">
        <v>462.93333333333339</v>
      </c>
      <c r="F147" s="272">
        <v>459.86666666666667</v>
      </c>
      <c r="G147" s="272">
        <v>456.83333333333337</v>
      </c>
      <c r="H147" s="272">
        <v>469.03333333333342</v>
      </c>
      <c r="I147" s="272">
        <v>472.06666666666672</v>
      </c>
      <c r="J147" s="272">
        <v>475.13333333333344</v>
      </c>
      <c r="K147" s="271">
        <v>469</v>
      </c>
      <c r="L147" s="271">
        <v>462.9</v>
      </c>
      <c r="M147" s="271">
        <v>1.2629699999999999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1432.95</v>
      </c>
      <c r="D148" s="272">
        <v>1432.1333333333334</v>
      </c>
      <c r="E148" s="272">
        <v>1420.8666666666668</v>
      </c>
      <c r="F148" s="272">
        <v>1408.7833333333333</v>
      </c>
      <c r="G148" s="272">
        <v>1397.5166666666667</v>
      </c>
      <c r="H148" s="272">
        <v>1444.2166666666669</v>
      </c>
      <c r="I148" s="272">
        <v>1455.4833333333338</v>
      </c>
      <c r="J148" s="272">
        <v>1467.5666666666671</v>
      </c>
      <c r="K148" s="271">
        <v>1443.4</v>
      </c>
      <c r="L148" s="271">
        <v>1420.05</v>
      </c>
      <c r="M148" s="271">
        <v>1.0525199999999999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67.849999999999994</v>
      </c>
      <c r="D149" s="272">
        <v>67.899999999999991</v>
      </c>
      <c r="E149" s="272">
        <v>67.299999999999983</v>
      </c>
      <c r="F149" s="272">
        <v>66.749999999999986</v>
      </c>
      <c r="G149" s="272">
        <v>66.149999999999977</v>
      </c>
      <c r="H149" s="272">
        <v>68.449999999999989</v>
      </c>
      <c r="I149" s="272">
        <v>69.049999999999983</v>
      </c>
      <c r="J149" s="272">
        <v>69.599999999999994</v>
      </c>
      <c r="K149" s="271">
        <v>68.5</v>
      </c>
      <c r="L149" s="271">
        <v>67.349999999999994</v>
      </c>
      <c r="M149" s="271">
        <v>5.3861999999999997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98.15</v>
      </c>
      <c r="D150" s="272">
        <v>98.233333333333334</v>
      </c>
      <c r="E150" s="272">
        <v>97.166666666666671</v>
      </c>
      <c r="F150" s="272">
        <v>96.183333333333337</v>
      </c>
      <c r="G150" s="272">
        <v>95.116666666666674</v>
      </c>
      <c r="H150" s="272">
        <v>99.216666666666669</v>
      </c>
      <c r="I150" s="272">
        <v>100.28333333333333</v>
      </c>
      <c r="J150" s="272">
        <v>101.26666666666667</v>
      </c>
      <c r="K150" s="271">
        <v>99.3</v>
      </c>
      <c r="L150" s="271">
        <v>97.25</v>
      </c>
      <c r="M150" s="271">
        <v>3.0792799999999998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45.55</v>
      </c>
      <c r="D151" s="272">
        <v>45.5</v>
      </c>
      <c r="E151" s="272">
        <v>45.05</v>
      </c>
      <c r="F151" s="272">
        <v>44.55</v>
      </c>
      <c r="G151" s="272">
        <v>44.099999999999994</v>
      </c>
      <c r="H151" s="272">
        <v>46</v>
      </c>
      <c r="I151" s="272">
        <v>46.45</v>
      </c>
      <c r="J151" s="272">
        <v>46.95</v>
      </c>
      <c r="K151" s="271">
        <v>45.95</v>
      </c>
      <c r="L151" s="271">
        <v>45</v>
      </c>
      <c r="M151" s="271">
        <v>8.5059500000000003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692.2</v>
      </c>
      <c r="D152" s="272">
        <v>693.4</v>
      </c>
      <c r="E152" s="272">
        <v>689.8</v>
      </c>
      <c r="F152" s="272">
        <v>687.4</v>
      </c>
      <c r="G152" s="272">
        <v>683.8</v>
      </c>
      <c r="H152" s="272">
        <v>695.8</v>
      </c>
      <c r="I152" s="272">
        <v>699.40000000000009</v>
      </c>
      <c r="J152" s="272">
        <v>701.8</v>
      </c>
      <c r="K152" s="271">
        <v>697</v>
      </c>
      <c r="L152" s="271">
        <v>691</v>
      </c>
      <c r="M152" s="271">
        <v>6.0429999999999998E-2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1803.7</v>
      </c>
      <c r="D153" s="272">
        <v>1808.3</v>
      </c>
      <c r="E153" s="272">
        <v>1786.05</v>
      </c>
      <c r="F153" s="272">
        <v>1768.4</v>
      </c>
      <c r="G153" s="272">
        <v>1746.15</v>
      </c>
      <c r="H153" s="272">
        <v>1825.9499999999998</v>
      </c>
      <c r="I153" s="272">
        <v>1848.1999999999998</v>
      </c>
      <c r="J153" s="272">
        <v>1865.8499999999997</v>
      </c>
      <c r="K153" s="271">
        <v>1830.55</v>
      </c>
      <c r="L153" s="271">
        <v>1790.65</v>
      </c>
      <c r="M153" s="271">
        <v>2.3802500000000002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164.2</v>
      </c>
      <c r="D154" s="272">
        <v>163.78333333333333</v>
      </c>
      <c r="E154" s="272">
        <v>162.91666666666666</v>
      </c>
      <c r="F154" s="272">
        <v>161.63333333333333</v>
      </c>
      <c r="G154" s="272">
        <v>160.76666666666665</v>
      </c>
      <c r="H154" s="272">
        <v>165.06666666666666</v>
      </c>
      <c r="I154" s="272">
        <v>165.93333333333334</v>
      </c>
      <c r="J154" s="272">
        <v>167.21666666666667</v>
      </c>
      <c r="K154" s="271">
        <v>164.65</v>
      </c>
      <c r="L154" s="271">
        <v>162.5</v>
      </c>
      <c r="M154" s="271">
        <v>18.81569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263.10000000000002</v>
      </c>
      <c r="D155" s="272">
        <v>263.41666666666669</v>
      </c>
      <c r="E155" s="272">
        <v>261.53333333333336</v>
      </c>
      <c r="F155" s="272">
        <v>259.9666666666667</v>
      </c>
      <c r="G155" s="272">
        <v>258.08333333333337</v>
      </c>
      <c r="H155" s="272">
        <v>264.98333333333335</v>
      </c>
      <c r="I155" s="272">
        <v>266.86666666666667</v>
      </c>
      <c r="J155" s="272">
        <v>268.43333333333334</v>
      </c>
      <c r="K155" s="271">
        <v>265.3</v>
      </c>
      <c r="L155" s="271">
        <v>261.85000000000002</v>
      </c>
      <c r="M155" s="271">
        <v>1.4468399999999999</v>
      </c>
      <c r="N155" s="1"/>
      <c r="O155" s="1"/>
    </row>
    <row r="156" spans="1:15" ht="12.75" customHeight="1">
      <c r="A156" s="30">
        <v>146</v>
      </c>
      <c r="B156" s="281" t="s">
        <v>840</v>
      </c>
      <c r="C156" s="271">
        <v>1387.5</v>
      </c>
      <c r="D156" s="272">
        <v>1391.1499999999999</v>
      </c>
      <c r="E156" s="272">
        <v>1378.3499999999997</v>
      </c>
      <c r="F156" s="272">
        <v>1369.1999999999998</v>
      </c>
      <c r="G156" s="272">
        <v>1356.3999999999996</v>
      </c>
      <c r="H156" s="272">
        <v>1400.2999999999997</v>
      </c>
      <c r="I156" s="272">
        <v>1413.1</v>
      </c>
      <c r="J156" s="272">
        <v>1422.2499999999998</v>
      </c>
      <c r="K156" s="271">
        <v>1403.95</v>
      </c>
      <c r="L156" s="271">
        <v>1382</v>
      </c>
      <c r="M156" s="271">
        <v>3.2397100000000001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111</v>
      </c>
      <c r="D157" s="272">
        <v>110.86666666666667</v>
      </c>
      <c r="E157" s="272">
        <v>109.73333333333335</v>
      </c>
      <c r="F157" s="272">
        <v>108.46666666666667</v>
      </c>
      <c r="G157" s="272">
        <v>107.33333333333334</v>
      </c>
      <c r="H157" s="272">
        <v>112.13333333333335</v>
      </c>
      <c r="I157" s="272">
        <v>113.26666666666668</v>
      </c>
      <c r="J157" s="272">
        <v>114.53333333333336</v>
      </c>
      <c r="K157" s="271">
        <v>112</v>
      </c>
      <c r="L157" s="271">
        <v>109.6</v>
      </c>
      <c r="M157" s="271">
        <v>101.09846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121.4</v>
      </c>
      <c r="D158" s="272">
        <v>121.96666666666665</v>
      </c>
      <c r="E158" s="272">
        <v>116.33333333333331</v>
      </c>
      <c r="F158" s="272">
        <v>111.26666666666667</v>
      </c>
      <c r="G158" s="272">
        <v>105.63333333333333</v>
      </c>
      <c r="H158" s="272">
        <v>127.0333333333333</v>
      </c>
      <c r="I158" s="272">
        <v>132.66666666666666</v>
      </c>
      <c r="J158" s="272">
        <v>137.73333333333329</v>
      </c>
      <c r="K158" s="271">
        <v>127.6</v>
      </c>
      <c r="L158" s="271">
        <v>116.9</v>
      </c>
      <c r="M158" s="271">
        <v>5.6496399999999998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6271.7</v>
      </c>
      <c r="D159" s="272">
        <v>6267.8500000000013</v>
      </c>
      <c r="E159" s="272">
        <v>6206.7000000000025</v>
      </c>
      <c r="F159" s="272">
        <v>6141.7000000000016</v>
      </c>
      <c r="G159" s="272">
        <v>6080.5500000000029</v>
      </c>
      <c r="H159" s="272">
        <v>6332.8500000000022</v>
      </c>
      <c r="I159" s="272">
        <v>6394.0000000000018</v>
      </c>
      <c r="J159" s="272">
        <v>6459.0000000000018</v>
      </c>
      <c r="K159" s="271">
        <v>6329</v>
      </c>
      <c r="L159" s="271">
        <v>6202.85</v>
      </c>
      <c r="M159" s="271">
        <v>0.58426999999999996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469.2</v>
      </c>
      <c r="D160" s="272">
        <v>468.5333333333333</v>
      </c>
      <c r="E160" s="272">
        <v>463.06666666666661</v>
      </c>
      <c r="F160" s="272">
        <v>456.93333333333328</v>
      </c>
      <c r="G160" s="272">
        <v>451.46666666666658</v>
      </c>
      <c r="H160" s="272">
        <v>474.66666666666663</v>
      </c>
      <c r="I160" s="272">
        <v>480.13333333333333</v>
      </c>
      <c r="J160" s="272">
        <v>486.26666666666665</v>
      </c>
      <c r="K160" s="271">
        <v>474</v>
      </c>
      <c r="L160" s="271">
        <v>462.4</v>
      </c>
      <c r="M160" s="271">
        <v>3.3021199999999999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146.35</v>
      </c>
      <c r="D161" s="272">
        <v>145.31666666666663</v>
      </c>
      <c r="E161" s="272">
        <v>143.18333333333328</v>
      </c>
      <c r="F161" s="272">
        <v>140.01666666666665</v>
      </c>
      <c r="G161" s="272">
        <v>137.8833333333333</v>
      </c>
      <c r="H161" s="272">
        <v>148.48333333333326</v>
      </c>
      <c r="I161" s="272">
        <v>150.61666666666665</v>
      </c>
      <c r="J161" s="272">
        <v>153.78333333333325</v>
      </c>
      <c r="K161" s="271">
        <v>147.44999999999999</v>
      </c>
      <c r="L161" s="271">
        <v>142.15</v>
      </c>
      <c r="M161" s="271">
        <v>10.213329999999999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110.95</v>
      </c>
      <c r="D162" s="272">
        <v>110.86666666666667</v>
      </c>
      <c r="E162" s="272">
        <v>109.08333333333334</v>
      </c>
      <c r="F162" s="272">
        <v>107.21666666666667</v>
      </c>
      <c r="G162" s="272">
        <v>105.43333333333334</v>
      </c>
      <c r="H162" s="272">
        <v>112.73333333333335</v>
      </c>
      <c r="I162" s="272">
        <v>114.51666666666668</v>
      </c>
      <c r="J162" s="272">
        <v>116.38333333333335</v>
      </c>
      <c r="K162" s="271">
        <v>112.65</v>
      </c>
      <c r="L162" s="271">
        <v>109</v>
      </c>
      <c r="M162" s="271">
        <v>49.915790000000001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291.64999999999998</v>
      </c>
      <c r="D163" s="272">
        <v>291.63333333333338</v>
      </c>
      <c r="E163" s="272">
        <v>287.71666666666675</v>
      </c>
      <c r="F163" s="272">
        <v>283.78333333333336</v>
      </c>
      <c r="G163" s="272">
        <v>279.86666666666673</v>
      </c>
      <c r="H163" s="272">
        <v>295.56666666666678</v>
      </c>
      <c r="I163" s="272">
        <v>299.48333333333341</v>
      </c>
      <c r="J163" s="272">
        <v>303.4166666666668</v>
      </c>
      <c r="K163" s="271">
        <v>295.55</v>
      </c>
      <c r="L163" s="271">
        <v>287.7</v>
      </c>
      <c r="M163" s="271">
        <v>13.12467</v>
      </c>
      <c r="N163" s="1"/>
      <c r="O163" s="1"/>
    </row>
    <row r="164" spans="1:15" ht="12.75" customHeight="1">
      <c r="A164" s="30">
        <v>154</v>
      </c>
      <c r="B164" s="281" t="s">
        <v>852</v>
      </c>
      <c r="C164" s="271">
        <v>1390.35</v>
      </c>
      <c r="D164" s="272">
        <v>1397.7666666666667</v>
      </c>
      <c r="E164" s="272">
        <v>1369.0333333333333</v>
      </c>
      <c r="F164" s="272">
        <v>1347.7166666666667</v>
      </c>
      <c r="G164" s="272">
        <v>1318.9833333333333</v>
      </c>
      <c r="H164" s="272">
        <v>1419.0833333333333</v>
      </c>
      <c r="I164" s="272">
        <v>1447.8166666666664</v>
      </c>
      <c r="J164" s="272">
        <v>1469.1333333333332</v>
      </c>
      <c r="K164" s="271">
        <v>1426.5</v>
      </c>
      <c r="L164" s="271">
        <v>1376.45</v>
      </c>
      <c r="M164" s="271">
        <v>0.20372000000000001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135.6</v>
      </c>
      <c r="D165" s="272">
        <v>135.43333333333334</v>
      </c>
      <c r="E165" s="272">
        <v>134.86666666666667</v>
      </c>
      <c r="F165" s="272">
        <v>134.13333333333333</v>
      </c>
      <c r="G165" s="272">
        <v>133.56666666666666</v>
      </c>
      <c r="H165" s="272">
        <v>136.16666666666669</v>
      </c>
      <c r="I165" s="272">
        <v>136.73333333333335</v>
      </c>
      <c r="J165" s="272">
        <v>137.4666666666667</v>
      </c>
      <c r="K165" s="271">
        <v>136</v>
      </c>
      <c r="L165" s="271">
        <v>134.69999999999999</v>
      </c>
      <c r="M165" s="271">
        <v>108.18877000000001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1589.05</v>
      </c>
      <c r="D166" s="272">
        <v>1592.1333333333332</v>
      </c>
      <c r="E166" s="272">
        <v>1579.2666666666664</v>
      </c>
      <c r="F166" s="272">
        <v>1569.4833333333331</v>
      </c>
      <c r="G166" s="272">
        <v>1556.6166666666663</v>
      </c>
      <c r="H166" s="272">
        <v>1601.9166666666665</v>
      </c>
      <c r="I166" s="272">
        <v>1614.7833333333333</v>
      </c>
      <c r="J166" s="272">
        <v>1624.5666666666666</v>
      </c>
      <c r="K166" s="271">
        <v>1605</v>
      </c>
      <c r="L166" s="271">
        <v>1582.35</v>
      </c>
      <c r="M166" s="271">
        <v>0.62900999999999996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35.5</v>
      </c>
      <c r="D167" s="272">
        <v>35.43333333333333</v>
      </c>
      <c r="E167" s="272">
        <v>35.11666666666666</v>
      </c>
      <c r="F167" s="272">
        <v>34.733333333333327</v>
      </c>
      <c r="G167" s="272">
        <v>34.416666666666657</v>
      </c>
      <c r="H167" s="272">
        <v>35.816666666666663</v>
      </c>
      <c r="I167" s="272">
        <v>36.13333333333334</v>
      </c>
      <c r="J167" s="272">
        <v>36.516666666666666</v>
      </c>
      <c r="K167" s="271">
        <v>35.75</v>
      </c>
      <c r="L167" s="271">
        <v>35.049999999999997</v>
      </c>
      <c r="M167" s="271">
        <v>42.226649999999999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3190.65</v>
      </c>
      <c r="D168" s="272">
        <v>3193.7333333333336</v>
      </c>
      <c r="E168" s="272">
        <v>3152.4666666666672</v>
      </c>
      <c r="F168" s="272">
        <v>3114.2833333333338</v>
      </c>
      <c r="G168" s="272">
        <v>3073.0166666666673</v>
      </c>
      <c r="H168" s="272">
        <v>3231.916666666667</v>
      </c>
      <c r="I168" s="272">
        <v>3273.1833333333334</v>
      </c>
      <c r="J168" s="272">
        <v>3311.3666666666668</v>
      </c>
      <c r="K168" s="271">
        <v>3235</v>
      </c>
      <c r="L168" s="271">
        <v>3155.55</v>
      </c>
      <c r="M168" s="271">
        <v>0.14438000000000001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3055.5</v>
      </c>
      <c r="D169" s="272">
        <v>3057.35</v>
      </c>
      <c r="E169" s="272">
        <v>3025.75</v>
      </c>
      <c r="F169" s="272">
        <v>2996</v>
      </c>
      <c r="G169" s="272">
        <v>2964.4</v>
      </c>
      <c r="H169" s="272">
        <v>3087.1</v>
      </c>
      <c r="I169" s="272">
        <v>3118.6999999999994</v>
      </c>
      <c r="J169" s="272">
        <v>3148.45</v>
      </c>
      <c r="K169" s="271">
        <v>3088.95</v>
      </c>
      <c r="L169" s="271">
        <v>3027.6</v>
      </c>
      <c r="M169" s="271">
        <v>0.17995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123.7</v>
      </c>
      <c r="D170" s="272">
        <v>123.85000000000001</v>
      </c>
      <c r="E170" s="272">
        <v>122.40000000000002</v>
      </c>
      <c r="F170" s="272">
        <v>121.10000000000001</v>
      </c>
      <c r="G170" s="272">
        <v>119.65000000000002</v>
      </c>
      <c r="H170" s="272">
        <v>125.15000000000002</v>
      </c>
      <c r="I170" s="272">
        <v>126.60000000000001</v>
      </c>
      <c r="J170" s="272">
        <v>127.90000000000002</v>
      </c>
      <c r="K170" s="271">
        <v>125.3</v>
      </c>
      <c r="L170" s="271">
        <v>122.55</v>
      </c>
      <c r="M170" s="271">
        <v>2.27901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2399</v>
      </c>
      <c r="D171" s="272">
        <v>2393</v>
      </c>
      <c r="E171" s="272">
        <v>2361</v>
      </c>
      <c r="F171" s="272">
        <v>2323</v>
      </c>
      <c r="G171" s="272">
        <v>2291</v>
      </c>
      <c r="H171" s="272">
        <v>2431</v>
      </c>
      <c r="I171" s="272">
        <v>2463</v>
      </c>
      <c r="J171" s="272">
        <v>2501</v>
      </c>
      <c r="K171" s="271">
        <v>2425</v>
      </c>
      <c r="L171" s="271">
        <v>2355</v>
      </c>
      <c r="M171" s="271">
        <v>1.89768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1478.55</v>
      </c>
      <c r="D172" s="272">
        <v>1474.4000000000003</v>
      </c>
      <c r="E172" s="272">
        <v>1461.8000000000006</v>
      </c>
      <c r="F172" s="272">
        <v>1445.0500000000004</v>
      </c>
      <c r="G172" s="272">
        <v>1432.4500000000007</v>
      </c>
      <c r="H172" s="272">
        <v>1491.1500000000005</v>
      </c>
      <c r="I172" s="272">
        <v>1503.7500000000005</v>
      </c>
      <c r="J172" s="272">
        <v>1520.5000000000005</v>
      </c>
      <c r="K172" s="271">
        <v>1487</v>
      </c>
      <c r="L172" s="271">
        <v>1457.65</v>
      </c>
      <c r="M172" s="271">
        <v>0.63405999999999996</v>
      </c>
      <c r="N172" s="1"/>
      <c r="O172" s="1"/>
    </row>
    <row r="173" spans="1:15" ht="12.75" customHeight="1">
      <c r="A173" s="30">
        <v>163</v>
      </c>
      <c r="B173" s="281" t="s">
        <v>853</v>
      </c>
      <c r="C173" s="271">
        <v>443.9</v>
      </c>
      <c r="D173" s="272">
        <v>444.18333333333334</v>
      </c>
      <c r="E173" s="272">
        <v>442.7166666666667</v>
      </c>
      <c r="F173" s="272">
        <v>441.53333333333336</v>
      </c>
      <c r="G173" s="272">
        <v>440.06666666666672</v>
      </c>
      <c r="H173" s="272">
        <v>445.36666666666667</v>
      </c>
      <c r="I173" s="272">
        <v>446.83333333333326</v>
      </c>
      <c r="J173" s="272">
        <v>448.01666666666665</v>
      </c>
      <c r="K173" s="271">
        <v>445.65</v>
      </c>
      <c r="L173" s="271">
        <v>443</v>
      </c>
      <c r="M173" s="271">
        <v>0.46378000000000003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399.65</v>
      </c>
      <c r="D174" s="272">
        <v>400.8</v>
      </c>
      <c r="E174" s="272">
        <v>396.1</v>
      </c>
      <c r="F174" s="272">
        <v>392.55</v>
      </c>
      <c r="G174" s="272">
        <v>387.85</v>
      </c>
      <c r="H174" s="272">
        <v>404.35</v>
      </c>
      <c r="I174" s="272">
        <v>409.04999999999995</v>
      </c>
      <c r="J174" s="272">
        <v>412.6</v>
      </c>
      <c r="K174" s="271">
        <v>405.5</v>
      </c>
      <c r="L174" s="271">
        <v>397.25</v>
      </c>
      <c r="M174" s="271">
        <v>11.430859999999999</v>
      </c>
      <c r="N174" s="1"/>
      <c r="O174" s="1"/>
    </row>
    <row r="175" spans="1:15" ht="12.75" customHeight="1">
      <c r="A175" s="30">
        <v>165</v>
      </c>
      <c r="B175" s="281" t="s">
        <v>854</v>
      </c>
      <c r="C175" s="271">
        <v>1100.55</v>
      </c>
      <c r="D175" s="272">
        <v>1096.6666666666667</v>
      </c>
      <c r="E175" s="272">
        <v>1085.8833333333334</v>
      </c>
      <c r="F175" s="272">
        <v>1071.2166666666667</v>
      </c>
      <c r="G175" s="272">
        <v>1060.4333333333334</v>
      </c>
      <c r="H175" s="272">
        <v>1111.3333333333335</v>
      </c>
      <c r="I175" s="272">
        <v>1122.1166666666668</v>
      </c>
      <c r="J175" s="272">
        <v>1136.7833333333335</v>
      </c>
      <c r="K175" s="271">
        <v>1107.45</v>
      </c>
      <c r="L175" s="271">
        <v>1082</v>
      </c>
      <c r="M175" s="271">
        <v>1.3032300000000001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1182.1500000000001</v>
      </c>
      <c r="D176" s="272">
        <v>1180.5333333333335</v>
      </c>
      <c r="E176" s="272">
        <v>1171.666666666667</v>
      </c>
      <c r="F176" s="272">
        <v>1161.1833333333334</v>
      </c>
      <c r="G176" s="272">
        <v>1152.3166666666668</v>
      </c>
      <c r="H176" s="272">
        <v>1191.0166666666671</v>
      </c>
      <c r="I176" s="272">
        <v>1199.8833333333334</v>
      </c>
      <c r="J176" s="272">
        <v>1210.3666666666672</v>
      </c>
      <c r="K176" s="271">
        <v>1189.4000000000001</v>
      </c>
      <c r="L176" s="271">
        <v>1170.05</v>
      </c>
      <c r="M176" s="271">
        <v>0.25237999999999999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508.65</v>
      </c>
      <c r="D177" s="272">
        <v>507.26666666666665</v>
      </c>
      <c r="E177" s="272">
        <v>505.43333333333328</v>
      </c>
      <c r="F177" s="272">
        <v>502.21666666666664</v>
      </c>
      <c r="G177" s="272">
        <v>500.38333333333327</v>
      </c>
      <c r="H177" s="272">
        <v>510.48333333333329</v>
      </c>
      <c r="I177" s="272">
        <v>512.31666666666661</v>
      </c>
      <c r="J177" s="272">
        <v>515.5333333333333</v>
      </c>
      <c r="K177" s="271">
        <v>509.1</v>
      </c>
      <c r="L177" s="271">
        <v>504.05</v>
      </c>
      <c r="M177" s="271">
        <v>0.91125999999999996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918.3</v>
      </c>
      <c r="D178" s="272">
        <v>910.30000000000007</v>
      </c>
      <c r="E178" s="272">
        <v>900.60000000000014</v>
      </c>
      <c r="F178" s="272">
        <v>882.90000000000009</v>
      </c>
      <c r="G178" s="272">
        <v>873.20000000000016</v>
      </c>
      <c r="H178" s="272">
        <v>928.00000000000011</v>
      </c>
      <c r="I178" s="272">
        <v>937.70000000000016</v>
      </c>
      <c r="J178" s="272">
        <v>955.40000000000009</v>
      </c>
      <c r="K178" s="271">
        <v>920</v>
      </c>
      <c r="L178" s="271">
        <v>892.6</v>
      </c>
      <c r="M178" s="271">
        <v>30.092089999999999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482.6</v>
      </c>
      <c r="D179" s="272">
        <v>482.65000000000003</v>
      </c>
      <c r="E179" s="272">
        <v>479.30000000000007</v>
      </c>
      <c r="F179" s="272">
        <v>476.00000000000006</v>
      </c>
      <c r="G179" s="272">
        <v>472.65000000000009</v>
      </c>
      <c r="H179" s="272">
        <v>485.95000000000005</v>
      </c>
      <c r="I179" s="272">
        <v>489.30000000000007</v>
      </c>
      <c r="J179" s="272">
        <v>492.6</v>
      </c>
      <c r="K179" s="271">
        <v>486</v>
      </c>
      <c r="L179" s="271">
        <v>479.35</v>
      </c>
      <c r="M179" s="271">
        <v>1.02657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1407.25</v>
      </c>
      <c r="D180" s="272">
        <v>1401.5666666666666</v>
      </c>
      <c r="E180" s="272">
        <v>1385.7333333333331</v>
      </c>
      <c r="F180" s="272">
        <v>1364.2166666666665</v>
      </c>
      <c r="G180" s="272">
        <v>1348.383333333333</v>
      </c>
      <c r="H180" s="272">
        <v>1423.0833333333333</v>
      </c>
      <c r="I180" s="272">
        <v>1438.9166666666667</v>
      </c>
      <c r="J180" s="272">
        <v>1460.4333333333334</v>
      </c>
      <c r="K180" s="271">
        <v>1417.4</v>
      </c>
      <c r="L180" s="271">
        <v>1380.05</v>
      </c>
      <c r="M180" s="271">
        <v>7.4610700000000003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325.45</v>
      </c>
      <c r="D181" s="272">
        <v>326.75</v>
      </c>
      <c r="E181" s="272">
        <v>322.8</v>
      </c>
      <c r="F181" s="272">
        <v>320.15000000000003</v>
      </c>
      <c r="G181" s="272">
        <v>316.20000000000005</v>
      </c>
      <c r="H181" s="272">
        <v>329.4</v>
      </c>
      <c r="I181" s="272">
        <v>333.35</v>
      </c>
      <c r="J181" s="272">
        <v>335.99999999999994</v>
      </c>
      <c r="K181" s="271">
        <v>330.7</v>
      </c>
      <c r="L181" s="271">
        <v>324.10000000000002</v>
      </c>
      <c r="M181" s="271">
        <v>20.992010000000001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402.4</v>
      </c>
      <c r="D182" s="272">
        <v>404.4666666666667</v>
      </c>
      <c r="E182" s="272">
        <v>396.93333333333339</v>
      </c>
      <c r="F182" s="272">
        <v>391.4666666666667</v>
      </c>
      <c r="G182" s="272">
        <v>383.93333333333339</v>
      </c>
      <c r="H182" s="272">
        <v>409.93333333333339</v>
      </c>
      <c r="I182" s="272">
        <v>417.4666666666667</v>
      </c>
      <c r="J182" s="272">
        <v>422.93333333333339</v>
      </c>
      <c r="K182" s="271">
        <v>412</v>
      </c>
      <c r="L182" s="271">
        <v>399</v>
      </c>
      <c r="M182" s="271">
        <v>7.5524300000000002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1613.75</v>
      </c>
      <c r="D183" s="272">
        <v>1607.1166666666668</v>
      </c>
      <c r="E183" s="272">
        <v>1592.6333333333337</v>
      </c>
      <c r="F183" s="272">
        <v>1571.5166666666669</v>
      </c>
      <c r="G183" s="272">
        <v>1557.0333333333338</v>
      </c>
      <c r="H183" s="272">
        <v>1628.2333333333336</v>
      </c>
      <c r="I183" s="272">
        <v>1642.7166666666667</v>
      </c>
      <c r="J183" s="272">
        <v>1663.8333333333335</v>
      </c>
      <c r="K183" s="271">
        <v>1621.6</v>
      </c>
      <c r="L183" s="271">
        <v>1586</v>
      </c>
      <c r="M183" s="271">
        <v>10.069710000000001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517.6</v>
      </c>
      <c r="D184" s="272">
        <v>517.08333333333337</v>
      </c>
      <c r="E184" s="272">
        <v>511.16666666666674</v>
      </c>
      <c r="F184" s="272">
        <v>504.73333333333335</v>
      </c>
      <c r="G184" s="272">
        <v>498.81666666666672</v>
      </c>
      <c r="H184" s="272">
        <v>523.51666666666677</v>
      </c>
      <c r="I184" s="272">
        <v>529.43333333333351</v>
      </c>
      <c r="J184" s="272">
        <v>535.86666666666679</v>
      </c>
      <c r="K184" s="271">
        <v>523</v>
      </c>
      <c r="L184" s="271">
        <v>510.65</v>
      </c>
      <c r="M184" s="271">
        <v>4.2931499999999998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2067</v>
      </c>
      <c r="D185" s="272">
        <v>2066.5166666666669</v>
      </c>
      <c r="E185" s="272">
        <v>2056.4833333333336</v>
      </c>
      <c r="F185" s="272">
        <v>2045.9666666666667</v>
      </c>
      <c r="G185" s="272">
        <v>2035.9333333333334</v>
      </c>
      <c r="H185" s="272">
        <v>2077.0333333333338</v>
      </c>
      <c r="I185" s="272">
        <v>2087.0666666666675</v>
      </c>
      <c r="J185" s="272">
        <v>2097.5833333333339</v>
      </c>
      <c r="K185" s="271">
        <v>2076.5500000000002</v>
      </c>
      <c r="L185" s="271">
        <v>2056</v>
      </c>
      <c r="M185" s="271">
        <v>0.3629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911.15</v>
      </c>
      <c r="D186" s="272">
        <v>906.08333333333337</v>
      </c>
      <c r="E186" s="272">
        <v>888.66666666666674</v>
      </c>
      <c r="F186" s="272">
        <v>866.18333333333339</v>
      </c>
      <c r="G186" s="272">
        <v>848.76666666666677</v>
      </c>
      <c r="H186" s="272">
        <v>928.56666666666672</v>
      </c>
      <c r="I186" s="272">
        <v>945.98333333333346</v>
      </c>
      <c r="J186" s="272">
        <v>968.4666666666667</v>
      </c>
      <c r="K186" s="271">
        <v>923.5</v>
      </c>
      <c r="L186" s="271">
        <v>883.6</v>
      </c>
      <c r="M186" s="271">
        <v>16.693020000000001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290.5</v>
      </c>
      <c r="D187" s="272">
        <v>291.53333333333336</v>
      </c>
      <c r="E187" s="272">
        <v>288.06666666666672</v>
      </c>
      <c r="F187" s="272">
        <v>285.63333333333338</v>
      </c>
      <c r="G187" s="272">
        <v>282.16666666666674</v>
      </c>
      <c r="H187" s="272">
        <v>293.9666666666667</v>
      </c>
      <c r="I187" s="272">
        <v>297.43333333333328</v>
      </c>
      <c r="J187" s="272">
        <v>299.86666666666667</v>
      </c>
      <c r="K187" s="271">
        <v>295</v>
      </c>
      <c r="L187" s="271">
        <v>289.10000000000002</v>
      </c>
      <c r="M187" s="271">
        <v>1.72692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3610.05</v>
      </c>
      <c r="D188" s="272">
        <v>3587.9</v>
      </c>
      <c r="E188" s="272">
        <v>3535.8</v>
      </c>
      <c r="F188" s="272">
        <v>3461.55</v>
      </c>
      <c r="G188" s="272">
        <v>3409.4500000000003</v>
      </c>
      <c r="H188" s="272">
        <v>3662.15</v>
      </c>
      <c r="I188" s="272">
        <v>3714.2499999999995</v>
      </c>
      <c r="J188" s="272">
        <v>3788.5</v>
      </c>
      <c r="K188" s="271">
        <v>3640</v>
      </c>
      <c r="L188" s="271">
        <v>3513.65</v>
      </c>
      <c r="M188" s="271">
        <v>1.3593900000000001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491.4</v>
      </c>
      <c r="D189" s="272">
        <v>493.43333333333334</v>
      </c>
      <c r="E189" s="272">
        <v>486.9666666666667</v>
      </c>
      <c r="F189" s="272">
        <v>482.53333333333336</v>
      </c>
      <c r="G189" s="272">
        <v>476.06666666666672</v>
      </c>
      <c r="H189" s="272">
        <v>497.86666666666667</v>
      </c>
      <c r="I189" s="272">
        <v>504.33333333333326</v>
      </c>
      <c r="J189" s="272">
        <v>508.76666666666665</v>
      </c>
      <c r="K189" s="271">
        <v>499.9</v>
      </c>
      <c r="L189" s="271">
        <v>489</v>
      </c>
      <c r="M189" s="271">
        <v>13.242990000000001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785.55</v>
      </c>
      <c r="D190" s="272">
        <v>789.30000000000007</v>
      </c>
      <c r="E190" s="272">
        <v>780.10000000000014</v>
      </c>
      <c r="F190" s="272">
        <v>774.65000000000009</v>
      </c>
      <c r="G190" s="272">
        <v>765.45000000000016</v>
      </c>
      <c r="H190" s="272">
        <v>794.75000000000011</v>
      </c>
      <c r="I190" s="272">
        <v>803.95000000000016</v>
      </c>
      <c r="J190" s="272">
        <v>809.40000000000009</v>
      </c>
      <c r="K190" s="271">
        <v>798.5</v>
      </c>
      <c r="L190" s="271">
        <v>783.85</v>
      </c>
      <c r="M190" s="271">
        <v>15.644880000000001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85.95</v>
      </c>
      <c r="D191" s="272">
        <v>85.766666666666652</v>
      </c>
      <c r="E191" s="272">
        <v>84.783333333333303</v>
      </c>
      <c r="F191" s="272">
        <v>83.616666666666646</v>
      </c>
      <c r="G191" s="272">
        <v>82.633333333333297</v>
      </c>
      <c r="H191" s="272">
        <v>86.933333333333309</v>
      </c>
      <c r="I191" s="272">
        <v>87.916666666666657</v>
      </c>
      <c r="J191" s="272">
        <v>89.083333333333314</v>
      </c>
      <c r="K191" s="271">
        <v>86.75</v>
      </c>
      <c r="L191" s="271">
        <v>84.6</v>
      </c>
      <c r="M191" s="271">
        <v>5.5916300000000003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163.1</v>
      </c>
      <c r="D192" s="272">
        <v>162.93333333333334</v>
      </c>
      <c r="E192" s="272">
        <v>161.21666666666667</v>
      </c>
      <c r="F192" s="272">
        <v>159.33333333333334</v>
      </c>
      <c r="G192" s="272">
        <v>157.61666666666667</v>
      </c>
      <c r="H192" s="272">
        <v>164.81666666666666</v>
      </c>
      <c r="I192" s="272">
        <v>166.53333333333336</v>
      </c>
      <c r="J192" s="272">
        <v>168.41666666666666</v>
      </c>
      <c r="K192" s="271">
        <v>164.65</v>
      </c>
      <c r="L192" s="271">
        <v>161.05000000000001</v>
      </c>
      <c r="M192" s="271">
        <v>20.213180000000001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248.2</v>
      </c>
      <c r="D193" s="272">
        <v>247.15</v>
      </c>
      <c r="E193" s="272">
        <v>245.10000000000002</v>
      </c>
      <c r="F193" s="272">
        <v>242.00000000000003</v>
      </c>
      <c r="G193" s="272">
        <v>239.95000000000005</v>
      </c>
      <c r="H193" s="272">
        <v>250.25</v>
      </c>
      <c r="I193" s="272">
        <v>252.3</v>
      </c>
      <c r="J193" s="272">
        <v>255.39999999999998</v>
      </c>
      <c r="K193" s="271">
        <v>249.2</v>
      </c>
      <c r="L193" s="271">
        <v>244.05</v>
      </c>
      <c r="M193" s="271">
        <v>7.0240299999999998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1324.6</v>
      </c>
      <c r="D194" s="272">
        <v>1328.85</v>
      </c>
      <c r="E194" s="272">
        <v>1315.1499999999999</v>
      </c>
      <c r="F194" s="272">
        <v>1305.7</v>
      </c>
      <c r="G194" s="272">
        <v>1292</v>
      </c>
      <c r="H194" s="272">
        <v>1338.2999999999997</v>
      </c>
      <c r="I194" s="272">
        <v>1351.9999999999995</v>
      </c>
      <c r="J194" s="272">
        <v>1361.4499999999996</v>
      </c>
      <c r="K194" s="271">
        <v>1342.55</v>
      </c>
      <c r="L194" s="271">
        <v>1319.4</v>
      </c>
      <c r="M194" s="271">
        <v>2.3886400000000001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973.5</v>
      </c>
      <c r="D195" s="272">
        <v>975.01666666666677</v>
      </c>
      <c r="E195" s="272">
        <v>966.58333333333348</v>
      </c>
      <c r="F195" s="272">
        <v>959.66666666666674</v>
      </c>
      <c r="G195" s="272">
        <v>951.23333333333346</v>
      </c>
      <c r="H195" s="272">
        <v>981.93333333333351</v>
      </c>
      <c r="I195" s="272">
        <v>990.36666666666667</v>
      </c>
      <c r="J195" s="272">
        <v>997.28333333333353</v>
      </c>
      <c r="K195" s="271">
        <v>983.45</v>
      </c>
      <c r="L195" s="271">
        <v>968.1</v>
      </c>
      <c r="M195" s="271">
        <v>28.29269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2181.35</v>
      </c>
      <c r="D196" s="272">
        <v>2175.0499999999997</v>
      </c>
      <c r="E196" s="272">
        <v>2156.2999999999993</v>
      </c>
      <c r="F196" s="272">
        <v>2131.2499999999995</v>
      </c>
      <c r="G196" s="272">
        <v>2112.4999999999991</v>
      </c>
      <c r="H196" s="272">
        <v>2200.0999999999995</v>
      </c>
      <c r="I196" s="272">
        <v>2218.8500000000004</v>
      </c>
      <c r="J196" s="272">
        <v>2243.8999999999996</v>
      </c>
      <c r="K196" s="271">
        <v>2193.8000000000002</v>
      </c>
      <c r="L196" s="271">
        <v>2150</v>
      </c>
      <c r="M196" s="271">
        <v>4.6433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1511.7</v>
      </c>
      <c r="D197" s="272">
        <v>1508.4166666666667</v>
      </c>
      <c r="E197" s="272">
        <v>1502.9333333333334</v>
      </c>
      <c r="F197" s="272">
        <v>1494.1666666666667</v>
      </c>
      <c r="G197" s="272">
        <v>1488.6833333333334</v>
      </c>
      <c r="H197" s="272">
        <v>1517.1833333333334</v>
      </c>
      <c r="I197" s="272">
        <v>1522.6666666666665</v>
      </c>
      <c r="J197" s="272">
        <v>1531.4333333333334</v>
      </c>
      <c r="K197" s="271">
        <v>1513.9</v>
      </c>
      <c r="L197" s="271">
        <v>1499.65</v>
      </c>
      <c r="M197" s="271">
        <v>41.71069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586.75</v>
      </c>
      <c r="D198" s="272">
        <v>589.56666666666672</v>
      </c>
      <c r="E198" s="272">
        <v>580.18333333333339</v>
      </c>
      <c r="F198" s="272">
        <v>573.61666666666667</v>
      </c>
      <c r="G198" s="272">
        <v>564.23333333333335</v>
      </c>
      <c r="H198" s="272">
        <v>596.13333333333344</v>
      </c>
      <c r="I198" s="272">
        <v>605.51666666666688</v>
      </c>
      <c r="J198" s="272">
        <v>612.08333333333348</v>
      </c>
      <c r="K198" s="271">
        <v>598.95000000000005</v>
      </c>
      <c r="L198" s="271">
        <v>583</v>
      </c>
      <c r="M198" s="271">
        <v>71.23366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75.75</v>
      </c>
      <c r="D199" s="272">
        <v>76.149999999999991</v>
      </c>
      <c r="E199" s="272">
        <v>74.899999999999977</v>
      </c>
      <c r="F199" s="272">
        <v>74.049999999999983</v>
      </c>
      <c r="G199" s="272">
        <v>72.799999999999969</v>
      </c>
      <c r="H199" s="272">
        <v>76.999999999999986</v>
      </c>
      <c r="I199" s="272">
        <v>78.250000000000014</v>
      </c>
      <c r="J199" s="272">
        <v>79.099999999999994</v>
      </c>
      <c r="K199" s="271">
        <v>77.400000000000006</v>
      </c>
      <c r="L199" s="271">
        <v>75.3</v>
      </c>
      <c r="M199" s="271">
        <v>94.321370000000002</v>
      </c>
      <c r="N199" s="1"/>
      <c r="O199" s="1"/>
    </row>
    <row r="200" spans="1:15" ht="12.75" customHeight="1">
      <c r="A200" s="30">
        <v>190</v>
      </c>
      <c r="B200" s="281" t="s">
        <v>855</v>
      </c>
      <c r="C200" s="271">
        <v>3538.95</v>
      </c>
      <c r="D200" s="272">
        <v>3561.3000000000006</v>
      </c>
      <c r="E200" s="272">
        <v>3497.7000000000012</v>
      </c>
      <c r="F200" s="272">
        <v>3456.4500000000007</v>
      </c>
      <c r="G200" s="272">
        <v>3392.8500000000013</v>
      </c>
      <c r="H200" s="272">
        <v>3602.5500000000011</v>
      </c>
      <c r="I200" s="272">
        <v>3666.1500000000005</v>
      </c>
      <c r="J200" s="272">
        <v>3707.400000000001</v>
      </c>
      <c r="K200" s="271">
        <v>3624.9</v>
      </c>
      <c r="L200" s="271">
        <v>3520.05</v>
      </c>
      <c r="M200" s="271">
        <v>0.13420000000000001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1114.75</v>
      </c>
      <c r="D201" s="272">
        <v>1111.4833333333333</v>
      </c>
      <c r="E201" s="272">
        <v>1090.2666666666667</v>
      </c>
      <c r="F201" s="272">
        <v>1065.7833333333333</v>
      </c>
      <c r="G201" s="272">
        <v>1044.5666666666666</v>
      </c>
      <c r="H201" s="272">
        <v>1135.9666666666667</v>
      </c>
      <c r="I201" s="272">
        <v>1157.1833333333334</v>
      </c>
      <c r="J201" s="272">
        <v>1181.6666666666667</v>
      </c>
      <c r="K201" s="271">
        <v>1132.7</v>
      </c>
      <c r="L201" s="271">
        <v>1087</v>
      </c>
      <c r="M201" s="271">
        <v>28.57452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16.95</v>
      </c>
      <c r="D202" s="272">
        <v>16.966666666666665</v>
      </c>
      <c r="E202" s="272">
        <v>16.883333333333329</v>
      </c>
      <c r="F202" s="272">
        <v>16.816666666666663</v>
      </c>
      <c r="G202" s="272">
        <v>16.733333333333327</v>
      </c>
      <c r="H202" s="272">
        <v>17.033333333333331</v>
      </c>
      <c r="I202" s="272">
        <v>17.116666666666667</v>
      </c>
      <c r="J202" s="272">
        <v>17.183333333333334</v>
      </c>
      <c r="K202" s="271">
        <v>17.05</v>
      </c>
      <c r="L202" s="271">
        <v>16.899999999999999</v>
      </c>
      <c r="M202" s="271">
        <v>14.06254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1128.1500000000001</v>
      </c>
      <c r="D203" s="272">
        <v>1121.1499999999999</v>
      </c>
      <c r="E203" s="272">
        <v>1104.2499999999998</v>
      </c>
      <c r="F203" s="272">
        <v>1080.3499999999999</v>
      </c>
      <c r="G203" s="272">
        <v>1063.4499999999998</v>
      </c>
      <c r="H203" s="272">
        <v>1145.0499999999997</v>
      </c>
      <c r="I203" s="272">
        <v>1161.9499999999998</v>
      </c>
      <c r="J203" s="272">
        <v>1185.8499999999997</v>
      </c>
      <c r="K203" s="271">
        <v>1138.05</v>
      </c>
      <c r="L203" s="271">
        <v>1097.25</v>
      </c>
      <c r="M203" s="271">
        <v>0.75058000000000002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1358</v>
      </c>
      <c r="D204" s="272">
        <v>1354.5333333333333</v>
      </c>
      <c r="E204" s="272">
        <v>1346.1166666666666</v>
      </c>
      <c r="F204" s="272">
        <v>1334.2333333333333</v>
      </c>
      <c r="G204" s="272">
        <v>1325.8166666666666</v>
      </c>
      <c r="H204" s="272">
        <v>1366.4166666666665</v>
      </c>
      <c r="I204" s="272">
        <v>1374.8333333333335</v>
      </c>
      <c r="J204" s="272">
        <v>1386.7166666666665</v>
      </c>
      <c r="K204" s="271">
        <v>1362.95</v>
      </c>
      <c r="L204" s="271">
        <v>1342.65</v>
      </c>
      <c r="M204" s="271">
        <v>8.8443199999999997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104.85</v>
      </c>
      <c r="D205" s="272">
        <v>104.45</v>
      </c>
      <c r="E205" s="272">
        <v>102.80000000000001</v>
      </c>
      <c r="F205" s="272">
        <v>100.75000000000001</v>
      </c>
      <c r="G205" s="272">
        <v>99.100000000000023</v>
      </c>
      <c r="H205" s="272">
        <v>106.5</v>
      </c>
      <c r="I205" s="272">
        <v>108.15</v>
      </c>
      <c r="J205" s="272">
        <v>110.19999999999999</v>
      </c>
      <c r="K205" s="271">
        <v>106.1</v>
      </c>
      <c r="L205" s="271">
        <v>102.4</v>
      </c>
      <c r="M205" s="271">
        <v>24.077970000000001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2908.2</v>
      </c>
      <c r="D206" s="272">
        <v>2916.6499999999996</v>
      </c>
      <c r="E206" s="272">
        <v>2894.6999999999994</v>
      </c>
      <c r="F206" s="272">
        <v>2881.2</v>
      </c>
      <c r="G206" s="272">
        <v>2859.2499999999995</v>
      </c>
      <c r="H206" s="272">
        <v>2930.1499999999992</v>
      </c>
      <c r="I206" s="272">
        <v>2952.1</v>
      </c>
      <c r="J206" s="272">
        <v>2965.599999999999</v>
      </c>
      <c r="K206" s="271">
        <v>2938.6</v>
      </c>
      <c r="L206" s="271">
        <v>2903.15</v>
      </c>
      <c r="M206" s="271">
        <v>8.0565499999999997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315.05</v>
      </c>
      <c r="D207" s="272">
        <v>315.76666666666665</v>
      </c>
      <c r="E207" s="272">
        <v>311.5333333333333</v>
      </c>
      <c r="F207" s="272">
        <v>308.01666666666665</v>
      </c>
      <c r="G207" s="272">
        <v>303.7833333333333</v>
      </c>
      <c r="H207" s="272">
        <v>319.2833333333333</v>
      </c>
      <c r="I207" s="272">
        <v>323.51666666666665</v>
      </c>
      <c r="J207" s="272">
        <v>327.0333333333333</v>
      </c>
      <c r="K207" s="271">
        <v>320</v>
      </c>
      <c r="L207" s="271">
        <v>312.25</v>
      </c>
      <c r="M207" s="271">
        <v>13.14118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438.05</v>
      </c>
      <c r="D208" s="272">
        <v>437.56666666666661</v>
      </c>
      <c r="E208" s="272">
        <v>434.13333333333321</v>
      </c>
      <c r="F208" s="272">
        <v>430.21666666666658</v>
      </c>
      <c r="G208" s="272">
        <v>426.78333333333319</v>
      </c>
      <c r="H208" s="272">
        <v>441.48333333333323</v>
      </c>
      <c r="I208" s="272">
        <v>444.91666666666663</v>
      </c>
      <c r="J208" s="272">
        <v>448.83333333333326</v>
      </c>
      <c r="K208" s="271">
        <v>441</v>
      </c>
      <c r="L208" s="271">
        <v>433.65</v>
      </c>
      <c r="M208" s="271">
        <v>67.556880000000007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1425.75</v>
      </c>
      <c r="D209" s="272">
        <v>1414.8166666666666</v>
      </c>
      <c r="E209" s="272">
        <v>1389.6333333333332</v>
      </c>
      <c r="F209" s="272">
        <v>1353.5166666666667</v>
      </c>
      <c r="G209" s="272">
        <v>1328.3333333333333</v>
      </c>
      <c r="H209" s="272">
        <v>1450.9333333333332</v>
      </c>
      <c r="I209" s="272">
        <v>1476.1166666666666</v>
      </c>
      <c r="J209" s="272">
        <v>1512.2333333333331</v>
      </c>
      <c r="K209" s="271">
        <v>1440</v>
      </c>
      <c r="L209" s="271">
        <v>1378.7</v>
      </c>
      <c r="M209" s="271">
        <v>1.9738899999999999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2315.35</v>
      </c>
      <c r="D210" s="272">
        <v>2317.1333333333332</v>
      </c>
      <c r="E210" s="272">
        <v>2284.3166666666666</v>
      </c>
      <c r="F210" s="272">
        <v>2253.2833333333333</v>
      </c>
      <c r="G210" s="272">
        <v>2220.4666666666667</v>
      </c>
      <c r="H210" s="272">
        <v>2348.1666666666665</v>
      </c>
      <c r="I210" s="272">
        <v>2380.9833333333331</v>
      </c>
      <c r="J210" s="272">
        <v>2412.0166666666664</v>
      </c>
      <c r="K210" s="271">
        <v>2349.9499999999998</v>
      </c>
      <c r="L210" s="271">
        <v>2286.1</v>
      </c>
      <c r="M210" s="271">
        <v>13.32649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115.6</v>
      </c>
      <c r="D211" s="272">
        <v>115.56666666666666</v>
      </c>
      <c r="E211" s="272">
        <v>114.53333333333333</v>
      </c>
      <c r="F211" s="272">
        <v>113.46666666666667</v>
      </c>
      <c r="G211" s="272">
        <v>112.43333333333334</v>
      </c>
      <c r="H211" s="272">
        <v>116.63333333333333</v>
      </c>
      <c r="I211" s="272">
        <v>117.66666666666666</v>
      </c>
      <c r="J211" s="272">
        <v>118.73333333333332</v>
      </c>
      <c r="K211" s="271">
        <v>116.6</v>
      </c>
      <c r="L211" s="271">
        <v>114.5</v>
      </c>
      <c r="M211" s="271">
        <v>27.629670000000001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263.14999999999998</v>
      </c>
      <c r="D212" s="272">
        <v>263.38333333333333</v>
      </c>
      <c r="E212" s="272">
        <v>260.16666666666663</v>
      </c>
      <c r="F212" s="272">
        <v>257.18333333333328</v>
      </c>
      <c r="G212" s="272">
        <v>253.96666666666658</v>
      </c>
      <c r="H212" s="272">
        <v>266.36666666666667</v>
      </c>
      <c r="I212" s="272">
        <v>269.58333333333337</v>
      </c>
      <c r="J212" s="272">
        <v>272.56666666666672</v>
      </c>
      <c r="K212" s="271">
        <v>266.60000000000002</v>
      </c>
      <c r="L212" s="271">
        <v>260.39999999999998</v>
      </c>
      <c r="M212" s="271">
        <v>67.705669999999998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2682.05</v>
      </c>
      <c r="D213" s="272">
        <v>2687.2333333333336</v>
      </c>
      <c r="E213" s="272">
        <v>2659.4666666666672</v>
      </c>
      <c r="F213" s="272">
        <v>2636.8833333333337</v>
      </c>
      <c r="G213" s="272">
        <v>2609.1166666666672</v>
      </c>
      <c r="H213" s="272">
        <v>2709.8166666666671</v>
      </c>
      <c r="I213" s="272">
        <v>2737.5833333333335</v>
      </c>
      <c r="J213" s="272">
        <v>2760.166666666667</v>
      </c>
      <c r="K213" s="271">
        <v>2715</v>
      </c>
      <c r="L213" s="271">
        <v>2664.65</v>
      </c>
      <c r="M213" s="271">
        <v>14.65489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282.85000000000002</v>
      </c>
      <c r="D214" s="272">
        <v>284.61666666666673</v>
      </c>
      <c r="E214" s="272">
        <v>280.43333333333345</v>
      </c>
      <c r="F214" s="272">
        <v>278.01666666666671</v>
      </c>
      <c r="G214" s="272">
        <v>273.83333333333343</v>
      </c>
      <c r="H214" s="272">
        <v>287.03333333333347</v>
      </c>
      <c r="I214" s="272">
        <v>291.21666666666675</v>
      </c>
      <c r="J214" s="272">
        <v>293.6333333333335</v>
      </c>
      <c r="K214" s="271">
        <v>288.8</v>
      </c>
      <c r="L214" s="271">
        <v>282.2</v>
      </c>
      <c r="M214" s="271">
        <v>14.43038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3389.45</v>
      </c>
      <c r="D215" s="272">
        <v>3406.4833333333336</v>
      </c>
      <c r="E215" s="272">
        <v>3352.9666666666672</v>
      </c>
      <c r="F215" s="272">
        <v>3316.4833333333336</v>
      </c>
      <c r="G215" s="272">
        <v>3262.9666666666672</v>
      </c>
      <c r="H215" s="272">
        <v>3442.9666666666672</v>
      </c>
      <c r="I215" s="272">
        <v>3496.4833333333336</v>
      </c>
      <c r="J215" s="272">
        <v>3532.9666666666672</v>
      </c>
      <c r="K215" s="271">
        <v>3460</v>
      </c>
      <c r="L215" s="271">
        <v>3370</v>
      </c>
      <c r="M215" s="271">
        <v>0.29809999999999998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924.1</v>
      </c>
      <c r="D216" s="272">
        <v>933.9</v>
      </c>
      <c r="E216" s="272">
        <v>911.19999999999993</v>
      </c>
      <c r="F216" s="272">
        <v>898.3</v>
      </c>
      <c r="G216" s="272">
        <v>875.59999999999991</v>
      </c>
      <c r="H216" s="272">
        <v>946.8</v>
      </c>
      <c r="I216" s="272">
        <v>969.5</v>
      </c>
      <c r="J216" s="272">
        <v>982.4</v>
      </c>
      <c r="K216" s="271">
        <v>956.6</v>
      </c>
      <c r="L216" s="271">
        <v>921</v>
      </c>
      <c r="M216" s="271">
        <v>1.8061499999999999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43018.55</v>
      </c>
      <c r="D217" s="272">
        <v>43237.033333333333</v>
      </c>
      <c r="E217" s="272">
        <v>42581.566666666666</v>
      </c>
      <c r="F217" s="272">
        <v>42144.583333333336</v>
      </c>
      <c r="G217" s="272">
        <v>41489.116666666669</v>
      </c>
      <c r="H217" s="272">
        <v>43674.016666666663</v>
      </c>
      <c r="I217" s="272">
        <v>44329.483333333323</v>
      </c>
      <c r="J217" s="272">
        <v>44766.46666666666</v>
      </c>
      <c r="K217" s="271">
        <v>43892.5</v>
      </c>
      <c r="L217" s="271">
        <v>42800.05</v>
      </c>
      <c r="M217" s="271">
        <v>9.9690000000000001E-2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37.950000000000003</v>
      </c>
      <c r="D218" s="272">
        <v>38</v>
      </c>
      <c r="E218" s="272">
        <v>37.799999999999997</v>
      </c>
      <c r="F218" s="272">
        <v>37.65</v>
      </c>
      <c r="G218" s="272">
        <v>37.449999999999996</v>
      </c>
      <c r="H218" s="272">
        <v>38.15</v>
      </c>
      <c r="I218" s="272">
        <v>38.35</v>
      </c>
      <c r="J218" s="272">
        <v>38.5</v>
      </c>
      <c r="K218" s="271">
        <v>38.200000000000003</v>
      </c>
      <c r="L218" s="271">
        <v>37.85</v>
      </c>
      <c r="M218" s="271">
        <v>9.6968099999999993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2497.9499999999998</v>
      </c>
      <c r="D219" s="272">
        <v>2495.2999999999997</v>
      </c>
      <c r="E219" s="272">
        <v>2482.6499999999996</v>
      </c>
      <c r="F219" s="272">
        <v>2467.35</v>
      </c>
      <c r="G219" s="272">
        <v>2454.6999999999998</v>
      </c>
      <c r="H219" s="272">
        <v>2510.5999999999995</v>
      </c>
      <c r="I219" s="272">
        <v>2523.25</v>
      </c>
      <c r="J219" s="272">
        <v>2538.5499999999993</v>
      </c>
      <c r="K219" s="271">
        <v>2507.9499999999998</v>
      </c>
      <c r="L219" s="271">
        <v>2480</v>
      </c>
      <c r="M219" s="271">
        <v>22.19069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885.1</v>
      </c>
      <c r="D220" s="272">
        <v>882.6</v>
      </c>
      <c r="E220" s="272">
        <v>877.55000000000007</v>
      </c>
      <c r="F220" s="272">
        <v>870</v>
      </c>
      <c r="G220" s="272">
        <v>864.95</v>
      </c>
      <c r="H220" s="272">
        <v>890.15000000000009</v>
      </c>
      <c r="I220" s="272">
        <v>895.2</v>
      </c>
      <c r="J220" s="272">
        <v>902.75000000000011</v>
      </c>
      <c r="K220" s="271">
        <v>887.65</v>
      </c>
      <c r="L220" s="271">
        <v>875.05</v>
      </c>
      <c r="M220" s="271">
        <v>131.37855999999999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1326.75</v>
      </c>
      <c r="D221" s="272">
        <v>1337.3833333333334</v>
      </c>
      <c r="E221" s="272">
        <v>1312.4666666666669</v>
      </c>
      <c r="F221" s="272">
        <v>1298.1833333333334</v>
      </c>
      <c r="G221" s="272">
        <v>1273.2666666666669</v>
      </c>
      <c r="H221" s="272">
        <v>1351.666666666667</v>
      </c>
      <c r="I221" s="272">
        <v>1376.5833333333335</v>
      </c>
      <c r="J221" s="272">
        <v>1390.866666666667</v>
      </c>
      <c r="K221" s="271">
        <v>1362.3</v>
      </c>
      <c r="L221" s="271">
        <v>1323.1</v>
      </c>
      <c r="M221" s="271">
        <v>4.1858700000000004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593.70000000000005</v>
      </c>
      <c r="D222" s="272">
        <v>591.68333333333339</v>
      </c>
      <c r="E222" s="272">
        <v>579.41666666666674</v>
      </c>
      <c r="F222" s="272">
        <v>565.13333333333333</v>
      </c>
      <c r="G222" s="272">
        <v>552.86666666666667</v>
      </c>
      <c r="H222" s="272">
        <v>605.96666666666681</v>
      </c>
      <c r="I222" s="272">
        <v>618.23333333333346</v>
      </c>
      <c r="J222" s="272">
        <v>632.51666666666688</v>
      </c>
      <c r="K222" s="271">
        <v>603.95000000000005</v>
      </c>
      <c r="L222" s="271">
        <v>577.4</v>
      </c>
      <c r="M222" s="271">
        <v>26.01445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530</v>
      </c>
      <c r="D223" s="272">
        <v>525.9</v>
      </c>
      <c r="E223" s="272">
        <v>517</v>
      </c>
      <c r="F223" s="272">
        <v>504</v>
      </c>
      <c r="G223" s="272">
        <v>495.1</v>
      </c>
      <c r="H223" s="272">
        <v>538.9</v>
      </c>
      <c r="I223" s="272">
        <v>547.79999999999984</v>
      </c>
      <c r="J223" s="272">
        <v>560.79999999999995</v>
      </c>
      <c r="K223" s="271">
        <v>534.79999999999995</v>
      </c>
      <c r="L223" s="271">
        <v>512.9</v>
      </c>
      <c r="M223" s="271">
        <v>10.906750000000001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40.75</v>
      </c>
      <c r="D224" s="272">
        <v>40.883333333333333</v>
      </c>
      <c r="E224" s="272">
        <v>40.466666666666669</v>
      </c>
      <c r="F224" s="272">
        <v>40.183333333333337</v>
      </c>
      <c r="G224" s="272">
        <v>39.766666666666673</v>
      </c>
      <c r="H224" s="272">
        <v>41.166666666666664</v>
      </c>
      <c r="I224" s="272">
        <v>41.583333333333336</v>
      </c>
      <c r="J224" s="272">
        <v>41.86666666666666</v>
      </c>
      <c r="K224" s="271">
        <v>41.3</v>
      </c>
      <c r="L224" s="271">
        <v>40.6</v>
      </c>
      <c r="M224" s="271">
        <v>65.810720000000003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45.5</v>
      </c>
      <c r="D225" s="272">
        <v>45.550000000000004</v>
      </c>
      <c r="E225" s="272">
        <v>45.100000000000009</v>
      </c>
      <c r="F225" s="272">
        <v>44.7</v>
      </c>
      <c r="G225" s="272">
        <v>44.250000000000007</v>
      </c>
      <c r="H225" s="272">
        <v>45.95000000000001</v>
      </c>
      <c r="I225" s="272">
        <v>46.400000000000013</v>
      </c>
      <c r="J225" s="272">
        <v>46.800000000000011</v>
      </c>
      <c r="K225" s="271">
        <v>46</v>
      </c>
      <c r="L225" s="271">
        <v>45.15</v>
      </c>
      <c r="M225" s="271">
        <v>267.22897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63.45</v>
      </c>
      <c r="D226" s="272">
        <v>63.466666666666669</v>
      </c>
      <c r="E226" s="272">
        <v>62.783333333333331</v>
      </c>
      <c r="F226" s="272">
        <v>62.11666666666666</v>
      </c>
      <c r="G226" s="272">
        <v>61.433333333333323</v>
      </c>
      <c r="H226" s="272">
        <v>64.13333333333334</v>
      </c>
      <c r="I226" s="272">
        <v>64.816666666666677</v>
      </c>
      <c r="J226" s="272">
        <v>65.483333333333348</v>
      </c>
      <c r="K226" s="271">
        <v>64.150000000000006</v>
      </c>
      <c r="L226" s="271">
        <v>62.8</v>
      </c>
      <c r="M226" s="271">
        <v>49.178080000000001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1038.8499999999999</v>
      </c>
      <c r="D227" s="272">
        <v>1039.95</v>
      </c>
      <c r="E227" s="272">
        <v>1023.9000000000001</v>
      </c>
      <c r="F227" s="272">
        <v>1008.95</v>
      </c>
      <c r="G227" s="272">
        <v>992.90000000000009</v>
      </c>
      <c r="H227" s="272">
        <v>1054.9000000000001</v>
      </c>
      <c r="I227" s="272">
        <v>1070.9499999999998</v>
      </c>
      <c r="J227" s="272">
        <v>1085.9000000000001</v>
      </c>
      <c r="K227" s="271">
        <v>1056</v>
      </c>
      <c r="L227" s="271">
        <v>1025</v>
      </c>
      <c r="M227" s="271">
        <v>0.28919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351.25</v>
      </c>
      <c r="D228" s="272">
        <v>347.33333333333331</v>
      </c>
      <c r="E228" s="272">
        <v>339.81666666666661</v>
      </c>
      <c r="F228" s="272">
        <v>328.38333333333327</v>
      </c>
      <c r="G228" s="272">
        <v>320.86666666666656</v>
      </c>
      <c r="H228" s="272">
        <v>358.76666666666665</v>
      </c>
      <c r="I228" s="272">
        <v>366.28333333333342</v>
      </c>
      <c r="J228" s="272">
        <v>377.7166666666667</v>
      </c>
      <c r="K228" s="271">
        <v>354.85</v>
      </c>
      <c r="L228" s="271">
        <v>335.9</v>
      </c>
      <c r="M228" s="271">
        <v>12.65086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1672.3</v>
      </c>
      <c r="D229" s="272">
        <v>1663.4333333333334</v>
      </c>
      <c r="E229" s="272">
        <v>1651.8666666666668</v>
      </c>
      <c r="F229" s="272">
        <v>1631.4333333333334</v>
      </c>
      <c r="G229" s="272">
        <v>1619.8666666666668</v>
      </c>
      <c r="H229" s="272">
        <v>1683.8666666666668</v>
      </c>
      <c r="I229" s="272">
        <v>1695.4333333333334</v>
      </c>
      <c r="J229" s="272">
        <v>1715.8666666666668</v>
      </c>
      <c r="K229" s="271">
        <v>1675</v>
      </c>
      <c r="L229" s="271">
        <v>1643</v>
      </c>
      <c r="M229" s="271">
        <v>9.3850000000000003E-2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255.55</v>
      </c>
      <c r="D230" s="272">
        <v>256.05</v>
      </c>
      <c r="E230" s="272">
        <v>252.55</v>
      </c>
      <c r="F230" s="272">
        <v>249.55</v>
      </c>
      <c r="G230" s="272">
        <v>246.05</v>
      </c>
      <c r="H230" s="272">
        <v>259.05</v>
      </c>
      <c r="I230" s="272">
        <v>262.55</v>
      </c>
      <c r="J230" s="272">
        <v>265.55</v>
      </c>
      <c r="K230" s="271">
        <v>259.55</v>
      </c>
      <c r="L230" s="271">
        <v>253.05</v>
      </c>
      <c r="M230" s="271">
        <v>7.2443099999999996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41.1</v>
      </c>
      <c r="D231" s="272">
        <v>41.1</v>
      </c>
      <c r="E231" s="272">
        <v>40.800000000000004</v>
      </c>
      <c r="F231" s="272">
        <v>40.5</v>
      </c>
      <c r="G231" s="272">
        <v>40.200000000000003</v>
      </c>
      <c r="H231" s="272">
        <v>41.400000000000006</v>
      </c>
      <c r="I231" s="272">
        <v>41.7</v>
      </c>
      <c r="J231" s="272">
        <v>42.000000000000007</v>
      </c>
      <c r="K231" s="271">
        <v>41.4</v>
      </c>
      <c r="L231" s="271">
        <v>40.799999999999997</v>
      </c>
      <c r="M231" s="271">
        <v>12.896000000000001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315.64999999999998</v>
      </c>
      <c r="D232" s="272">
        <v>314.75</v>
      </c>
      <c r="E232" s="272">
        <v>313.5</v>
      </c>
      <c r="F232" s="272">
        <v>311.35000000000002</v>
      </c>
      <c r="G232" s="272">
        <v>310.10000000000002</v>
      </c>
      <c r="H232" s="272">
        <v>316.89999999999998</v>
      </c>
      <c r="I232" s="272">
        <v>318.14999999999998</v>
      </c>
      <c r="J232" s="272">
        <v>320.29999999999995</v>
      </c>
      <c r="K232" s="271">
        <v>316</v>
      </c>
      <c r="L232" s="271">
        <v>312.60000000000002</v>
      </c>
      <c r="M232" s="271">
        <v>98.838509999999999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113.75</v>
      </c>
      <c r="D233" s="272">
        <v>114.15000000000002</v>
      </c>
      <c r="E233" s="272">
        <v>113.00000000000004</v>
      </c>
      <c r="F233" s="272">
        <v>112.25000000000003</v>
      </c>
      <c r="G233" s="272">
        <v>111.10000000000005</v>
      </c>
      <c r="H233" s="272">
        <v>114.90000000000003</v>
      </c>
      <c r="I233" s="272">
        <v>116.05000000000001</v>
      </c>
      <c r="J233" s="272">
        <v>116.80000000000003</v>
      </c>
      <c r="K233" s="271">
        <v>115.3</v>
      </c>
      <c r="L233" s="271">
        <v>113.4</v>
      </c>
      <c r="M233" s="271">
        <v>3.2287699999999999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204</v>
      </c>
      <c r="D234" s="272">
        <v>200.65</v>
      </c>
      <c r="E234" s="272">
        <v>196</v>
      </c>
      <c r="F234" s="272">
        <v>188</v>
      </c>
      <c r="G234" s="272">
        <v>183.35</v>
      </c>
      <c r="H234" s="272">
        <v>208.65</v>
      </c>
      <c r="I234" s="272">
        <v>213.30000000000004</v>
      </c>
      <c r="J234" s="272">
        <v>221.3</v>
      </c>
      <c r="K234" s="271">
        <v>205.3</v>
      </c>
      <c r="L234" s="271">
        <v>192.65</v>
      </c>
      <c r="M234" s="271">
        <v>112.09855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133.1</v>
      </c>
      <c r="D235" s="272">
        <v>133.28333333333333</v>
      </c>
      <c r="E235" s="272">
        <v>131.06666666666666</v>
      </c>
      <c r="F235" s="272">
        <v>129.03333333333333</v>
      </c>
      <c r="G235" s="272">
        <v>126.81666666666666</v>
      </c>
      <c r="H235" s="272">
        <v>135.31666666666666</v>
      </c>
      <c r="I235" s="272">
        <v>137.5333333333333</v>
      </c>
      <c r="J235" s="272">
        <v>139.56666666666666</v>
      </c>
      <c r="K235" s="271">
        <v>135.5</v>
      </c>
      <c r="L235" s="271">
        <v>131.25</v>
      </c>
      <c r="M235" s="271">
        <v>141.03334000000001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81.8</v>
      </c>
      <c r="D236" s="272">
        <v>80.666666666666671</v>
      </c>
      <c r="E236" s="272">
        <v>77.533333333333346</v>
      </c>
      <c r="F236" s="272">
        <v>73.26666666666668</v>
      </c>
      <c r="G236" s="272">
        <v>70.133333333333354</v>
      </c>
      <c r="H236" s="272">
        <v>84.933333333333337</v>
      </c>
      <c r="I236" s="272">
        <v>88.066666666666663</v>
      </c>
      <c r="J236" s="272">
        <v>92.333333333333329</v>
      </c>
      <c r="K236" s="271">
        <v>83.8</v>
      </c>
      <c r="L236" s="271">
        <v>76.400000000000006</v>
      </c>
      <c r="M236" s="271">
        <v>379.80919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4434.7</v>
      </c>
      <c r="D237" s="272">
        <v>4441.5666666666666</v>
      </c>
      <c r="E237" s="272">
        <v>4373.1333333333332</v>
      </c>
      <c r="F237" s="272">
        <v>4311.5666666666666</v>
      </c>
      <c r="G237" s="272">
        <v>4243.1333333333332</v>
      </c>
      <c r="H237" s="272">
        <v>4503.1333333333332</v>
      </c>
      <c r="I237" s="272">
        <v>4571.5666666666657</v>
      </c>
      <c r="J237" s="272">
        <v>4633.1333333333332</v>
      </c>
      <c r="K237" s="271">
        <v>4510</v>
      </c>
      <c r="L237" s="271">
        <v>4380</v>
      </c>
      <c r="M237" s="271">
        <v>1.9838899999999999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182.55</v>
      </c>
      <c r="D238" s="272">
        <v>183.15</v>
      </c>
      <c r="E238" s="272">
        <v>180.8</v>
      </c>
      <c r="F238" s="272">
        <v>179.05</v>
      </c>
      <c r="G238" s="272">
        <v>176.70000000000002</v>
      </c>
      <c r="H238" s="272">
        <v>184.9</v>
      </c>
      <c r="I238" s="272">
        <v>187.24999999999997</v>
      </c>
      <c r="J238" s="272">
        <v>189</v>
      </c>
      <c r="K238" s="271">
        <v>185.5</v>
      </c>
      <c r="L238" s="271">
        <v>181.4</v>
      </c>
      <c r="M238" s="271">
        <v>8.5930700000000009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166.35</v>
      </c>
      <c r="D239" s="272">
        <v>167.79999999999998</v>
      </c>
      <c r="E239" s="272">
        <v>161.04999999999995</v>
      </c>
      <c r="F239" s="272">
        <v>155.74999999999997</v>
      </c>
      <c r="G239" s="272">
        <v>148.99999999999994</v>
      </c>
      <c r="H239" s="272">
        <v>173.09999999999997</v>
      </c>
      <c r="I239" s="272">
        <v>179.85000000000002</v>
      </c>
      <c r="J239" s="272">
        <v>185.14999999999998</v>
      </c>
      <c r="K239" s="271">
        <v>174.55</v>
      </c>
      <c r="L239" s="271">
        <v>162.5</v>
      </c>
      <c r="M239" s="271">
        <v>289.79752999999999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275.35000000000002</v>
      </c>
      <c r="D240" s="272">
        <v>276.88333333333333</v>
      </c>
      <c r="E240" s="272">
        <v>272.61666666666667</v>
      </c>
      <c r="F240" s="272">
        <v>269.88333333333333</v>
      </c>
      <c r="G240" s="272">
        <v>265.61666666666667</v>
      </c>
      <c r="H240" s="272">
        <v>279.61666666666667</v>
      </c>
      <c r="I240" s="272">
        <v>283.88333333333333</v>
      </c>
      <c r="J240" s="272">
        <v>286.61666666666667</v>
      </c>
      <c r="K240" s="271">
        <v>281.14999999999998</v>
      </c>
      <c r="L240" s="271">
        <v>274.14999999999998</v>
      </c>
      <c r="M240" s="271">
        <v>61.280059999999999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72.650000000000006</v>
      </c>
      <c r="D241" s="272">
        <v>72.916666666666671</v>
      </c>
      <c r="E241" s="272">
        <v>72.183333333333337</v>
      </c>
      <c r="F241" s="272">
        <v>71.716666666666669</v>
      </c>
      <c r="G241" s="272">
        <v>70.983333333333334</v>
      </c>
      <c r="H241" s="272">
        <v>73.38333333333334</v>
      </c>
      <c r="I241" s="272">
        <v>74.11666666666666</v>
      </c>
      <c r="J241" s="272">
        <v>74.583333333333343</v>
      </c>
      <c r="K241" s="271">
        <v>73.650000000000006</v>
      </c>
      <c r="L241" s="271">
        <v>72.45</v>
      </c>
      <c r="M241" s="271">
        <v>188.50835000000001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17.850000000000001</v>
      </c>
      <c r="D242" s="272">
        <v>17.883333333333336</v>
      </c>
      <c r="E242" s="272">
        <v>17.666666666666671</v>
      </c>
      <c r="F242" s="272">
        <v>17.483333333333334</v>
      </c>
      <c r="G242" s="272">
        <v>17.266666666666669</v>
      </c>
      <c r="H242" s="272">
        <v>18.066666666666674</v>
      </c>
      <c r="I242" s="272">
        <v>18.283333333333335</v>
      </c>
      <c r="J242" s="272">
        <v>18.466666666666676</v>
      </c>
      <c r="K242" s="271">
        <v>18.100000000000001</v>
      </c>
      <c r="L242" s="271">
        <v>17.7</v>
      </c>
      <c r="M242" s="271">
        <v>39.558070000000001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714.15</v>
      </c>
      <c r="D243" s="272">
        <v>703.38333333333333</v>
      </c>
      <c r="E243" s="272">
        <v>683.76666666666665</v>
      </c>
      <c r="F243" s="272">
        <v>653.38333333333333</v>
      </c>
      <c r="G243" s="272">
        <v>633.76666666666665</v>
      </c>
      <c r="H243" s="272">
        <v>733.76666666666665</v>
      </c>
      <c r="I243" s="272">
        <v>753.38333333333321</v>
      </c>
      <c r="J243" s="272">
        <v>783.76666666666665</v>
      </c>
      <c r="K243" s="271">
        <v>723</v>
      </c>
      <c r="L243" s="271">
        <v>673</v>
      </c>
      <c r="M243" s="271">
        <v>102.73793000000001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21.4</v>
      </c>
      <c r="D244" s="272">
        <v>21.400000000000002</v>
      </c>
      <c r="E244" s="272">
        <v>21.250000000000004</v>
      </c>
      <c r="F244" s="272">
        <v>21.1</v>
      </c>
      <c r="G244" s="272">
        <v>20.950000000000003</v>
      </c>
      <c r="H244" s="272">
        <v>21.550000000000004</v>
      </c>
      <c r="I244" s="272">
        <v>21.700000000000003</v>
      </c>
      <c r="J244" s="272">
        <v>21.850000000000005</v>
      </c>
      <c r="K244" s="271">
        <v>21.55</v>
      </c>
      <c r="L244" s="271">
        <v>21.25</v>
      </c>
      <c r="M244" s="271">
        <v>33.673369999999998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1517.15</v>
      </c>
      <c r="D245" s="272">
        <v>1518.0333333333335</v>
      </c>
      <c r="E245" s="272">
        <v>1508.116666666667</v>
      </c>
      <c r="F245" s="272">
        <v>1499.0833333333335</v>
      </c>
      <c r="G245" s="272">
        <v>1489.166666666667</v>
      </c>
      <c r="H245" s="272">
        <v>1527.0666666666671</v>
      </c>
      <c r="I245" s="272">
        <v>1536.9833333333336</v>
      </c>
      <c r="J245" s="272">
        <v>1546.0166666666671</v>
      </c>
      <c r="K245" s="271">
        <v>1527.95</v>
      </c>
      <c r="L245" s="271">
        <v>1509</v>
      </c>
      <c r="M245" s="271">
        <v>0.17791000000000001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141.9</v>
      </c>
      <c r="D246" s="272">
        <v>142.51666666666668</v>
      </c>
      <c r="E246" s="272">
        <v>140.33333333333337</v>
      </c>
      <c r="F246" s="272">
        <v>138.76666666666668</v>
      </c>
      <c r="G246" s="272">
        <v>136.58333333333337</v>
      </c>
      <c r="H246" s="272">
        <v>144.08333333333337</v>
      </c>
      <c r="I246" s="272">
        <v>146.26666666666671</v>
      </c>
      <c r="J246" s="272">
        <v>147.83333333333337</v>
      </c>
      <c r="K246" s="271">
        <v>144.69999999999999</v>
      </c>
      <c r="L246" s="271">
        <v>140.94999999999999</v>
      </c>
      <c r="M246" s="271">
        <v>1.78562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344.5</v>
      </c>
      <c r="D247" s="272">
        <v>347.68333333333334</v>
      </c>
      <c r="E247" s="272">
        <v>340.36666666666667</v>
      </c>
      <c r="F247" s="272">
        <v>336.23333333333335</v>
      </c>
      <c r="G247" s="272">
        <v>328.91666666666669</v>
      </c>
      <c r="H247" s="272">
        <v>351.81666666666666</v>
      </c>
      <c r="I247" s="272">
        <v>359.13333333333338</v>
      </c>
      <c r="J247" s="272">
        <v>363.26666666666665</v>
      </c>
      <c r="K247" s="271">
        <v>355</v>
      </c>
      <c r="L247" s="271">
        <v>343.55</v>
      </c>
      <c r="M247" s="271">
        <v>1.23932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426.95</v>
      </c>
      <c r="D248" s="272">
        <v>429.16666666666669</v>
      </c>
      <c r="E248" s="272">
        <v>422.83333333333337</v>
      </c>
      <c r="F248" s="272">
        <v>418.7166666666667</v>
      </c>
      <c r="G248" s="272">
        <v>412.38333333333338</v>
      </c>
      <c r="H248" s="272">
        <v>433.28333333333336</v>
      </c>
      <c r="I248" s="272">
        <v>439.61666666666673</v>
      </c>
      <c r="J248" s="272">
        <v>443.73333333333335</v>
      </c>
      <c r="K248" s="271">
        <v>435.5</v>
      </c>
      <c r="L248" s="271">
        <v>425.05</v>
      </c>
      <c r="M248" s="271">
        <v>18.46088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199.15</v>
      </c>
      <c r="D249" s="272">
        <v>198.9</v>
      </c>
      <c r="E249" s="272">
        <v>197.25</v>
      </c>
      <c r="F249" s="272">
        <v>195.35</v>
      </c>
      <c r="G249" s="272">
        <v>193.7</v>
      </c>
      <c r="H249" s="272">
        <v>200.8</v>
      </c>
      <c r="I249" s="272">
        <v>202.45000000000005</v>
      </c>
      <c r="J249" s="272">
        <v>204.35000000000002</v>
      </c>
      <c r="K249" s="271">
        <v>200.55</v>
      </c>
      <c r="L249" s="271">
        <v>197</v>
      </c>
      <c r="M249" s="271">
        <v>20.492640000000002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1105.0999999999999</v>
      </c>
      <c r="D250" s="272">
        <v>1098.0333333333335</v>
      </c>
      <c r="E250" s="272">
        <v>1088.616666666667</v>
      </c>
      <c r="F250" s="272">
        <v>1072.1333333333334</v>
      </c>
      <c r="G250" s="272">
        <v>1062.7166666666669</v>
      </c>
      <c r="H250" s="272">
        <v>1114.5166666666671</v>
      </c>
      <c r="I250" s="272">
        <v>1123.9333333333336</v>
      </c>
      <c r="J250" s="272">
        <v>1140.4166666666672</v>
      </c>
      <c r="K250" s="271">
        <v>1107.45</v>
      </c>
      <c r="L250" s="271">
        <v>1081.55</v>
      </c>
      <c r="M250" s="271">
        <v>24.078240000000001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15.8</v>
      </c>
      <c r="D251" s="272">
        <v>15.833333333333334</v>
      </c>
      <c r="E251" s="272">
        <v>15.166666666666668</v>
      </c>
      <c r="F251" s="272">
        <v>14.533333333333333</v>
      </c>
      <c r="G251" s="272">
        <v>13.866666666666667</v>
      </c>
      <c r="H251" s="272">
        <v>16.466666666666669</v>
      </c>
      <c r="I251" s="272">
        <v>17.133333333333336</v>
      </c>
      <c r="J251" s="272">
        <v>17.766666666666669</v>
      </c>
      <c r="K251" s="271">
        <v>16.5</v>
      </c>
      <c r="L251" s="271">
        <v>15.2</v>
      </c>
      <c r="M251" s="271">
        <v>168.37407999999999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4467.1499999999996</v>
      </c>
      <c r="D252" s="272">
        <v>4461.7166666666662</v>
      </c>
      <c r="E252" s="272">
        <v>4410.4333333333325</v>
      </c>
      <c r="F252" s="272">
        <v>4353.7166666666662</v>
      </c>
      <c r="G252" s="272">
        <v>4302.4333333333325</v>
      </c>
      <c r="H252" s="272">
        <v>4518.4333333333325</v>
      </c>
      <c r="I252" s="272">
        <v>4569.7166666666672</v>
      </c>
      <c r="J252" s="272">
        <v>4626.4333333333325</v>
      </c>
      <c r="K252" s="271">
        <v>4513</v>
      </c>
      <c r="L252" s="271">
        <v>4405</v>
      </c>
      <c r="M252" s="271">
        <v>2.3229199999999999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1582.95</v>
      </c>
      <c r="D253" s="272">
        <v>1585.05</v>
      </c>
      <c r="E253" s="272">
        <v>1571.8999999999999</v>
      </c>
      <c r="F253" s="272">
        <v>1560.85</v>
      </c>
      <c r="G253" s="272">
        <v>1547.6999999999998</v>
      </c>
      <c r="H253" s="272">
        <v>1596.1</v>
      </c>
      <c r="I253" s="272">
        <v>1609.25</v>
      </c>
      <c r="J253" s="272">
        <v>1620.3</v>
      </c>
      <c r="K253" s="271">
        <v>1598.2</v>
      </c>
      <c r="L253" s="271">
        <v>1574</v>
      </c>
      <c r="M253" s="271">
        <v>46.357059999999997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525.04999999999995</v>
      </c>
      <c r="D254" s="272">
        <v>525.38333333333333</v>
      </c>
      <c r="E254" s="272">
        <v>521.26666666666665</v>
      </c>
      <c r="F254" s="272">
        <v>517.48333333333335</v>
      </c>
      <c r="G254" s="272">
        <v>513.36666666666667</v>
      </c>
      <c r="H254" s="272">
        <v>529.16666666666663</v>
      </c>
      <c r="I254" s="272">
        <v>533.28333333333319</v>
      </c>
      <c r="J254" s="272">
        <v>537.06666666666661</v>
      </c>
      <c r="K254" s="271">
        <v>529.5</v>
      </c>
      <c r="L254" s="271">
        <v>521.6</v>
      </c>
      <c r="M254" s="271">
        <v>3.85161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627</v>
      </c>
      <c r="D255" s="272">
        <v>628.5333333333333</v>
      </c>
      <c r="E255" s="272">
        <v>621.31666666666661</v>
      </c>
      <c r="F255" s="272">
        <v>615.63333333333333</v>
      </c>
      <c r="G255" s="272">
        <v>608.41666666666663</v>
      </c>
      <c r="H255" s="272">
        <v>634.21666666666658</v>
      </c>
      <c r="I255" s="272">
        <v>641.43333333333328</v>
      </c>
      <c r="J255" s="272">
        <v>647.11666666666656</v>
      </c>
      <c r="K255" s="271">
        <v>635.75</v>
      </c>
      <c r="L255" s="271">
        <v>622.85</v>
      </c>
      <c r="M255" s="271">
        <v>2.80159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2022</v>
      </c>
      <c r="D256" s="272">
        <v>2022.8500000000001</v>
      </c>
      <c r="E256" s="272">
        <v>2002.1500000000003</v>
      </c>
      <c r="F256" s="272">
        <v>1982.3000000000002</v>
      </c>
      <c r="G256" s="272">
        <v>1961.6000000000004</v>
      </c>
      <c r="H256" s="272">
        <v>2042.7000000000003</v>
      </c>
      <c r="I256" s="272">
        <v>2063.4</v>
      </c>
      <c r="J256" s="272">
        <v>2083.25</v>
      </c>
      <c r="K256" s="271">
        <v>2043.55</v>
      </c>
      <c r="L256" s="271">
        <v>2003</v>
      </c>
      <c r="M256" s="271">
        <v>4.1321099999999999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924.95</v>
      </c>
      <c r="D257" s="272">
        <v>921.0333333333333</v>
      </c>
      <c r="E257" s="272">
        <v>916.06666666666661</v>
      </c>
      <c r="F257" s="272">
        <v>907.18333333333328</v>
      </c>
      <c r="G257" s="272">
        <v>902.21666666666658</v>
      </c>
      <c r="H257" s="272">
        <v>929.91666666666663</v>
      </c>
      <c r="I257" s="272">
        <v>934.88333333333333</v>
      </c>
      <c r="J257" s="272">
        <v>943.76666666666665</v>
      </c>
      <c r="K257" s="271">
        <v>926</v>
      </c>
      <c r="L257" s="271">
        <v>912.15</v>
      </c>
      <c r="M257" s="271">
        <v>4.0506900000000003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1805.8</v>
      </c>
      <c r="D258" s="272">
        <v>1807.25</v>
      </c>
      <c r="E258" s="272">
        <v>1793.55</v>
      </c>
      <c r="F258" s="272">
        <v>1781.3</v>
      </c>
      <c r="G258" s="272">
        <v>1767.6</v>
      </c>
      <c r="H258" s="272">
        <v>1819.5</v>
      </c>
      <c r="I258" s="272">
        <v>1833.1999999999998</v>
      </c>
      <c r="J258" s="272">
        <v>1845.45</v>
      </c>
      <c r="K258" s="271">
        <v>1820.95</v>
      </c>
      <c r="L258" s="271">
        <v>1795</v>
      </c>
      <c r="M258" s="271">
        <v>1.14056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2739.9</v>
      </c>
      <c r="D259" s="272">
        <v>2721.2999999999997</v>
      </c>
      <c r="E259" s="272">
        <v>2693.5999999999995</v>
      </c>
      <c r="F259" s="272">
        <v>2647.2999999999997</v>
      </c>
      <c r="G259" s="272">
        <v>2619.5999999999995</v>
      </c>
      <c r="H259" s="272">
        <v>2767.5999999999995</v>
      </c>
      <c r="I259" s="272">
        <v>2795.2999999999993</v>
      </c>
      <c r="J259" s="272">
        <v>2841.5999999999995</v>
      </c>
      <c r="K259" s="271">
        <v>2749</v>
      </c>
      <c r="L259" s="271">
        <v>2675</v>
      </c>
      <c r="M259" s="271">
        <v>2.3300100000000001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467.75</v>
      </c>
      <c r="D260" s="272">
        <v>470.84999999999997</v>
      </c>
      <c r="E260" s="272">
        <v>462.94999999999993</v>
      </c>
      <c r="F260" s="272">
        <v>458.15</v>
      </c>
      <c r="G260" s="272">
        <v>450.24999999999994</v>
      </c>
      <c r="H260" s="272">
        <v>475.64999999999992</v>
      </c>
      <c r="I260" s="272">
        <v>483.5499999999999</v>
      </c>
      <c r="J260" s="272">
        <v>488.34999999999991</v>
      </c>
      <c r="K260" s="271">
        <v>478.75</v>
      </c>
      <c r="L260" s="271">
        <v>466.05</v>
      </c>
      <c r="M260" s="271">
        <v>2.1057899999999998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431.65</v>
      </c>
      <c r="D261" s="272">
        <v>434.43333333333334</v>
      </c>
      <c r="E261" s="272">
        <v>427.2166666666667</v>
      </c>
      <c r="F261" s="272">
        <v>422.78333333333336</v>
      </c>
      <c r="G261" s="272">
        <v>415.56666666666672</v>
      </c>
      <c r="H261" s="272">
        <v>438.86666666666667</v>
      </c>
      <c r="I261" s="272">
        <v>446.08333333333326</v>
      </c>
      <c r="J261" s="272">
        <v>450.51666666666665</v>
      </c>
      <c r="K261" s="271">
        <v>441.65</v>
      </c>
      <c r="L261" s="271">
        <v>430</v>
      </c>
      <c r="M261" s="271">
        <v>14.895350000000001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66.7</v>
      </c>
      <c r="D262" s="272">
        <v>66.86666666666666</v>
      </c>
      <c r="E262" s="272">
        <v>65.23333333333332</v>
      </c>
      <c r="F262" s="272">
        <v>63.766666666666666</v>
      </c>
      <c r="G262" s="272">
        <v>62.133333333333326</v>
      </c>
      <c r="H262" s="272">
        <v>68.333333333333314</v>
      </c>
      <c r="I262" s="272">
        <v>69.966666666666669</v>
      </c>
      <c r="J262" s="272">
        <v>71.433333333333309</v>
      </c>
      <c r="K262" s="271">
        <v>68.5</v>
      </c>
      <c r="L262" s="271">
        <v>65.400000000000006</v>
      </c>
      <c r="M262" s="271">
        <v>13.959989999999999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326.89999999999998</v>
      </c>
      <c r="D263" s="272">
        <v>327.16666666666669</v>
      </c>
      <c r="E263" s="272">
        <v>319.93333333333339</v>
      </c>
      <c r="F263" s="272">
        <v>312.9666666666667</v>
      </c>
      <c r="G263" s="272">
        <v>305.73333333333341</v>
      </c>
      <c r="H263" s="272">
        <v>334.13333333333338</v>
      </c>
      <c r="I263" s="272">
        <v>341.36666666666662</v>
      </c>
      <c r="J263" s="272">
        <v>348.33333333333337</v>
      </c>
      <c r="K263" s="271">
        <v>334.4</v>
      </c>
      <c r="L263" s="271">
        <v>320.2</v>
      </c>
      <c r="M263" s="271">
        <v>13.281700000000001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673.4</v>
      </c>
      <c r="D264" s="272">
        <v>673.35</v>
      </c>
      <c r="E264" s="272">
        <v>668.95</v>
      </c>
      <c r="F264" s="272">
        <v>664.5</v>
      </c>
      <c r="G264" s="272">
        <v>660.1</v>
      </c>
      <c r="H264" s="272">
        <v>677.80000000000007</v>
      </c>
      <c r="I264" s="272">
        <v>682.19999999999993</v>
      </c>
      <c r="J264" s="272">
        <v>686.65000000000009</v>
      </c>
      <c r="K264" s="271">
        <v>677.75</v>
      </c>
      <c r="L264" s="271">
        <v>668.9</v>
      </c>
      <c r="M264" s="271">
        <v>18.068549999999998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117.2</v>
      </c>
      <c r="D265" s="272">
        <v>117.63333333333333</v>
      </c>
      <c r="E265" s="272">
        <v>115.91666666666666</v>
      </c>
      <c r="F265" s="272">
        <v>114.63333333333333</v>
      </c>
      <c r="G265" s="272">
        <v>112.91666666666666</v>
      </c>
      <c r="H265" s="272">
        <v>118.91666666666666</v>
      </c>
      <c r="I265" s="272">
        <v>120.63333333333333</v>
      </c>
      <c r="J265" s="272">
        <v>121.91666666666666</v>
      </c>
      <c r="K265" s="271">
        <v>119.35</v>
      </c>
      <c r="L265" s="271">
        <v>116.35</v>
      </c>
      <c r="M265" s="271">
        <v>6.1665700000000001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130.05000000000001</v>
      </c>
      <c r="D266" s="272">
        <v>127.71666666666668</v>
      </c>
      <c r="E266" s="272">
        <v>122.53333333333336</v>
      </c>
      <c r="F266" s="272">
        <v>115.01666666666668</v>
      </c>
      <c r="G266" s="272">
        <v>109.83333333333336</v>
      </c>
      <c r="H266" s="272">
        <v>135.23333333333335</v>
      </c>
      <c r="I266" s="272">
        <v>140.41666666666669</v>
      </c>
      <c r="J266" s="272">
        <v>147.93333333333337</v>
      </c>
      <c r="K266" s="271">
        <v>132.9</v>
      </c>
      <c r="L266" s="271">
        <v>120.2</v>
      </c>
      <c r="M266" s="271">
        <v>41.635339999999999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417.55</v>
      </c>
      <c r="D267" s="272">
        <v>414.66666666666669</v>
      </c>
      <c r="E267" s="272">
        <v>407.83333333333337</v>
      </c>
      <c r="F267" s="272">
        <v>398.11666666666667</v>
      </c>
      <c r="G267" s="272">
        <v>391.28333333333336</v>
      </c>
      <c r="H267" s="272">
        <v>424.38333333333338</v>
      </c>
      <c r="I267" s="272">
        <v>431.21666666666675</v>
      </c>
      <c r="J267" s="272">
        <v>440.93333333333339</v>
      </c>
      <c r="K267" s="271">
        <v>421.5</v>
      </c>
      <c r="L267" s="271">
        <v>404.95</v>
      </c>
      <c r="M267" s="271">
        <v>32.855289999999997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620.15</v>
      </c>
      <c r="D268" s="272">
        <v>618.65</v>
      </c>
      <c r="E268" s="272">
        <v>610.5</v>
      </c>
      <c r="F268" s="272">
        <v>600.85</v>
      </c>
      <c r="G268" s="272">
        <v>592.70000000000005</v>
      </c>
      <c r="H268" s="272">
        <v>628.29999999999995</v>
      </c>
      <c r="I268" s="272">
        <v>636.44999999999982</v>
      </c>
      <c r="J268" s="272">
        <v>646.09999999999991</v>
      </c>
      <c r="K268" s="271">
        <v>626.79999999999995</v>
      </c>
      <c r="L268" s="271">
        <v>609</v>
      </c>
      <c r="M268" s="271">
        <v>112.46536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492.75</v>
      </c>
      <c r="D269" s="272">
        <v>494.58333333333331</v>
      </c>
      <c r="E269" s="272">
        <v>487.66666666666663</v>
      </c>
      <c r="F269" s="272">
        <v>482.58333333333331</v>
      </c>
      <c r="G269" s="272">
        <v>475.66666666666663</v>
      </c>
      <c r="H269" s="272">
        <v>499.66666666666663</v>
      </c>
      <c r="I269" s="272">
        <v>506.58333333333326</v>
      </c>
      <c r="J269" s="272">
        <v>511.66666666666663</v>
      </c>
      <c r="K269" s="271">
        <v>501.5</v>
      </c>
      <c r="L269" s="271">
        <v>489.5</v>
      </c>
      <c r="M269" s="271">
        <v>2.76403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345.6</v>
      </c>
      <c r="D270" s="272">
        <v>346.08333333333331</v>
      </c>
      <c r="E270" s="272">
        <v>343.31666666666661</v>
      </c>
      <c r="F270" s="272">
        <v>341.0333333333333</v>
      </c>
      <c r="G270" s="272">
        <v>338.26666666666659</v>
      </c>
      <c r="H270" s="272">
        <v>348.36666666666662</v>
      </c>
      <c r="I270" s="272">
        <v>351.13333333333338</v>
      </c>
      <c r="J270" s="272">
        <v>353.41666666666663</v>
      </c>
      <c r="K270" s="271">
        <v>348.85</v>
      </c>
      <c r="L270" s="271">
        <v>343.8</v>
      </c>
      <c r="M270" s="271">
        <v>0.63785000000000003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595.20000000000005</v>
      </c>
      <c r="D271" s="272">
        <v>597.70000000000005</v>
      </c>
      <c r="E271" s="272">
        <v>589.70000000000005</v>
      </c>
      <c r="F271" s="272">
        <v>584.20000000000005</v>
      </c>
      <c r="G271" s="272">
        <v>576.20000000000005</v>
      </c>
      <c r="H271" s="272">
        <v>603.20000000000005</v>
      </c>
      <c r="I271" s="272">
        <v>611.20000000000005</v>
      </c>
      <c r="J271" s="272">
        <v>616.70000000000005</v>
      </c>
      <c r="K271" s="271">
        <v>605.70000000000005</v>
      </c>
      <c r="L271" s="271">
        <v>592.20000000000005</v>
      </c>
      <c r="M271" s="271">
        <v>3.1249600000000002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180.2</v>
      </c>
      <c r="D272" s="272">
        <v>181.28333333333333</v>
      </c>
      <c r="E272" s="272">
        <v>178.01666666666665</v>
      </c>
      <c r="F272" s="272">
        <v>175.83333333333331</v>
      </c>
      <c r="G272" s="272">
        <v>172.56666666666663</v>
      </c>
      <c r="H272" s="272">
        <v>183.46666666666667</v>
      </c>
      <c r="I272" s="272">
        <v>186.73333333333338</v>
      </c>
      <c r="J272" s="272">
        <v>188.91666666666669</v>
      </c>
      <c r="K272" s="271">
        <v>184.55</v>
      </c>
      <c r="L272" s="271">
        <v>179.1</v>
      </c>
      <c r="M272" s="271">
        <v>2.6337899999999999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606.70000000000005</v>
      </c>
      <c r="D273" s="272">
        <v>605.19999999999993</v>
      </c>
      <c r="E273" s="272">
        <v>589.99999999999989</v>
      </c>
      <c r="F273" s="272">
        <v>573.29999999999995</v>
      </c>
      <c r="G273" s="272">
        <v>558.09999999999991</v>
      </c>
      <c r="H273" s="272">
        <v>621.89999999999986</v>
      </c>
      <c r="I273" s="272">
        <v>637.09999999999991</v>
      </c>
      <c r="J273" s="272">
        <v>653.79999999999984</v>
      </c>
      <c r="K273" s="271">
        <v>620.4</v>
      </c>
      <c r="L273" s="271">
        <v>588.5</v>
      </c>
      <c r="M273" s="271">
        <v>10.06471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1387.8</v>
      </c>
      <c r="D274" s="272">
        <v>1385.1666666666667</v>
      </c>
      <c r="E274" s="272">
        <v>1365.5333333333335</v>
      </c>
      <c r="F274" s="272">
        <v>1343.2666666666669</v>
      </c>
      <c r="G274" s="272">
        <v>1323.6333333333337</v>
      </c>
      <c r="H274" s="272">
        <v>1407.4333333333334</v>
      </c>
      <c r="I274" s="272">
        <v>1427.0666666666666</v>
      </c>
      <c r="J274" s="272">
        <v>1449.3333333333333</v>
      </c>
      <c r="K274" s="271">
        <v>1404.8</v>
      </c>
      <c r="L274" s="271">
        <v>1362.9</v>
      </c>
      <c r="M274" s="271">
        <v>1.3883399999999999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259.60000000000002</v>
      </c>
      <c r="D275" s="272">
        <v>260.51666666666665</v>
      </c>
      <c r="E275" s="272">
        <v>257.7833333333333</v>
      </c>
      <c r="F275" s="272">
        <v>255.96666666666664</v>
      </c>
      <c r="G275" s="272">
        <v>253.23333333333329</v>
      </c>
      <c r="H275" s="272">
        <v>262.33333333333331</v>
      </c>
      <c r="I275" s="272">
        <v>265.06666666666666</v>
      </c>
      <c r="J275" s="272">
        <v>266.88333333333333</v>
      </c>
      <c r="K275" s="271">
        <v>263.25</v>
      </c>
      <c r="L275" s="271">
        <v>258.7</v>
      </c>
      <c r="M275" s="271">
        <v>1.5030399999999999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582.4</v>
      </c>
      <c r="D276" s="272">
        <v>574.20000000000005</v>
      </c>
      <c r="E276" s="272">
        <v>563.40000000000009</v>
      </c>
      <c r="F276" s="272">
        <v>544.40000000000009</v>
      </c>
      <c r="G276" s="272">
        <v>533.60000000000014</v>
      </c>
      <c r="H276" s="272">
        <v>593.20000000000005</v>
      </c>
      <c r="I276" s="272">
        <v>604</v>
      </c>
      <c r="J276" s="272">
        <v>623</v>
      </c>
      <c r="K276" s="271">
        <v>585</v>
      </c>
      <c r="L276" s="271">
        <v>555.20000000000005</v>
      </c>
      <c r="M276" s="271">
        <v>25.566559999999999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288.5</v>
      </c>
      <c r="D277" s="272">
        <v>285.7</v>
      </c>
      <c r="E277" s="272">
        <v>273.79999999999995</v>
      </c>
      <c r="F277" s="272">
        <v>259.09999999999997</v>
      </c>
      <c r="G277" s="272">
        <v>247.19999999999993</v>
      </c>
      <c r="H277" s="272">
        <v>300.39999999999998</v>
      </c>
      <c r="I277" s="272">
        <v>312.29999999999995</v>
      </c>
      <c r="J277" s="272">
        <v>327</v>
      </c>
      <c r="K277" s="271">
        <v>297.60000000000002</v>
      </c>
      <c r="L277" s="271">
        <v>271</v>
      </c>
      <c r="M277" s="271">
        <v>37.94735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1165.05</v>
      </c>
      <c r="D278" s="272">
        <v>1173.3500000000001</v>
      </c>
      <c r="E278" s="272">
        <v>1146.7000000000003</v>
      </c>
      <c r="F278" s="272">
        <v>1128.3500000000001</v>
      </c>
      <c r="G278" s="272">
        <v>1101.7000000000003</v>
      </c>
      <c r="H278" s="272">
        <v>1191.7000000000003</v>
      </c>
      <c r="I278" s="272">
        <v>1218.3500000000004</v>
      </c>
      <c r="J278" s="272">
        <v>1236.7000000000003</v>
      </c>
      <c r="K278" s="271">
        <v>1200</v>
      </c>
      <c r="L278" s="271">
        <v>1155</v>
      </c>
      <c r="M278" s="271">
        <v>3.8043100000000001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371.6</v>
      </c>
      <c r="D279" s="272">
        <v>372.66666666666669</v>
      </c>
      <c r="E279" s="272">
        <v>369.93333333333339</v>
      </c>
      <c r="F279" s="272">
        <v>368.26666666666671</v>
      </c>
      <c r="G279" s="272">
        <v>365.53333333333342</v>
      </c>
      <c r="H279" s="272">
        <v>374.33333333333337</v>
      </c>
      <c r="I279" s="272">
        <v>377.06666666666661</v>
      </c>
      <c r="J279" s="272">
        <v>378.73333333333335</v>
      </c>
      <c r="K279" s="271">
        <v>375.4</v>
      </c>
      <c r="L279" s="271">
        <v>371</v>
      </c>
      <c r="M279" s="271">
        <v>0.40786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70.8</v>
      </c>
      <c r="D280" s="272">
        <v>71.433333333333323</v>
      </c>
      <c r="E280" s="272">
        <v>69.96666666666664</v>
      </c>
      <c r="F280" s="272">
        <v>69.133333333333312</v>
      </c>
      <c r="G280" s="272">
        <v>67.666666666666629</v>
      </c>
      <c r="H280" s="272">
        <v>72.266666666666652</v>
      </c>
      <c r="I280" s="272">
        <v>73.73333333333332</v>
      </c>
      <c r="J280" s="272">
        <v>74.566666666666663</v>
      </c>
      <c r="K280" s="271">
        <v>72.900000000000006</v>
      </c>
      <c r="L280" s="271">
        <v>70.599999999999994</v>
      </c>
      <c r="M280" s="271">
        <v>14.4489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506.95</v>
      </c>
      <c r="D281" s="272">
        <v>507.16666666666669</v>
      </c>
      <c r="E281" s="272">
        <v>503.78333333333336</v>
      </c>
      <c r="F281" s="272">
        <v>500.61666666666667</v>
      </c>
      <c r="G281" s="272">
        <v>497.23333333333335</v>
      </c>
      <c r="H281" s="272">
        <v>510.33333333333337</v>
      </c>
      <c r="I281" s="272">
        <v>513.7166666666667</v>
      </c>
      <c r="J281" s="272">
        <v>516.88333333333344</v>
      </c>
      <c r="K281" s="271">
        <v>510.55</v>
      </c>
      <c r="L281" s="271">
        <v>504</v>
      </c>
      <c r="M281" s="271">
        <v>2.8389799999999998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64.2</v>
      </c>
      <c r="D282" s="272">
        <v>63.966666666666669</v>
      </c>
      <c r="E282" s="272">
        <v>63.233333333333334</v>
      </c>
      <c r="F282" s="272">
        <v>62.266666666666666</v>
      </c>
      <c r="G282" s="272">
        <v>61.533333333333331</v>
      </c>
      <c r="H282" s="272">
        <v>64.933333333333337</v>
      </c>
      <c r="I282" s="272">
        <v>65.666666666666686</v>
      </c>
      <c r="J282" s="272">
        <v>66.63333333333334</v>
      </c>
      <c r="K282" s="271">
        <v>64.7</v>
      </c>
      <c r="L282" s="271">
        <v>63</v>
      </c>
      <c r="M282" s="271">
        <v>24.846550000000001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405.35</v>
      </c>
      <c r="D283" s="272">
        <v>405.8</v>
      </c>
      <c r="E283" s="272">
        <v>401.8</v>
      </c>
      <c r="F283" s="272">
        <v>398.25</v>
      </c>
      <c r="G283" s="272">
        <v>394.25</v>
      </c>
      <c r="H283" s="272">
        <v>409.35</v>
      </c>
      <c r="I283" s="272">
        <v>413.35</v>
      </c>
      <c r="J283" s="272">
        <v>416.90000000000003</v>
      </c>
      <c r="K283" s="271">
        <v>409.8</v>
      </c>
      <c r="L283" s="271">
        <v>402.25</v>
      </c>
      <c r="M283" s="271">
        <v>3.3911500000000001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1904.5</v>
      </c>
      <c r="D284" s="272">
        <v>1882.8333333333333</v>
      </c>
      <c r="E284" s="272">
        <v>1853.6666666666665</v>
      </c>
      <c r="F284" s="272">
        <v>1802.8333333333333</v>
      </c>
      <c r="G284" s="272">
        <v>1773.6666666666665</v>
      </c>
      <c r="H284" s="272">
        <v>1933.6666666666665</v>
      </c>
      <c r="I284" s="272">
        <v>1962.833333333333</v>
      </c>
      <c r="J284" s="272">
        <v>2013.6666666666665</v>
      </c>
      <c r="K284" s="271">
        <v>1912</v>
      </c>
      <c r="L284" s="271">
        <v>1832</v>
      </c>
      <c r="M284" s="271">
        <v>36.613160000000001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1239.9000000000001</v>
      </c>
      <c r="D285" s="272">
        <v>1235.5166666666667</v>
      </c>
      <c r="E285" s="272">
        <v>1223.6333333333332</v>
      </c>
      <c r="F285" s="272">
        <v>1207.3666666666666</v>
      </c>
      <c r="G285" s="272">
        <v>1195.4833333333331</v>
      </c>
      <c r="H285" s="272">
        <v>1251.7833333333333</v>
      </c>
      <c r="I285" s="272">
        <v>1263.666666666667</v>
      </c>
      <c r="J285" s="272">
        <v>1279.9333333333334</v>
      </c>
      <c r="K285" s="271">
        <v>1247.4000000000001</v>
      </c>
      <c r="L285" s="271">
        <v>1219.25</v>
      </c>
      <c r="M285" s="271">
        <v>0.28781000000000001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77.5</v>
      </c>
      <c r="D286" s="272">
        <v>77.566666666666677</v>
      </c>
      <c r="E286" s="272">
        <v>76.833333333333357</v>
      </c>
      <c r="F286" s="272">
        <v>76.166666666666686</v>
      </c>
      <c r="G286" s="272">
        <v>75.433333333333366</v>
      </c>
      <c r="H286" s="272">
        <v>78.233333333333348</v>
      </c>
      <c r="I286" s="272">
        <v>78.966666666666669</v>
      </c>
      <c r="J286" s="272">
        <v>79.63333333333334</v>
      </c>
      <c r="K286" s="271">
        <v>78.3</v>
      </c>
      <c r="L286" s="271">
        <v>76.900000000000006</v>
      </c>
      <c r="M286" s="271">
        <v>33.403669999999998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3885.4</v>
      </c>
      <c r="D287" s="272">
        <v>3871.1333333333332</v>
      </c>
      <c r="E287" s="272">
        <v>3817.2666666666664</v>
      </c>
      <c r="F287" s="272">
        <v>3749.1333333333332</v>
      </c>
      <c r="G287" s="272">
        <v>3695.2666666666664</v>
      </c>
      <c r="H287" s="272">
        <v>3939.2666666666664</v>
      </c>
      <c r="I287" s="272">
        <v>3993.1333333333332</v>
      </c>
      <c r="J287" s="272">
        <v>4061.2666666666664</v>
      </c>
      <c r="K287" s="271">
        <v>3925</v>
      </c>
      <c r="L287" s="271">
        <v>3803</v>
      </c>
      <c r="M287" s="271">
        <v>4.9844900000000001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397.35</v>
      </c>
      <c r="D288" s="272">
        <v>396.73333333333335</v>
      </c>
      <c r="E288" s="272">
        <v>395.06666666666672</v>
      </c>
      <c r="F288" s="272">
        <v>392.78333333333336</v>
      </c>
      <c r="G288" s="272">
        <v>391.11666666666673</v>
      </c>
      <c r="H288" s="272">
        <v>399.01666666666671</v>
      </c>
      <c r="I288" s="272">
        <v>400.68333333333334</v>
      </c>
      <c r="J288" s="272">
        <v>402.9666666666667</v>
      </c>
      <c r="K288" s="271">
        <v>398.4</v>
      </c>
      <c r="L288" s="271">
        <v>394.45</v>
      </c>
      <c r="M288" s="271">
        <v>11.44279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11588.15</v>
      </c>
      <c r="D289" s="272">
        <v>11645.4</v>
      </c>
      <c r="E289" s="272">
        <v>11442.8</v>
      </c>
      <c r="F289" s="272">
        <v>11297.449999999999</v>
      </c>
      <c r="G289" s="272">
        <v>11094.849999999999</v>
      </c>
      <c r="H289" s="272">
        <v>11790.75</v>
      </c>
      <c r="I289" s="272">
        <v>11993.350000000002</v>
      </c>
      <c r="J289" s="272">
        <v>12138.7</v>
      </c>
      <c r="K289" s="271">
        <v>11848</v>
      </c>
      <c r="L289" s="271">
        <v>11500.05</v>
      </c>
      <c r="M289" s="271">
        <v>6.8949999999999997E-2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4924.1499999999996</v>
      </c>
      <c r="D290" s="272">
        <v>4905.083333333333</v>
      </c>
      <c r="E290" s="272">
        <v>4871.1666666666661</v>
      </c>
      <c r="F290" s="272">
        <v>4818.1833333333334</v>
      </c>
      <c r="G290" s="272">
        <v>4784.2666666666664</v>
      </c>
      <c r="H290" s="272">
        <v>4958.0666666666657</v>
      </c>
      <c r="I290" s="272">
        <v>4991.9833333333318</v>
      </c>
      <c r="J290" s="272">
        <v>5044.9666666666653</v>
      </c>
      <c r="K290" s="271">
        <v>4939</v>
      </c>
      <c r="L290" s="271">
        <v>4852.1000000000004</v>
      </c>
      <c r="M290" s="271">
        <v>2.54556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1894.55</v>
      </c>
      <c r="D291" s="272">
        <v>1881.0333333333335</v>
      </c>
      <c r="E291" s="272">
        <v>1863.5166666666671</v>
      </c>
      <c r="F291" s="272">
        <v>1832.4833333333336</v>
      </c>
      <c r="G291" s="272">
        <v>1814.9666666666672</v>
      </c>
      <c r="H291" s="272">
        <v>1912.0666666666671</v>
      </c>
      <c r="I291" s="272">
        <v>1929.5833333333335</v>
      </c>
      <c r="J291" s="272">
        <v>1960.616666666667</v>
      </c>
      <c r="K291" s="271">
        <v>1898.55</v>
      </c>
      <c r="L291" s="271">
        <v>1850</v>
      </c>
      <c r="M291" s="271">
        <v>25.196390000000001</v>
      </c>
      <c r="N291" s="1"/>
      <c r="O291" s="1"/>
    </row>
    <row r="292" spans="1:15" ht="12.75" customHeight="1">
      <c r="A292" s="30">
        <v>282</v>
      </c>
      <c r="B292" s="281" t="s">
        <v>856</v>
      </c>
      <c r="C292" s="271">
        <v>388.75</v>
      </c>
      <c r="D292" s="272">
        <v>385.40000000000003</v>
      </c>
      <c r="E292" s="272">
        <v>376.80000000000007</v>
      </c>
      <c r="F292" s="272">
        <v>364.85</v>
      </c>
      <c r="G292" s="272">
        <v>356.25000000000006</v>
      </c>
      <c r="H292" s="272">
        <v>397.35000000000008</v>
      </c>
      <c r="I292" s="272">
        <v>405.9500000000001</v>
      </c>
      <c r="J292" s="272">
        <v>417.90000000000009</v>
      </c>
      <c r="K292" s="271">
        <v>394</v>
      </c>
      <c r="L292" s="271">
        <v>373.45</v>
      </c>
      <c r="M292" s="271">
        <v>12.70561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590.54999999999995</v>
      </c>
      <c r="D293" s="272">
        <v>595.01666666666665</v>
      </c>
      <c r="E293" s="272">
        <v>584.5333333333333</v>
      </c>
      <c r="F293" s="272">
        <v>578.51666666666665</v>
      </c>
      <c r="G293" s="272">
        <v>568.0333333333333</v>
      </c>
      <c r="H293" s="272">
        <v>601.0333333333333</v>
      </c>
      <c r="I293" s="272">
        <v>611.51666666666665</v>
      </c>
      <c r="J293" s="272">
        <v>617.5333333333333</v>
      </c>
      <c r="K293" s="271">
        <v>605.5</v>
      </c>
      <c r="L293" s="271">
        <v>589</v>
      </c>
      <c r="M293" s="271">
        <v>20.678100000000001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345.15</v>
      </c>
      <c r="D294" s="272">
        <v>341.38333333333338</v>
      </c>
      <c r="E294" s="272">
        <v>334.76666666666677</v>
      </c>
      <c r="F294" s="272">
        <v>324.38333333333338</v>
      </c>
      <c r="G294" s="272">
        <v>317.76666666666677</v>
      </c>
      <c r="H294" s="272">
        <v>351.76666666666677</v>
      </c>
      <c r="I294" s="272">
        <v>358.38333333333344</v>
      </c>
      <c r="J294" s="272">
        <v>368.76666666666677</v>
      </c>
      <c r="K294" s="271">
        <v>348</v>
      </c>
      <c r="L294" s="271">
        <v>331</v>
      </c>
      <c r="M294" s="271">
        <v>44.181559999999998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3267</v>
      </c>
      <c r="D295" s="272">
        <v>3271.3166666666671</v>
      </c>
      <c r="E295" s="272">
        <v>3226.6833333333343</v>
      </c>
      <c r="F295" s="272">
        <v>3186.3666666666672</v>
      </c>
      <c r="G295" s="272">
        <v>3141.7333333333345</v>
      </c>
      <c r="H295" s="272">
        <v>3311.6333333333341</v>
      </c>
      <c r="I295" s="272">
        <v>3356.2666666666664</v>
      </c>
      <c r="J295" s="272">
        <v>3396.5833333333339</v>
      </c>
      <c r="K295" s="271">
        <v>3315.95</v>
      </c>
      <c r="L295" s="271">
        <v>3231</v>
      </c>
      <c r="M295" s="271">
        <v>0.76934999999999998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688.8</v>
      </c>
      <c r="D296" s="272">
        <v>686.38333333333333</v>
      </c>
      <c r="E296" s="272">
        <v>680.76666666666665</v>
      </c>
      <c r="F296" s="272">
        <v>672.73333333333335</v>
      </c>
      <c r="G296" s="272">
        <v>667.11666666666667</v>
      </c>
      <c r="H296" s="272">
        <v>694.41666666666663</v>
      </c>
      <c r="I296" s="272">
        <v>700.03333333333319</v>
      </c>
      <c r="J296" s="272">
        <v>708.06666666666661</v>
      </c>
      <c r="K296" s="271">
        <v>692</v>
      </c>
      <c r="L296" s="271">
        <v>678.35</v>
      </c>
      <c r="M296" s="271">
        <v>8.9070599999999995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1799.55</v>
      </c>
      <c r="D297" s="272">
        <v>1808.9833333333333</v>
      </c>
      <c r="E297" s="272">
        <v>1788.0166666666667</v>
      </c>
      <c r="F297" s="272">
        <v>1776.4833333333333</v>
      </c>
      <c r="G297" s="272">
        <v>1755.5166666666667</v>
      </c>
      <c r="H297" s="272">
        <v>1820.5166666666667</v>
      </c>
      <c r="I297" s="272">
        <v>1841.4833333333333</v>
      </c>
      <c r="J297" s="272">
        <v>1853.0166666666667</v>
      </c>
      <c r="K297" s="271">
        <v>1829.95</v>
      </c>
      <c r="L297" s="271">
        <v>1797.45</v>
      </c>
      <c r="M297" s="271">
        <v>0.51885999999999999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41.8</v>
      </c>
      <c r="D298" s="272">
        <v>41.783333333333339</v>
      </c>
      <c r="E298" s="272">
        <v>40.716666666666676</v>
      </c>
      <c r="F298" s="272">
        <v>39.63333333333334</v>
      </c>
      <c r="G298" s="272">
        <v>38.566666666666677</v>
      </c>
      <c r="H298" s="272">
        <v>42.866666666666674</v>
      </c>
      <c r="I298" s="272">
        <v>43.933333333333337</v>
      </c>
      <c r="J298" s="272">
        <v>45.016666666666673</v>
      </c>
      <c r="K298" s="271">
        <v>42.85</v>
      </c>
      <c r="L298" s="271">
        <v>40.700000000000003</v>
      </c>
      <c r="M298" s="271">
        <v>35.470950000000002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163.85</v>
      </c>
      <c r="D299" s="272">
        <v>164</v>
      </c>
      <c r="E299" s="272">
        <v>162.85</v>
      </c>
      <c r="F299" s="272">
        <v>161.85</v>
      </c>
      <c r="G299" s="272">
        <v>160.69999999999999</v>
      </c>
      <c r="H299" s="272">
        <v>165</v>
      </c>
      <c r="I299" s="272">
        <v>166.14999999999998</v>
      </c>
      <c r="J299" s="272">
        <v>167.15</v>
      </c>
      <c r="K299" s="271">
        <v>165.15</v>
      </c>
      <c r="L299" s="271">
        <v>163</v>
      </c>
      <c r="M299" s="271">
        <v>1.69692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87591.55</v>
      </c>
      <c r="D300" s="272">
        <v>87128.633333333346</v>
      </c>
      <c r="E300" s="272">
        <v>86269.216666666689</v>
      </c>
      <c r="F300" s="272">
        <v>84946.883333333346</v>
      </c>
      <c r="G300" s="272">
        <v>84087.466666666689</v>
      </c>
      <c r="H300" s="272">
        <v>88450.966666666689</v>
      </c>
      <c r="I300" s="272">
        <v>89310.383333333346</v>
      </c>
      <c r="J300" s="272">
        <v>90632.716666666689</v>
      </c>
      <c r="K300" s="271">
        <v>87988.05</v>
      </c>
      <c r="L300" s="271">
        <v>85806.3</v>
      </c>
      <c r="M300" s="271">
        <v>0.14967</v>
      </c>
      <c r="N300" s="1"/>
      <c r="O300" s="1"/>
    </row>
    <row r="301" spans="1:15" ht="12.75" customHeight="1">
      <c r="A301" s="30">
        <v>291</v>
      </c>
      <c r="B301" s="281" t="s">
        <v>857</v>
      </c>
      <c r="C301" s="271">
        <v>1600.6</v>
      </c>
      <c r="D301" s="272">
        <v>1594.7</v>
      </c>
      <c r="E301" s="272">
        <v>1580.9</v>
      </c>
      <c r="F301" s="272">
        <v>1561.2</v>
      </c>
      <c r="G301" s="272">
        <v>1547.4</v>
      </c>
      <c r="H301" s="272">
        <v>1614.4</v>
      </c>
      <c r="I301" s="272">
        <v>1628.1999999999998</v>
      </c>
      <c r="J301" s="272">
        <v>1647.9</v>
      </c>
      <c r="K301" s="271">
        <v>1608.5</v>
      </c>
      <c r="L301" s="271">
        <v>1575</v>
      </c>
      <c r="M301" s="271">
        <v>1.3181799999999999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1117.55</v>
      </c>
      <c r="D302" s="272">
        <v>1127.8666666666668</v>
      </c>
      <c r="E302" s="272">
        <v>1101.7333333333336</v>
      </c>
      <c r="F302" s="272">
        <v>1085.9166666666667</v>
      </c>
      <c r="G302" s="272">
        <v>1059.7833333333335</v>
      </c>
      <c r="H302" s="272">
        <v>1143.6833333333336</v>
      </c>
      <c r="I302" s="272">
        <v>1169.8166666666668</v>
      </c>
      <c r="J302" s="272">
        <v>1185.6333333333337</v>
      </c>
      <c r="K302" s="271">
        <v>1154</v>
      </c>
      <c r="L302" s="271">
        <v>1112.05</v>
      </c>
      <c r="M302" s="271">
        <v>4.1960699999999997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891.75</v>
      </c>
      <c r="D303" s="272">
        <v>899.25</v>
      </c>
      <c r="E303" s="272">
        <v>878.5</v>
      </c>
      <c r="F303" s="272">
        <v>865.25</v>
      </c>
      <c r="G303" s="272">
        <v>844.5</v>
      </c>
      <c r="H303" s="272">
        <v>912.5</v>
      </c>
      <c r="I303" s="272">
        <v>933.25</v>
      </c>
      <c r="J303" s="272">
        <v>946.5</v>
      </c>
      <c r="K303" s="271">
        <v>920</v>
      </c>
      <c r="L303" s="271">
        <v>886</v>
      </c>
      <c r="M303" s="271">
        <v>6.5637100000000004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202.25</v>
      </c>
      <c r="D304" s="272">
        <v>201.1</v>
      </c>
      <c r="E304" s="272">
        <v>199.39999999999998</v>
      </c>
      <c r="F304" s="272">
        <v>196.54999999999998</v>
      </c>
      <c r="G304" s="272">
        <v>194.84999999999997</v>
      </c>
      <c r="H304" s="272">
        <v>203.95</v>
      </c>
      <c r="I304" s="272">
        <v>205.64999999999998</v>
      </c>
      <c r="J304" s="272">
        <v>208.5</v>
      </c>
      <c r="K304" s="271">
        <v>202.8</v>
      </c>
      <c r="L304" s="271">
        <v>198.25</v>
      </c>
      <c r="M304" s="271">
        <v>26.645510000000002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1261.1500000000001</v>
      </c>
      <c r="D305" s="272">
        <v>1264.7333333333333</v>
      </c>
      <c r="E305" s="272">
        <v>1251.1166666666668</v>
      </c>
      <c r="F305" s="272">
        <v>1241.0833333333335</v>
      </c>
      <c r="G305" s="272">
        <v>1227.4666666666669</v>
      </c>
      <c r="H305" s="272">
        <v>1274.7666666666667</v>
      </c>
      <c r="I305" s="272">
        <v>1288.383333333333</v>
      </c>
      <c r="J305" s="272">
        <v>1298.4166666666665</v>
      </c>
      <c r="K305" s="271">
        <v>1278.3499999999999</v>
      </c>
      <c r="L305" s="271">
        <v>1254.7</v>
      </c>
      <c r="M305" s="271">
        <v>26.598569999999999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282.75</v>
      </c>
      <c r="D306" s="272">
        <v>285.55</v>
      </c>
      <c r="E306" s="272">
        <v>277.20000000000005</v>
      </c>
      <c r="F306" s="272">
        <v>271.65000000000003</v>
      </c>
      <c r="G306" s="272">
        <v>263.30000000000007</v>
      </c>
      <c r="H306" s="272">
        <v>291.10000000000002</v>
      </c>
      <c r="I306" s="272">
        <v>299.45000000000005</v>
      </c>
      <c r="J306" s="272">
        <v>305</v>
      </c>
      <c r="K306" s="271">
        <v>293.89999999999998</v>
      </c>
      <c r="L306" s="271">
        <v>280</v>
      </c>
      <c r="M306" s="271">
        <v>6.5929200000000003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265.60000000000002</v>
      </c>
      <c r="D307" s="272">
        <v>268.25</v>
      </c>
      <c r="E307" s="272">
        <v>262</v>
      </c>
      <c r="F307" s="272">
        <v>258.39999999999998</v>
      </c>
      <c r="G307" s="272">
        <v>252.14999999999998</v>
      </c>
      <c r="H307" s="272">
        <v>271.85000000000002</v>
      </c>
      <c r="I307" s="272">
        <v>278.10000000000002</v>
      </c>
      <c r="J307" s="272">
        <v>281.70000000000005</v>
      </c>
      <c r="K307" s="271">
        <v>274.5</v>
      </c>
      <c r="L307" s="271">
        <v>264.64999999999998</v>
      </c>
      <c r="M307" s="271">
        <v>5.3626899999999997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504.4</v>
      </c>
      <c r="D308" s="272">
        <v>502.16666666666669</v>
      </c>
      <c r="E308" s="272">
        <v>494.63333333333338</v>
      </c>
      <c r="F308" s="272">
        <v>484.86666666666667</v>
      </c>
      <c r="G308" s="272">
        <v>477.33333333333337</v>
      </c>
      <c r="H308" s="272">
        <v>511.93333333333339</v>
      </c>
      <c r="I308" s="272">
        <v>519.4666666666667</v>
      </c>
      <c r="J308" s="272">
        <v>529.23333333333335</v>
      </c>
      <c r="K308" s="271">
        <v>509.7</v>
      </c>
      <c r="L308" s="271">
        <v>492.4</v>
      </c>
      <c r="M308" s="271">
        <v>2.5038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106.15</v>
      </c>
      <c r="D309" s="272">
        <v>106.53333333333335</v>
      </c>
      <c r="E309" s="272">
        <v>105.11666666666669</v>
      </c>
      <c r="F309" s="272">
        <v>104.08333333333334</v>
      </c>
      <c r="G309" s="272">
        <v>102.66666666666669</v>
      </c>
      <c r="H309" s="272">
        <v>107.56666666666669</v>
      </c>
      <c r="I309" s="272">
        <v>108.98333333333335</v>
      </c>
      <c r="J309" s="272">
        <v>110.01666666666669</v>
      </c>
      <c r="K309" s="271">
        <v>107.95</v>
      </c>
      <c r="L309" s="271">
        <v>105.5</v>
      </c>
      <c r="M309" s="271">
        <v>52.327350000000003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74.7</v>
      </c>
      <c r="D310" s="272">
        <v>75.149999999999991</v>
      </c>
      <c r="E310" s="272">
        <v>73.549999999999983</v>
      </c>
      <c r="F310" s="272">
        <v>72.399999999999991</v>
      </c>
      <c r="G310" s="272">
        <v>70.799999999999983</v>
      </c>
      <c r="H310" s="272">
        <v>76.299999999999983</v>
      </c>
      <c r="I310" s="272">
        <v>77.899999999999977</v>
      </c>
      <c r="J310" s="272">
        <v>79.049999999999983</v>
      </c>
      <c r="K310" s="271">
        <v>76.75</v>
      </c>
      <c r="L310" s="271">
        <v>74</v>
      </c>
      <c r="M310" s="271">
        <v>77.580259999999996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513.29999999999995</v>
      </c>
      <c r="D311" s="272">
        <v>513.33333333333337</v>
      </c>
      <c r="E311" s="272">
        <v>511.66666666666674</v>
      </c>
      <c r="F311" s="272">
        <v>510.03333333333336</v>
      </c>
      <c r="G311" s="272">
        <v>508.36666666666673</v>
      </c>
      <c r="H311" s="272">
        <v>514.9666666666667</v>
      </c>
      <c r="I311" s="272">
        <v>516.63333333333344</v>
      </c>
      <c r="J311" s="272">
        <v>518.26666666666677</v>
      </c>
      <c r="K311" s="271">
        <v>515</v>
      </c>
      <c r="L311" s="271">
        <v>511.7</v>
      </c>
      <c r="M311" s="271">
        <v>6.8216200000000002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8947.7000000000007</v>
      </c>
      <c r="D312" s="272">
        <v>8945.6999999999989</v>
      </c>
      <c r="E312" s="272">
        <v>8878.9999999999982</v>
      </c>
      <c r="F312" s="272">
        <v>8810.2999999999993</v>
      </c>
      <c r="G312" s="272">
        <v>8743.5999999999985</v>
      </c>
      <c r="H312" s="272">
        <v>9014.3999999999978</v>
      </c>
      <c r="I312" s="272">
        <v>9081.0999999999985</v>
      </c>
      <c r="J312" s="272">
        <v>9149.7999999999975</v>
      </c>
      <c r="K312" s="271">
        <v>9012.4</v>
      </c>
      <c r="L312" s="271">
        <v>8877</v>
      </c>
      <c r="M312" s="271">
        <v>4.4222900000000003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2010.4</v>
      </c>
      <c r="D313" s="272">
        <v>2011.5833333333333</v>
      </c>
      <c r="E313" s="272">
        <v>1993.8666666666666</v>
      </c>
      <c r="F313" s="272">
        <v>1977.3333333333333</v>
      </c>
      <c r="G313" s="272">
        <v>1959.6166666666666</v>
      </c>
      <c r="H313" s="272">
        <v>2028.1166666666666</v>
      </c>
      <c r="I313" s="272">
        <v>2045.8333333333333</v>
      </c>
      <c r="J313" s="272">
        <v>2062.3666666666668</v>
      </c>
      <c r="K313" s="271">
        <v>2029.3</v>
      </c>
      <c r="L313" s="271">
        <v>1995.05</v>
      </c>
      <c r="M313" s="271">
        <v>1.14659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834.55</v>
      </c>
      <c r="D314" s="272">
        <v>835.69999999999993</v>
      </c>
      <c r="E314" s="272">
        <v>827.24999999999989</v>
      </c>
      <c r="F314" s="272">
        <v>819.94999999999993</v>
      </c>
      <c r="G314" s="272">
        <v>811.49999999999989</v>
      </c>
      <c r="H314" s="272">
        <v>842.99999999999989</v>
      </c>
      <c r="I314" s="272">
        <v>851.44999999999993</v>
      </c>
      <c r="J314" s="272">
        <v>858.74999999999989</v>
      </c>
      <c r="K314" s="271">
        <v>844.15</v>
      </c>
      <c r="L314" s="271">
        <v>828.4</v>
      </c>
      <c r="M314" s="271">
        <v>1.7092799999999999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385.6</v>
      </c>
      <c r="D315" s="272">
        <v>386.06666666666666</v>
      </c>
      <c r="E315" s="272">
        <v>378.38333333333333</v>
      </c>
      <c r="F315" s="272">
        <v>371.16666666666669</v>
      </c>
      <c r="G315" s="272">
        <v>363.48333333333335</v>
      </c>
      <c r="H315" s="272">
        <v>393.2833333333333</v>
      </c>
      <c r="I315" s="272">
        <v>400.96666666666658</v>
      </c>
      <c r="J315" s="272">
        <v>408.18333333333328</v>
      </c>
      <c r="K315" s="271">
        <v>393.75</v>
      </c>
      <c r="L315" s="271">
        <v>378.85</v>
      </c>
      <c r="M315" s="271">
        <v>31.004359999999998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323.3</v>
      </c>
      <c r="D316" s="272">
        <v>323.45</v>
      </c>
      <c r="E316" s="272">
        <v>315.75</v>
      </c>
      <c r="F316" s="272">
        <v>308.2</v>
      </c>
      <c r="G316" s="272">
        <v>300.5</v>
      </c>
      <c r="H316" s="272">
        <v>331</v>
      </c>
      <c r="I316" s="272">
        <v>338.69999999999993</v>
      </c>
      <c r="J316" s="272">
        <v>346.25</v>
      </c>
      <c r="K316" s="271">
        <v>331.15</v>
      </c>
      <c r="L316" s="271">
        <v>315.89999999999998</v>
      </c>
      <c r="M316" s="271">
        <v>7.9690000000000003</v>
      </c>
      <c r="N316" s="1"/>
      <c r="O316" s="1"/>
    </row>
    <row r="317" spans="1:15" ht="12.75" customHeight="1">
      <c r="A317" s="30">
        <v>307</v>
      </c>
      <c r="B317" s="281" t="s">
        <v>858</v>
      </c>
      <c r="C317" s="271">
        <v>742.95</v>
      </c>
      <c r="D317" s="272">
        <v>752.08333333333337</v>
      </c>
      <c r="E317" s="272">
        <v>732.2166666666667</v>
      </c>
      <c r="F317" s="272">
        <v>721.48333333333335</v>
      </c>
      <c r="G317" s="272">
        <v>701.61666666666667</v>
      </c>
      <c r="H317" s="272">
        <v>762.81666666666672</v>
      </c>
      <c r="I317" s="272">
        <v>782.68333333333328</v>
      </c>
      <c r="J317" s="272">
        <v>793.41666666666674</v>
      </c>
      <c r="K317" s="271">
        <v>771.95</v>
      </c>
      <c r="L317" s="271">
        <v>741.35</v>
      </c>
      <c r="M317" s="271">
        <v>0.54930000000000001</v>
      </c>
      <c r="N317" s="1"/>
      <c r="O317" s="1"/>
    </row>
    <row r="318" spans="1:15" ht="12.75" customHeight="1">
      <c r="A318" s="30">
        <v>308</v>
      </c>
      <c r="B318" s="281" t="s">
        <v>859</v>
      </c>
      <c r="C318" s="271">
        <v>823.95</v>
      </c>
      <c r="D318" s="272">
        <v>831.33333333333337</v>
      </c>
      <c r="E318" s="272">
        <v>810.66666666666674</v>
      </c>
      <c r="F318" s="272">
        <v>797.38333333333333</v>
      </c>
      <c r="G318" s="272">
        <v>776.7166666666667</v>
      </c>
      <c r="H318" s="272">
        <v>844.61666666666679</v>
      </c>
      <c r="I318" s="272">
        <v>865.28333333333353</v>
      </c>
      <c r="J318" s="272">
        <v>878.56666666666683</v>
      </c>
      <c r="K318" s="271">
        <v>852</v>
      </c>
      <c r="L318" s="271">
        <v>818.05</v>
      </c>
      <c r="M318" s="271">
        <v>1.59202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1452.45</v>
      </c>
      <c r="D319" s="272">
        <v>1454.8999999999999</v>
      </c>
      <c r="E319" s="272">
        <v>1437.7999999999997</v>
      </c>
      <c r="F319" s="272">
        <v>1423.1499999999999</v>
      </c>
      <c r="G319" s="272">
        <v>1406.0499999999997</v>
      </c>
      <c r="H319" s="272">
        <v>1469.5499999999997</v>
      </c>
      <c r="I319" s="272">
        <v>1486.6499999999996</v>
      </c>
      <c r="J319" s="272">
        <v>1501.2999999999997</v>
      </c>
      <c r="K319" s="271">
        <v>1472</v>
      </c>
      <c r="L319" s="271">
        <v>1440.25</v>
      </c>
      <c r="M319" s="271">
        <v>1.7920199999999999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3533.35</v>
      </c>
      <c r="D320" s="272">
        <v>3519.6166666666668</v>
      </c>
      <c r="E320" s="272">
        <v>3490.5833333333335</v>
      </c>
      <c r="F320" s="272">
        <v>3447.8166666666666</v>
      </c>
      <c r="G320" s="272">
        <v>3418.7833333333333</v>
      </c>
      <c r="H320" s="272">
        <v>3562.3833333333337</v>
      </c>
      <c r="I320" s="272">
        <v>3591.4166666666665</v>
      </c>
      <c r="J320" s="272">
        <v>3634.1833333333338</v>
      </c>
      <c r="K320" s="271">
        <v>3548.65</v>
      </c>
      <c r="L320" s="271">
        <v>3476.85</v>
      </c>
      <c r="M320" s="271">
        <v>4.4770799999999999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775.1</v>
      </c>
      <c r="D322" s="272">
        <v>775.23333333333323</v>
      </c>
      <c r="E322" s="272">
        <v>772.21666666666647</v>
      </c>
      <c r="F322" s="272">
        <v>769.33333333333326</v>
      </c>
      <c r="G322" s="272">
        <v>766.31666666666649</v>
      </c>
      <c r="H322" s="272">
        <v>778.11666666666645</v>
      </c>
      <c r="I322" s="272">
        <v>781.1333333333331</v>
      </c>
      <c r="J322" s="272">
        <v>784.01666666666642</v>
      </c>
      <c r="K322" s="271">
        <v>778.25</v>
      </c>
      <c r="L322" s="271">
        <v>772.35</v>
      </c>
      <c r="M322" s="271">
        <v>0.69923000000000002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2411.1999999999998</v>
      </c>
      <c r="D323" s="272">
        <v>2394.4</v>
      </c>
      <c r="E323" s="272">
        <v>2369.8000000000002</v>
      </c>
      <c r="F323" s="272">
        <v>2328.4</v>
      </c>
      <c r="G323" s="272">
        <v>2303.8000000000002</v>
      </c>
      <c r="H323" s="272">
        <v>2435.8000000000002</v>
      </c>
      <c r="I323" s="272">
        <v>2460.3999999999996</v>
      </c>
      <c r="J323" s="272">
        <v>2501.8000000000002</v>
      </c>
      <c r="K323" s="271">
        <v>2419</v>
      </c>
      <c r="L323" s="271">
        <v>2353</v>
      </c>
      <c r="M323" s="271">
        <v>4.62934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1346.1</v>
      </c>
      <c r="D324" s="272">
        <v>1339.6666666666667</v>
      </c>
      <c r="E324" s="272">
        <v>1326.4833333333336</v>
      </c>
      <c r="F324" s="272">
        <v>1306.8666666666668</v>
      </c>
      <c r="G324" s="272">
        <v>1293.6833333333336</v>
      </c>
      <c r="H324" s="272">
        <v>1359.2833333333335</v>
      </c>
      <c r="I324" s="272">
        <v>1372.4666666666665</v>
      </c>
      <c r="J324" s="272">
        <v>1392.0833333333335</v>
      </c>
      <c r="K324" s="271">
        <v>1352.85</v>
      </c>
      <c r="L324" s="271">
        <v>1320.05</v>
      </c>
      <c r="M324" s="271">
        <v>4.6254499999999998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1060.5</v>
      </c>
      <c r="D325" s="272">
        <v>1063.1166666666666</v>
      </c>
      <c r="E325" s="272">
        <v>1049.3833333333332</v>
      </c>
      <c r="F325" s="272">
        <v>1038.2666666666667</v>
      </c>
      <c r="G325" s="272">
        <v>1024.5333333333333</v>
      </c>
      <c r="H325" s="272">
        <v>1074.2333333333331</v>
      </c>
      <c r="I325" s="272">
        <v>1087.9666666666662</v>
      </c>
      <c r="J325" s="272">
        <v>1099.083333333333</v>
      </c>
      <c r="K325" s="271">
        <v>1076.8499999999999</v>
      </c>
      <c r="L325" s="271">
        <v>1052</v>
      </c>
      <c r="M325" s="271">
        <v>15.789669999999999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653.15</v>
      </c>
      <c r="D326" s="272">
        <v>657.66666666666663</v>
      </c>
      <c r="E326" s="272">
        <v>645.63333333333321</v>
      </c>
      <c r="F326" s="272">
        <v>638.11666666666656</v>
      </c>
      <c r="G326" s="272">
        <v>626.08333333333314</v>
      </c>
      <c r="H326" s="272">
        <v>665.18333333333328</v>
      </c>
      <c r="I326" s="272">
        <v>677.21666666666681</v>
      </c>
      <c r="J326" s="272">
        <v>684.73333333333335</v>
      </c>
      <c r="K326" s="271">
        <v>669.7</v>
      </c>
      <c r="L326" s="271">
        <v>650.15</v>
      </c>
      <c r="M326" s="271">
        <v>7.9060300000000003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33.9</v>
      </c>
      <c r="D327" s="272">
        <v>33.916666666666664</v>
      </c>
      <c r="E327" s="272">
        <v>33.383333333333326</v>
      </c>
      <c r="F327" s="272">
        <v>32.86666666666666</v>
      </c>
      <c r="G327" s="272">
        <v>32.333333333333321</v>
      </c>
      <c r="H327" s="272">
        <v>34.43333333333333</v>
      </c>
      <c r="I327" s="272">
        <v>34.966666666666676</v>
      </c>
      <c r="J327" s="272">
        <v>35.483333333333334</v>
      </c>
      <c r="K327" s="271">
        <v>34.450000000000003</v>
      </c>
      <c r="L327" s="271">
        <v>33.4</v>
      </c>
      <c r="M327" s="271">
        <v>39.653860000000002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65.900000000000006</v>
      </c>
      <c r="D328" s="272">
        <v>65.816666666666677</v>
      </c>
      <c r="E328" s="272">
        <v>65.183333333333351</v>
      </c>
      <c r="F328" s="272">
        <v>64.466666666666669</v>
      </c>
      <c r="G328" s="272">
        <v>63.833333333333343</v>
      </c>
      <c r="H328" s="272">
        <v>66.53333333333336</v>
      </c>
      <c r="I328" s="272">
        <v>67.166666666666686</v>
      </c>
      <c r="J328" s="272">
        <v>67.883333333333368</v>
      </c>
      <c r="K328" s="271">
        <v>66.45</v>
      </c>
      <c r="L328" s="271">
        <v>65.099999999999994</v>
      </c>
      <c r="M328" s="271">
        <v>25.222950000000001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576.6</v>
      </c>
      <c r="D329" s="272">
        <v>578.55000000000007</v>
      </c>
      <c r="E329" s="272">
        <v>573.05000000000018</v>
      </c>
      <c r="F329" s="272">
        <v>569.50000000000011</v>
      </c>
      <c r="G329" s="272">
        <v>564.00000000000023</v>
      </c>
      <c r="H329" s="272">
        <v>582.10000000000014</v>
      </c>
      <c r="I329" s="272">
        <v>587.59999999999991</v>
      </c>
      <c r="J329" s="272">
        <v>591.15000000000009</v>
      </c>
      <c r="K329" s="271">
        <v>584.04999999999995</v>
      </c>
      <c r="L329" s="271">
        <v>575</v>
      </c>
      <c r="M329" s="271">
        <v>0.33550000000000002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34.65</v>
      </c>
      <c r="D330" s="272">
        <v>34.43333333333333</v>
      </c>
      <c r="E330" s="272">
        <v>34.066666666666663</v>
      </c>
      <c r="F330" s="272">
        <v>33.483333333333334</v>
      </c>
      <c r="G330" s="272">
        <v>33.116666666666667</v>
      </c>
      <c r="H330" s="272">
        <v>35.016666666666659</v>
      </c>
      <c r="I330" s="272">
        <v>35.383333333333319</v>
      </c>
      <c r="J330" s="272">
        <v>35.966666666666654</v>
      </c>
      <c r="K330" s="271">
        <v>34.799999999999997</v>
      </c>
      <c r="L330" s="271">
        <v>33.85</v>
      </c>
      <c r="M330" s="271">
        <v>55.5595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72.05</v>
      </c>
      <c r="D331" s="272">
        <v>72.38333333333334</v>
      </c>
      <c r="E331" s="272">
        <v>71.066666666666677</v>
      </c>
      <c r="F331" s="272">
        <v>70.083333333333343</v>
      </c>
      <c r="G331" s="272">
        <v>68.76666666666668</v>
      </c>
      <c r="H331" s="272">
        <v>73.366666666666674</v>
      </c>
      <c r="I331" s="272">
        <v>74.683333333333337</v>
      </c>
      <c r="J331" s="272">
        <v>75.666666666666671</v>
      </c>
      <c r="K331" s="271">
        <v>73.7</v>
      </c>
      <c r="L331" s="271">
        <v>71.400000000000006</v>
      </c>
      <c r="M331" s="271">
        <v>25.25478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116.9</v>
      </c>
      <c r="D332" s="272">
        <v>116.46666666666665</v>
      </c>
      <c r="E332" s="272">
        <v>115.7833333333333</v>
      </c>
      <c r="F332" s="272">
        <v>114.66666666666664</v>
      </c>
      <c r="G332" s="272">
        <v>113.98333333333329</v>
      </c>
      <c r="H332" s="272">
        <v>117.58333333333331</v>
      </c>
      <c r="I332" s="272">
        <v>118.26666666666668</v>
      </c>
      <c r="J332" s="272">
        <v>119.38333333333333</v>
      </c>
      <c r="K332" s="271">
        <v>117.15</v>
      </c>
      <c r="L332" s="271">
        <v>115.35</v>
      </c>
      <c r="M332" s="271">
        <v>134.08623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269.10000000000002</v>
      </c>
      <c r="D333" s="272">
        <v>270.34999999999997</v>
      </c>
      <c r="E333" s="272">
        <v>266.74999999999994</v>
      </c>
      <c r="F333" s="272">
        <v>264.39999999999998</v>
      </c>
      <c r="G333" s="272">
        <v>260.79999999999995</v>
      </c>
      <c r="H333" s="272">
        <v>272.69999999999993</v>
      </c>
      <c r="I333" s="272">
        <v>276.29999999999995</v>
      </c>
      <c r="J333" s="272">
        <v>278.64999999999992</v>
      </c>
      <c r="K333" s="271">
        <v>273.95</v>
      </c>
      <c r="L333" s="271">
        <v>268</v>
      </c>
      <c r="M333" s="271">
        <v>3.9894400000000001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160.80000000000001</v>
      </c>
      <c r="D334" s="272">
        <v>161.11666666666667</v>
      </c>
      <c r="E334" s="272">
        <v>159.58333333333334</v>
      </c>
      <c r="F334" s="272">
        <v>158.36666666666667</v>
      </c>
      <c r="G334" s="272">
        <v>156.83333333333334</v>
      </c>
      <c r="H334" s="272">
        <v>162.33333333333334</v>
      </c>
      <c r="I334" s="272">
        <v>163.86666666666665</v>
      </c>
      <c r="J334" s="272">
        <v>165.08333333333334</v>
      </c>
      <c r="K334" s="271">
        <v>162.65</v>
      </c>
      <c r="L334" s="271">
        <v>159.9</v>
      </c>
      <c r="M334" s="271">
        <v>95.858879999999999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720.15</v>
      </c>
      <c r="D335" s="272">
        <v>717.75</v>
      </c>
      <c r="E335" s="272">
        <v>700.55</v>
      </c>
      <c r="F335" s="272">
        <v>680.94999999999993</v>
      </c>
      <c r="G335" s="272">
        <v>663.74999999999989</v>
      </c>
      <c r="H335" s="272">
        <v>737.35</v>
      </c>
      <c r="I335" s="272">
        <v>754.55000000000007</v>
      </c>
      <c r="J335" s="272">
        <v>774.15000000000009</v>
      </c>
      <c r="K335" s="271">
        <v>734.95</v>
      </c>
      <c r="L335" s="271">
        <v>698.15</v>
      </c>
      <c r="M335" s="271">
        <v>5.80023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81.25</v>
      </c>
      <c r="D336" s="272">
        <v>81.583333333333329</v>
      </c>
      <c r="E336" s="272">
        <v>80.36666666666666</v>
      </c>
      <c r="F336" s="272">
        <v>79.483333333333334</v>
      </c>
      <c r="G336" s="272">
        <v>78.266666666666666</v>
      </c>
      <c r="H336" s="272">
        <v>82.466666666666654</v>
      </c>
      <c r="I336" s="272">
        <v>83.683333333333323</v>
      </c>
      <c r="J336" s="272">
        <v>84.566666666666649</v>
      </c>
      <c r="K336" s="271">
        <v>82.8</v>
      </c>
      <c r="L336" s="271">
        <v>80.7</v>
      </c>
      <c r="M336" s="271">
        <v>145.38446999999999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4420.8999999999996</v>
      </c>
      <c r="D337" s="272">
        <v>4424.416666666667</v>
      </c>
      <c r="E337" s="272">
        <v>4382.4833333333336</v>
      </c>
      <c r="F337" s="272">
        <v>4344.0666666666666</v>
      </c>
      <c r="G337" s="272">
        <v>4302.1333333333332</v>
      </c>
      <c r="H337" s="272">
        <v>4462.8333333333339</v>
      </c>
      <c r="I337" s="272">
        <v>4504.7666666666664</v>
      </c>
      <c r="J337" s="272">
        <v>4543.1833333333343</v>
      </c>
      <c r="K337" s="271">
        <v>4466.3500000000004</v>
      </c>
      <c r="L337" s="271">
        <v>4386</v>
      </c>
      <c r="M337" s="271">
        <v>0.99368999999999996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664.75</v>
      </c>
      <c r="D338" s="272">
        <v>663.91666666666663</v>
      </c>
      <c r="E338" s="272">
        <v>658.83333333333326</v>
      </c>
      <c r="F338" s="272">
        <v>652.91666666666663</v>
      </c>
      <c r="G338" s="272">
        <v>647.83333333333326</v>
      </c>
      <c r="H338" s="272">
        <v>669.83333333333326</v>
      </c>
      <c r="I338" s="272">
        <v>674.91666666666652</v>
      </c>
      <c r="J338" s="272">
        <v>680.83333333333326</v>
      </c>
      <c r="K338" s="271">
        <v>669</v>
      </c>
      <c r="L338" s="271">
        <v>658</v>
      </c>
      <c r="M338" s="271">
        <v>3.1254599999999999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19557.650000000001</v>
      </c>
      <c r="D339" s="272">
        <v>19590.133333333335</v>
      </c>
      <c r="E339" s="272">
        <v>19447.51666666667</v>
      </c>
      <c r="F339" s="272">
        <v>19337.383333333335</v>
      </c>
      <c r="G339" s="272">
        <v>19194.76666666667</v>
      </c>
      <c r="H339" s="272">
        <v>19700.26666666667</v>
      </c>
      <c r="I339" s="272">
        <v>19842.883333333331</v>
      </c>
      <c r="J339" s="272">
        <v>19953.01666666667</v>
      </c>
      <c r="K339" s="271">
        <v>19732.75</v>
      </c>
      <c r="L339" s="271">
        <v>19480</v>
      </c>
      <c r="M339" s="271">
        <v>0.48920999999999998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71.45</v>
      </c>
      <c r="D340" s="272">
        <v>72.05</v>
      </c>
      <c r="E340" s="272">
        <v>70.5</v>
      </c>
      <c r="F340" s="272">
        <v>69.55</v>
      </c>
      <c r="G340" s="272">
        <v>68</v>
      </c>
      <c r="H340" s="272">
        <v>73</v>
      </c>
      <c r="I340" s="272">
        <v>74.549999999999983</v>
      </c>
      <c r="J340" s="272">
        <v>75.5</v>
      </c>
      <c r="K340" s="271">
        <v>73.599999999999994</v>
      </c>
      <c r="L340" s="271">
        <v>71.099999999999994</v>
      </c>
      <c r="M340" s="271">
        <v>12.002409999999999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313.8</v>
      </c>
      <c r="D341" s="272">
        <v>315.21666666666664</v>
      </c>
      <c r="E341" s="272">
        <v>310.43333333333328</v>
      </c>
      <c r="F341" s="272">
        <v>307.06666666666666</v>
      </c>
      <c r="G341" s="272">
        <v>302.2833333333333</v>
      </c>
      <c r="H341" s="272">
        <v>318.58333333333326</v>
      </c>
      <c r="I341" s="272">
        <v>323.36666666666667</v>
      </c>
      <c r="J341" s="272">
        <v>326.73333333333323</v>
      </c>
      <c r="K341" s="271">
        <v>320</v>
      </c>
      <c r="L341" s="271">
        <v>311.85000000000002</v>
      </c>
      <c r="M341" s="271">
        <v>6.5245100000000003</v>
      </c>
      <c r="N341" s="1"/>
      <c r="O341" s="1"/>
    </row>
    <row r="342" spans="1:15" ht="12.75" customHeight="1">
      <c r="A342" s="30">
        <v>332</v>
      </c>
      <c r="B342" s="281" t="s">
        <v>860</v>
      </c>
      <c r="C342" s="271">
        <v>345.4</v>
      </c>
      <c r="D342" s="272">
        <v>346.95</v>
      </c>
      <c r="E342" s="272">
        <v>342.45</v>
      </c>
      <c r="F342" s="272">
        <v>339.5</v>
      </c>
      <c r="G342" s="272">
        <v>335</v>
      </c>
      <c r="H342" s="272">
        <v>349.9</v>
      </c>
      <c r="I342" s="272">
        <v>354.4</v>
      </c>
      <c r="J342" s="272">
        <v>357.34999999999997</v>
      </c>
      <c r="K342" s="271">
        <v>351.45</v>
      </c>
      <c r="L342" s="271">
        <v>344</v>
      </c>
      <c r="M342" s="271">
        <v>1.6196900000000001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978.65</v>
      </c>
      <c r="D343" s="272">
        <v>975.41666666666663</v>
      </c>
      <c r="E343" s="272">
        <v>956.13333333333321</v>
      </c>
      <c r="F343" s="272">
        <v>933.61666666666656</v>
      </c>
      <c r="G343" s="272">
        <v>914.33333333333314</v>
      </c>
      <c r="H343" s="272">
        <v>997.93333333333328</v>
      </c>
      <c r="I343" s="272">
        <v>1017.2166666666668</v>
      </c>
      <c r="J343" s="272">
        <v>1039.7333333333333</v>
      </c>
      <c r="K343" s="271">
        <v>994.7</v>
      </c>
      <c r="L343" s="271">
        <v>952.9</v>
      </c>
      <c r="M343" s="271">
        <v>10.60074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135.55000000000001</v>
      </c>
      <c r="D344" s="272">
        <v>136.18333333333334</v>
      </c>
      <c r="E344" s="272">
        <v>134.06666666666666</v>
      </c>
      <c r="F344" s="272">
        <v>132.58333333333331</v>
      </c>
      <c r="G344" s="272">
        <v>130.46666666666664</v>
      </c>
      <c r="H344" s="272">
        <v>137.66666666666669</v>
      </c>
      <c r="I344" s="272">
        <v>139.78333333333336</v>
      </c>
      <c r="J344" s="272">
        <v>141.26666666666671</v>
      </c>
      <c r="K344" s="271">
        <v>138.30000000000001</v>
      </c>
      <c r="L344" s="271">
        <v>134.69999999999999</v>
      </c>
      <c r="M344" s="271">
        <v>425.97708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191.65</v>
      </c>
      <c r="D345" s="272">
        <v>191.78333333333333</v>
      </c>
      <c r="E345" s="272">
        <v>189.46666666666667</v>
      </c>
      <c r="F345" s="272">
        <v>187.28333333333333</v>
      </c>
      <c r="G345" s="272">
        <v>184.96666666666667</v>
      </c>
      <c r="H345" s="272">
        <v>193.96666666666667</v>
      </c>
      <c r="I345" s="272">
        <v>196.28333333333333</v>
      </c>
      <c r="J345" s="272">
        <v>198.46666666666667</v>
      </c>
      <c r="K345" s="271">
        <v>194.1</v>
      </c>
      <c r="L345" s="271">
        <v>189.6</v>
      </c>
      <c r="M345" s="271">
        <v>25.21236</v>
      </c>
      <c r="N345" s="1"/>
      <c r="O345" s="1"/>
    </row>
    <row r="346" spans="1:15" ht="12.75" customHeight="1">
      <c r="A346" s="30">
        <v>336</v>
      </c>
      <c r="B346" s="281" t="s">
        <v>841</v>
      </c>
      <c r="C346" s="271">
        <v>786.2</v>
      </c>
      <c r="D346" s="272">
        <v>787.83333333333337</v>
      </c>
      <c r="E346" s="272">
        <v>780.86666666666679</v>
      </c>
      <c r="F346" s="272">
        <v>775.53333333333342</v>
      </c>
      <c r="G346" s="272">
        <v>768.56666666666683</v>
      </c>
      <c r="H346" s="272">
        <v>793.16666666666674</v>
      </c>
      <c r="I346" s="272">
        <v>800.13333333333321</v>
      </c>
      <c r="J346" s="272">
        <v>805.4666666666667</v>
      </c>
      <c r="K346" s="271">
        <v>794.8</v>
      </c>
      <c r="L346" s="271">
        <v>782.5</v>
      </c>
      <c r="M346" s="271">
        <v>14.012879999999999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3347.7</v>
      </c>
      <c r="D347" s="272">
        <v>3351.2166666666672</v>
      </c>
      <c r="E347" s="272">
        <v>3322.5333333333342</v>
      </c>
      <c r="F347" s="272">
        <v>3297.3666666666672</v>
      </c>
      <c r="G347" s="272">
        <v>3268.6833333333343</v>
      </c>
      <c r="H347" s="272">
        <v>3376.3833333333341</v>
      </c>
      <c r="I347" s="272">
        <v>3405.0666666666666</v>
      </c>
      <c r="J347" s="272">
        <v>3430.233333333334</v>
      </c>
      <c r="K347" s="271">
        <v>3379.9</v>
      </c>
      <c r="L347" s="271">
        <v>3326.05</v>
      </c>
      <c r="M347" s="271">
        <v>0.62022999999999995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273.10000000000002</v>
      </c>
      <c r="D348" s="272">
        <v>272.91666666666669</v>
      </c>
      <c r="E348" s="272">
        <v>270.83333333333337</v>
      </c>
      <c r="F348" s="272">
        <v>268.56666666666666</v>
      </c>
      <c r="G348" s="272">
        <v>266.48333333333335</v>
      </c>
      <c r="H348" s="272">
        <v>275.18333333333339</v>
      </c>
      <c r="I348" s="272">
        <v>277.26666666666677</v>
      </c>
      <c r="J348" s="272">
        <v>279.53333333333342</v>
      </c>
      <c r="K348" s="271">
        <v>275</v>
      </c>
      <c r="L348" s="271">
        <v>270.64999999999998</v>
      </c>
      <c r="M348" s="271">
        <v>1.51254</v>
      </c>
      <c r="N348" s="1"/>
      <c r="O348" s="1"/>
    </row>
    <row r="349" spans="1:15" ht="12.75" customHeight="1">
      <c r="A349" s="30">
        <v>339</v>
      </c>
      <c r="B349" s="281" t="s">
        <v>842</v>
      </c>
      <c r="C349" s="271">
        <v>560.20000000000005</v>
      </c>
      <c r="D349" s="272">
        <v>559.65</v>
      </c>
      <c r="E349" s="272">
        <v>549.79999999999995</v>
      </c>
      <c r="F349" s="272">
        <v>539.4</v>
      </c>
      <c r="G349" s="272">
        <v>529.54999999999995</v>
      </c>
      <c r="H349" s="272">
        <v>570.04999999999995</v>
      </c>
      <c r="I349" s="272">
        <v>579.90000000000009</v>
      </c>
      <c r="J349" s="272">
        <v>590.29999999999995</v>
      </c>
      <c r="K349" s="271">
        <v>569.5</v>
      </c>
      <c r="L349" s="271">
        <v>549.25</v>
      </c>
      <c r="M349" s="271">
        <v>8.7183299999999999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126.6</v>
      </c>
      <c r="D350" s="272">
        <v>127.28333333333335</v>
      </c>
      <c r="E350" s="272">
        <v>125.31666666666669</v>
      </c>
      <c r="F350" s="272">
        <v>124.03333333333335</v>
      </c>
      <c r="G350" s="272">
        <v>122.06666666666669</v>
      </c>
      <c r="H350" s="272">
        <v>128.56666666666669</v>
      </c>
      <c r="I350" s="272">
        <v>130.53333333333336</v>
      </c>
      <c r="J350" s="272">
        <v>131.81666666666669</v>
      </c>
      <c r="K350" s="271">
        <v>129.25</v>
      </c>
      <c r="L350" s="271">
        <v>126</v>
      </c>
      <c r="M350" s="271">
        <v>8.5145099999999996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3423.45</v>
      </c>
      <c r="D351" s="272">
        <v>3433.0833333333335</v>
      </c>
      <c r="E351" s="272">
        <v>3392.166666666667</v>
      </c>
      <c r="F351" s="272">
        <v>3360.8833333333337</v>
      </c>
      <c r="G351" s="272">
        <v>3319.9666666666672</v>
      </c>
      <c r="H351" s="272">
        <v>3464.3666666666668</v>
      </c>
      <c r="I351" s="272">
        <v>3505.2833333333338</v>
      </c>
      <c r="J351" s="272">
        <v>3536.5666666666666</v>
      </c>
      <c r="K351" s="271">
        <v>3474</v>
      </c>
      <c r="L351" s="271">
        <v>3401.8</v>
      </c>
      <c r="M351" s="271">
        <v>1.5582499999999999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366.35</v>
      </c>
      <c r="D352" s="272">
        <v>368.09999999999997</v>
      </c>
      <c r="E352" s="272">
        <v>363.24999999999994</v>
      </c>
      <c r="F352" s="272">
        <v>360.15</v>
      </c>
      <c r="G352" s="272">
        <v>355.29999999999995</v>
      </c>
      <c r="H352" s="272">
        <v>371.19999999999993</v>
      </c>
      <c r="I352" s="272">
        <v>376.04999999999995</v>
      </c>
      <c r="J352" s="272">
        <v>379.14999999999992</v>
      </c>
      <c r="K352" s="271">
        <v>372.95</v>
      </c>
      <c r="L352" s="271">
        <v>365</v>
      </c>
      <c r="M352" s="271">
        <v>1.9333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248.9</v>
      </c>
      <c r="D353" s="272">
        <v>251.71666666666667</v>
      </c>
      <c r="E353" s="272">
        <v>244.58333333333331</v>
      </c>
      <c r="F353" s="272">
        <v>240.26666666666665</v>
      </c>
      <c r="G353" s="272">
        <v>233.1333333333333</v>
      </c>
      <c r="H353" s="272">
        <v>256.0333333333333</v>
      </c>
      <c r="I353" s="272">
        <v>263.16666666666674</v>
      </c>
      <c r="J353" s="272">
        <v>267.48333333333335</v>
      </c>
      <c r="K353" s="271">
        <v>258.85000000000002</v>
      </c>
      <c r="L353" s="271">
        <v>247.4</v>
      </c>
      <c r="M353" s="271">
        <v>6.2567300000000001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1918</v>
      </c>
      <c r="D354" s="272">
        <v>1924.6666666666667</v>
      </c>
      <c r="E354" s="272">
        <v>1906.5333333333335</v>
      </c>
      <c r="F354" s="272">
        <v>1895.0666666666668</v>
      </c>
      <c r="G354" s="272">
        <v>1876.9333333333336</v>
      </c>
      <c r="H354" s="272">
        <v>1936.1333333333334</v>
      </c>
      <c r="I354" s="272">
        <v>1954.2666666666667</v>
      </c>
      <c r="J354" s="272">
        <v>1965.7333333333333</v>
      </c>
      <c r="K354" s="271">
        <v>1942.8</v>
      </c>
      <c r="L354" s="271">
        <v>1913.2</v>
      </c>
      <c r="M354" s="271">
        <v>5.1473399999999998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50041.9</v>
      </c>
      <c r="D355" s="272">
        <v>49760.583333333336</v>
      </c>
      <c r="E355" s="272">
        <v>49348.716666666674</v>
      </c>
      <c r="F355" s="272">
        <v>48655.53333333334</v>
      </c>
      <c r="G355" s="272">
        <v>48243.666666666679</v>
      </c>
      <c r="H355" s="272">
        <v>50453.76666666667</v>
      </c>
      <c r="I355" s="272">
        <v>50865.633333333324</v>
      </c>
      <c r="J355" s="272">
        <v>51558.816666666666</v>
      </c>
      <c r="K355" s="271">
        <v>50172.45</v>
      </c>
      <c r="L355" s="271">
        <v>49067.4</v>
      </c>
      <c r="M355" s="271">
        <v>0.12397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3833.6</v>
      </c>
      <c r="D356" s="272">
        <v>3827.3666666666663</v>
      </c>
      <c r="E356" s="272">
        <v>3761.1833333333325</v>
      </c>
      <c r="F356" s="272">
        <v>3688.766666666666</v>
      </c>
      <c r="G356" s="272">
        <v>3622.5833333333321</v>
      </c>
      <c r="H356" s="272">
        <v>3899.7833333333328</v>
      </c>
      <c r="I356" s="272">
        <v>3965.9666666666662</v>
      </c>
      <c r="J356" s="272">
        <v>4038.3833333333332</v>
      </c>
      <c r="K356" s="271">
        <v>3893.55</v>
      </c>
      <c r="L356" s="271">
        <v>3754.95</v>
      </c>
      <c r="M356" s="271">
        <v>3.15219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215</v>
      </c>
      <c r="D357" s="272">
        <v>214.86666666666667</v>
      </c>
      <c r="E357" s="272">
        <v>213.73333333333335</v>
      </c>
      <c r="F357" s="272">
        <v>212.46666666666667</v>
      </c>
      <c r="G357" s="272">
        <v>211.33333333333334</v>
      </c>
      <c r="H357" s="272">
        <v>216.13333333333335</v>
      </c>
      <c r="I357" s="272">
        <v>217.26666666666668</v>
      </c>
      <c r="J357" s="272">
        <v>218.53333333333336</v>
      </c>
      <c r="K357" s="271">
        <v>216</v>
      </c>
      <c r="L357" s="271">
        <v>213.6</v>
      </c>
      <c r="M357" s="271">
        <v>7.8973000000000004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4220.75</v>
      </c>
      <c r="D358" s="272">
        <v>4210.9000000000005</v>
      </c>
      <c r="E358" s="272">
        <v>4169.8500000000013</v>
      </c>
      <c r="F358" s="272">
        <v>4118.9500000000007</v>
      </c>
      <c r="G358" s="272">
        <v>4077.9000000000015</v>
      </c>
      <c r="H358" s="272">
        <v>4261.8000000000011</v>
      </c>
      <c r="I358" s="272">
        <v>4302.8500000000004</v>
      </c>
      <c r="J358" s="272">
        <v>4353.7500000000009</v>
      </c>
      <c r="K358" s="271">
        <v>4251.95</v>
      </c>
      <c r="L358" s="271">
        <v>4160</v>
      </c>
      <c r="M358" s="271">
        <v>0.13392999999999999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1369.35</v>
      </c>
      <c r="D359" s="272">
        <v>1366.1166666666668</v>
      </c>
      <c r="E359" s="272">
        <v>1339.2333333333336</v>
      </c>
      <c r="F359" s="272">
        <v>1309.1166666666668</v>
      </c>
      <c r="G359" s="272">
        <v>1282.2333333333336</v>
      </c>
      <c r="H359" s="272">
        <v>1396.2333333333336</v>
      </c>
      <c r="I359" s="272">
        <v>1423.1166666666668</v>
      </c>
      <c r="J359" s="272">
        <v>1453.2333333333336</v>
      </c>
      <c r="K359" s="271">
        <v>1393</v>
      </c>
      <c r="L359" s="271">
        <v>1336</v>
      </c>
      <c r="M359" s="271">
        <v>3.5447000000000002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2723.25</v>
      </c>
      <c r="D360" s="272">
        <v>2720.0833333333335</v>
      </c>
      <c r="E360" s="272">
        <v>2705.166666666667</v>
      </c>
      <c r="F360" s="272">
        <v>2687.0833333333335</v>
      </c>
      <c r="G360" s="272">
        <v>2672.166666666667</v>
      </c>
      <c r="H360" s="272">
        <v>2738.166666666667</v>
      </c>
      <c r="I360" s="272">
        <v>2753.0833333333339</v>
      </c>
      <c r="J360" s="272">
        <v>2771.166666666667</v>
      </c>
      <c r="K360" s="271">
        <v>2735</v>
      </c>
      <c r="L360" s="271">
        <v>2702</v>
      </c>
      <c r="M360" s="271">
        <v>2.0597799999999999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1961.45</v>
      </c>
      <c r="D361" s="272">
        <v>1966.2666666666667</v>
      </c>
      <c r="E361" s="272">
        <v>1947.1833333333334</v>
      </c>
      <c r="F361" s="272">
        <v>1932.9166666666667</v>
      </c>
      <c r="G361" s="272">
        <v>1913.8333333333335</v>
      </c>
      <c r="H361" s="272">
        <v>1980.5333333333333</v>
      </c>
      <c r="I361" s="272">
        <v>1999.6166666666668</v>
      </c>
      <c r="J361" s="272">
        <v>2013.8833333333332</v>
      </c>
      <c r="K361" s="271">
        <v>1985.35</v>
      </c>
      <c r="L361" s="271">
        <v>1952</v>
      </c>
      <c r="M361" s="271">
        <v>5.0343799999999996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752.2</v>
      </c>
      <c r="D362" s="272">
        <v>747.94999999999993</v>
      </c>
      <c r="E362" s="272">
        <v>735.89999999999986</v>
      </c>
      <c r="F362" s="272">
        <v>719.59999999999991</v>
      </c>
      <c r="G362" s="272">
        <v>707.54999999999984</v>
      </c>
      <c r="H362" s="272">
        <v>764.24999999999989</v>
      </c>
      <c r="I362" s="272">
        <v>776.29999999999984</v>
      </c>
      <c r="J362" s="272">
        <v>792.59999999999991</v>
      </c>
      <c r="K362" s="271">
        <v>760</v>
      </c>
      <c r="L362" s="271">
        <v>731.65</v>
      </c>
      <c r="M362" s="271">
        <v>1.5833900000000001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2459.6999999999998</v>
      </c>
      <c r="D363" s="272">
        <v>2454.5166666666664</v>
      </c>
      <c r="E363" s="272">
        <v>2440.1833333333329</v>
      </c>
      <c r="F363" s="272">
        <v>2420.6666666666665</v>
      </c>
      <c r="G363" s="272">
        <v>2406.333333333333</v>
      </c>
      <c r="H363" s="272">
        <v>2474.0333333333328</v>
      </c>
      <c r="I363" s="272">
        <v>2488.3666666666668</v>
      </c>
      <c r="J363" s="272">
        <v>2507.8833333333328</v>
      </c>
      <c r="K363" s="271">
        <v>2468.85</v>
      </c>
      <c r="L363" s="271">
        <v>2435</v>
      </c>
      <c r="M363" s="271">
        <v>1.72105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2271.1</v>
      </c>
      <c r="D364" s="272">
        <v>2286.5166666666669</v>
      </c>
      <c r="E364" s="272">
        <v>2248.5333333333338</v>
      </c>
      <c r="F364" s="272">
        <v>2225.9666666666667</v>
      </c>
      <c r="G364" s="272">
        <v>2187.9833333333336</v>
      </c>
      <c r="H364" s="272">
        <v>2309.0833333333339</v>
      </c>
      <c r="I364" s="272">
        <v>2347.0666666666666</v>
      </c>
      <c r="J364" s="272">
        <v>2369.6333333333341</v>
      </c>
      <c r="K364" s="271">
        <v>2324.5</v>
      </c>
      <c r="L364" s="271">
        <v>2263.9499999999998</v>
      </c>
      <c r="M364" s="271">
        <v>1.76589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288.89999999999998</v>
      </c>
      <c r="D365" s="272">
        <v>288.96666666666664</v>
      </c>
      <c r="E365" s="272">
        <v>284.98333333333329</v>
      </c>
      <c r="F365" s="272">
        <v>281.06666666666666</v>
      </c>
      <c r="G365" s="272">
        <v>277.08333333333331</v>
      </c>
      <c r="H365" s="272">
        <v>292.88333333333327</v>
      </c>
      <c r="I365" s="272">
        <v>296.86666666666662</v>
      </c>
      <c r="J365" s="272">
        <v>300.78333333333325</v>
      </c>
      <c r="K365" s="271">
        <v>292.95</v>
      </c>
      <c r="L365" s="271">
        <v>285.05</v>
      </c>
      <c r="M365" s="271">
        <v>18.99766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118.6</v>
      </c>
      <c r="D366" s="272">
        <v>118.68333333333332</v>
      </c>
      <c r="E366" s="272">
        <v>117.26666666666665</v>
      </c>
      <c r="F366" s="272">
        <v>115.93333333333332</v>
      </c>
      <c r="G366" s="272">
        <v>114.51666666666665</v>
      </c>
      <c r="H366" s="272">
        <v>120.01666666666665</v>
      </c>
      <c r="I366" s="272">
        <v>121.43333333333331</v>
      </c>
      <c r="J366" s="272">
        <v>122.76666666666665</v>
      </c>
      <c r="K366" s="271">
        <v>120.1</v>
      </c>
      <c r="L366" s="271">
        <v>117.35</v>
      </c>
      <c r="M366" s="271">
        <v>38.643940000000001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231.35</v>
      </c>
      <c r="D367" s="272">
        <v>230.26666666666665</v>
      </c>
      <c r="E367" s="272">
        <v>228.83333333333331</v>
      </c>
      <c r="F367" s="272">
        <v>226.31666666666666</v>
      </c>
      <c r="G367" s="272">
        <v>224.88333333333333</v>
      </c>
      <c r="H367" s="272">
        <v>232.7833333333333</v>
      </c>
      <c r="I367" s="272">
        <v>234.21666666666664</v>
      </c>
      <c r="J367" s="272">
        <v>236.73333333333329</v>
      </c>
      <c r="K367" s="271">
        <v>231.7</v>
      </c>
      <c r="L367" s="271">
        <v>227.75</v>
      </c>
      <c r="M367" s="271">
        <v>85.203639999999993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379.05</v>
      </c>
      <c r="D368" s="272">
        <v>380.0333333333333</v>
      </c>
      <c r="E368" s="272">
        <v>376.11666666666662</v>
      </c>
      <c r="F368" s="272">
        <v>373.18333333333334</v>
      </c>
      <c r="G368" s="272">
        <v>369.26666666666665</v>
      </c>
      <c r="H368" s="272">
        <v>382.96666666666658</v>
      </c>
      <c r="I368" s="272">
        <v>386.88333333333333</v>
      </c>
      <c r="J368" s="272">
        <v>389.81666666666655</v>
      </c>
      <c r="K368" s="271">
        <v>383.95</v>
      </c>
      <c r="L368" s="271">
        <v>377.1</v>
      </c>
      <c r="M368" s="271">
        <v>5.2858400000000003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462.8</v>
      </c>
      <c r="D369" s="272">
        <v>459.43333333333334</v>
      </c>
      <c r="E369" s="272">
        <v>450.86666666666667</v>
      </c>
      <c r="F369" s="272">
        <v>438.93333333333334</v>
      </c>
      <c r="G369" s="272">
        <v>430.36666666666667</v>
      </c>
      <c r="H369" s="272">
        <v>471.36666666666667</v>
      </c>
      <c r="I369" s="272">
        <v>479.93333333333339</v>
      </c>
      <c r="J369" s="272">
        <v>491.86666666666667</v>
      </c>
      <c r="K369" s="271">
        <v>468</v>
      </c>
      <c r="L369" s="271">
        <v>447.5</v>
      </c>
      <c r="M369" s="271">
        <v>5.4409000000000001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598.25</v>
      </c>
      <c r="D370" s="272">
        <v>598.75</v>
      </c>
      <c r="E370" s="272">
        <v>595.1</v>
      </c>
      <c r="F370" s="272">
        <v>591.95000000000005</v>
      </c>
      <c r="G370" s="272">
        <v>588.30000000000007</v>
      </c>
      <c r="H370" s="272">
        <v>601.9</v>
      </c>
      <c r="I370" s="272">
        <v>605.55000000000007</v>
      </c>
      <c r="J370" s="272">
        <v>608.69999999999993</v>
      </c>
      <c r="K370" s="271">
        <v>602.4</v>
      </c>
      <c r="L370" s="271">
        <v>595.6</v>
      </c>
      <c r="M370" s="271">
        <v>1.5539799999999999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129.80000000000001</v>
      </c>
      <c r="D371" s="272">
        <v>127.91666666666667</v>
      </c>
      <c r="E371" s="272">
        <v>125.03333333333333</v>
      </c>
      <c r="F371" s="272">
        <v>120.26666666666667</v>
      </c>
      <c r="G371" s="272">
        <v>117.38333333333333</v>
      </c>
      <c r="H371" s="272">
        <v>132.68333333333334</v>
      </c>
      <c r="I371" s="272">
        <v>135.56666666666669</v>
      </c>
      <c r="J371" s="272">
        <v>140.33333333333334</v>
      </c>
      <c r="K371" s="271">
        <v>130.80000000000001</v>
      </c>
      <c r="L371" s="271">
        <v>123.15</v>
      </c>
      <c r="M371" s="271">
        <v>12.187480000000001</v>
      </c>
      <c r="N371" s="1"/>
      <c r="O371" s="1"/>
    </row>
    <row r="372" spans="1:15" ht="12.75" customHeight="1">
      <c r="A372" s="30">
        <v>362</v>
      </c>
      <c r="B372" s="281" t="s">
        <v>861</v>
      </c>
      <c r="C372" s="271">
        <v>1287.25</v>
      </c>
      <c r="D372" s="272">
        <v>1292.5333333333333</v>
      </c>
      <c r="E372" s="272">
        <v>1273.3666666666666</v>
      </c>
      <c r="F372" s="272">
        <v>1259.4833333333333</v>
      </c>
      <c r="G372" s="272">
        <v>1240.3166666666666</v>
      </c>
      <c r="H372" s="272">
        <v>1306.4166666666665</v>
      </c>
      <c r="I372" s="272">
        <v>1325.5833333333335</v>
      </c>
      <c r="J372" s="272">
        <v>1339.4666666666665</v>
      </c>
      <c r="K372" s="271">
        <v>1311.7</v>
      </c>
      <c r="L372" s="271">
        <v>1278.6500000000001</v>
      </c>
      <c r="M372" s="271">
        <v>9.0630000000000002E-2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4360.25</v>
      </c>
      <c r="D373" s="272">
        <v>4360.5666666666666</v>
      </c>
      <c r="E373" s="272">
        <v>4299.5333333333328</v>
      </c>
      <c r="F373" s="272">
        <v>4238.8166666666666</v>
      </c>
      <c r="G373" s="272">
        <v>4177.7833333333328</v>
      </c>
      <c r="H373" s="272">
        <v>4421.2833333333328</v>
      </c>
      <c r="I373" s="272">
        <v>4482.3166666666675</v>
      </c>
      <c r="J373" s="272">
        <v>4543.0333333333328</v>
      </c>
      <c r="K373" s="271">
        <v>4421.6000000000004</v>
      </c>
      <c r="L373" s="271">
        <v>4299.8500000000004</v>
      </c>
      <c r="M373" s="271">
        <v>5.7020000000000001E-2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14576.55</v>
      </c>
      <c r="D374" s="272">
        <v>14676.883333333333</v>
      </c>
      <c r="E374" s="272">
        <v>14379.766666666666</v>
      </c>
      <c r="F374" s="272">
        <v>14182.983333333334</v>
      </c>
      <c r="G374" s="272">
        <v>13885.866666666667</v>
      </c>
      <c r="H374" s="272">
        <v>14873.666666666666</v>
      </c>
      <c r="I374" s="272">
        <v>15170.783333333331</v>
      </c>
      <c r="J374" s="272">
        <v>15367.566666666666</v>
      </c>
      <c r="K374" s="271">
        <v>14974</v>
      </c>
      <c r="L374" s="271">
        <v>14480.1</v>
      </c>
      <c r="M374" s="271">
        <v>8.8489999999999999E-2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34.15</v>
      </c>
      <c r="D375" s="272">
        <v>34.299999999999997</v>
      </c>
      <c r="E375" s="272">
        <v>33.899999999999991</v>
      </c>
      <c r="F375" s="272">
        <v>33.649999999999991</v>
      </c>
      <c r="G375" s="272">
        <v>33.249999999999986</v>
      </c>
      <c r="H375" s="272">
        <v>34.549999999999997</v>
      </c>
      <c r="I375" s="272">
        <v>34.950000000000003</v>
      </c>
      <c r="J375" s="272">
        <v>35.200000000000003</v>
      </c>
      <c r="K375" s="271">
        <v>34.700000000000003</v>
      </c>
      <c r="L375" s="271">
        <v>34.049999999999997</v>
      </c>
      <c r="M375" s="271">
        <v>260.13767000000001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576.95000000000005</v>
      </c>
      <c r="D376" s="272">
        <v>579.08333333333337</v>
      </c>
      <c r="E376" s="272">
        <v>573.16666666666674</v>
      </c>
      <c r="F376" s="272">
        <v>569.38333333333333</v>
      </c>
      <c r="G376" s="272">
        <v>563.4666666666667</v>
      </c>
      <c r="H376" s="272">
        <v>582.86666666666679</v>
      </c>
      <c r="I376" s="272">
        <v>588.78333333333353</v>
      </c>
      <c r="J376" s="272">
        <v>592.56666666666683</v>
      </c>
      <c r="K376" s="271">
        <v>585</v>
      </c>
      <c r="L376" s="271">
        <v>575.29999999999995</v>
      </c>
      <c r="M376" s="271">
        <v>0.85463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103.1</v>
      </c>
      <c r="D377" s="272">
        <v>102.46666666666665</v>
      </c>
      <c r="E377" s="272">
        <v>100.83333333333331</v>
      </c>
      <c r="F377" s="272">
        <v>98.566666666666663</v>
      </c>
      <c r="G377" s="272">
        <v>96.933333333333323</v>
      </c>
      <c r="H377" s="272">
        <v>104.73333333333331</v>
      </c>
      <c r="I377" s="272">
        <v>106.36666666666666</v>
      </c>
      <c r="J377" s="272">
        <v>108.6333333333333</v>
      </c>
      <c r="K377" s="271">
        <v>104.1</v>
      </c>
      <c r="L377" s="271">
        <v>100.2</v>
      </c>
      <c r="M377" s="271">
        <v>216.81775999999999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105.45</v>
      </c>
      <c r="D378" s="272">
        <v>105.56666666666666</v>
      </c>
      <c r="E378" s="272">
        <v>104.68333333333332</v>
      </c>
      <c r="F378" s="272">
        <v>103.91666666666666</v>
      </c>
      <c r="G378" s="272">
        <v>103.03333333333332</v>
      </c>
      <c r="H378" s="272">
        <v>106.33333333333333</v>
      </c>
      <c r="I378" s="272">
        <v>107.21666666666665</v>
      </c>
      <c r="J378" s="272">
        <v>107.98333333333333</v>
      </c>
      <c r="K378" s="271">
        <v>106.45</v>
      </c>
      <c r="L378" s="271">
        <v>104.8</v>
      </c>
      <c r="M378" s="271">
        <v>52.863379999999999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561.75</v>
      </c>
      <c r="D379" s="272">
        <v>554.43333333333339</v>
      </c>
      <c r="E379" s="272">
        <v>544.16666666666674</v>
      </c>
      <c r="F379" s="272">
        <v>526.58333333333337</v>
      </c>
      <c r="G379" s="272">
        <v>516.31666666666672</v>
      </c>
      <c r="H379" s="272">
        <v>572.01666666666677</v>
      </c>
      <c r="I379" s="272">
        <v>582.28333333333342</v>
      </c>
      <c r="J379" s="272">
        <v>599.86666666666679</v>
      </c>
      <c r="K379" s="271">
        <v>564.70000000000005</v>
      </c>
      <c r="L379" s="271">
        <v>536.85</v>
      </c>
      <c r="M379" s="271">
        <v>4.8317300000000003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271.3</v>
      </c>
      <c r="D380" s="272">
        <v>272.43333333333334</v>
      </c>
      <c r="E380" s="272">
        <v>268.86666666666667</v>
      </c>
      <c r="F380" s="272">
        <v>266.43333333333334</v>
      </c>
      <c r="G380" s="272">
        <v>262.86666666666667</v>
      </c>
      <c r="H380" s="272">
        <v>274.86666666666667</v>
      </c>
      <c r="I380" s="272">
        <v>278.43333333333339</v>
      </c>
      <c r="J380" s="272">
        <v>280.86666666666667</v>
      </c>
      <c r="K380" s="271">
        <v>276</v>
      </c>
      <c r="L380" s="271">
        <v>270</v>
      </c>
      <c r="M380" s="271">
        <v>1.1378999999999999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960.45</v>
      </c>
      <c r="D381" s="272">
        <v>957.05000000000007</v>
      </c>
      <c r="E381" s="272">
        <v>944.40000000000009</v>
      </c>
      <c r="F381" s="272">
        <v>928.35</v>
      </c>
      <c r="G381" s="272">
        <v>915.7</v>
      </c>
      <c r="H381" s="272">
        <v>973.10000000000014</v>
      </c>
      <c r="I381" s="272">
        <v>985.75</v>
      </c>
      <c r="J381" s="272">
        <v>1001.8000000000002</v>
      </c>
      <c r="K381" s="271">
        <v>969.7</v>
      </c>
      <c r="L381" s="271">
        <v>941</v>
      </c>
      <c r="M381" s="271">
        <v>2.5531899999999998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31.2</v>
      </c>
      <c r="D382" s="272">
        <v>31.216666666666669</v>
      </c>
      <c r="E382" s="272">
        <v>30.983333333333338</v>
      </c>
      <c r="F382" s="272">
        <v>30.766666666666669</v>
      </c>
      <c r="G382" s="272">
        <v>30.533333333333339</v>
      </c>
      <c r="H382" s="272">
        <v>31.433333333333337</v>
      </c>
      <c r="I382" s="272">
        <v>31.666666666666671</v>
      </c>
      <c r="J382" s="272">
        <v>31.883333333333336</v>
      </c>
      <c r="K382" s="271">
        <v>31.45</v>
      </c>
      <c r="L382" s="271">
        <v>31</v>
      </c>
      <c r="M382" s="271">
        <v>17.10594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97.9</v>
      </c>
      <c r="D383" s="272">
        <v>98.083333333333329</v>
      </c>
      <c r="E383" s="272">
        <v>97.216666666666654</v>
      </c>
      <c r="F383" s="272">
        <v>96.533333333333331</v>
      </c>
      <c r="G383" s="272">
        <v>95.666666666666657</v>
      </c>
      <c r="H383" s="272">
        <v>98.766666666666652</v>
      </c>
      <c r="I383" s="272">
        <v>99.633333333333326</v>
      </c>
      <c r="J383" s="272">
        <v>100.31666666666665</v>
      </c>
      <c r="K383" s="271">
        <v>98.95</v>
      </c>
      <c r="L383" s="271">
        <v>97.4</v>
      </c>
      <c r="M383" s="271">
        <v>3.5131800000000002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197.8</v>
      </c>
      <c r="D384" s="272">
        <v>197.76666666666665</v>
      </c>
      <c r="E384" s="272">
        <v>195.18333333333331</v>
      </c>
      <c r="F384" s="272">
        <v>192.56666666666666</v>
      </c>
      <c r="G384" s="272">
        <v>189.98333333333332</v>
      </c>
      <c r="H384" s="272">
        <v>200.3833333333333</v>
      </c>
      <c r="I384" s="272">
        <v>202.96666666666667</v>
      </c>
      <c r="J384" s="272">
        <v>205.58333333333329</v>
      </c>
      <c r="K384" s="271">
        <v>200.35</v>
      </c>
      <c r="L384" s="271">
        <v>195.15</v>
      </c>
      <c r="M384" s="271">
        <v>15.048870000000001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601</v>
      </c>
      <c r="D385" s="272">
        <v>603.51666666666677</v>
      </c>
      <c r="E385" s="272">
        <v>594.08333333333348</v>
      </c>
      <c r="F385" s="272">
        <v>587.16666666666674</v>
      </c>
      <c r="G385" s="272">
        <v>577.73333333333346</v>
      </c>
      <c r="H385" s="272">
        <v>610.43333333333351</v>
      </c>
      <c r="I385" s="272">
        <v>619.86666666666667</v>
      </c>
      <c r="J385" s="272">
        <v>626.78333333333353</v>
      </c>
      <c r="K385" s="271">
        <v>612.95000000000005</v>
      </c>
      <c r="L385" s="271">
        <v>596.6</v>
      </c>
      <c r="M385" s="271">
        <v>1.24434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225.6</v>
      </c>
      <c r="D386" s="272">
        <v>226.36666666666665</v>
      </c>
      <c r="E386" s="272">
        <v>224.2833333333333</v>
      </c>
      <c r="F386" s="272">
        <v>222.96666666666667</v>
      </c>
      <c r="G386" s="272">
        <v>220.88333333333333</v>
      </c>
      <c r="H386" s="272">
        <v>227.68333333333328</v>
      </c>
      <c r="I386" s="272">
        <v>229.76666666666659</v>
      </c>
      <c r="J386" s="272">
        <v>231.08333333333326</v>
      </c>
      <c r="K386" s="271">
        <v>228.45</v>
      </c>
      <c r="L386" s="271">
        <v>225.05</v>
      </c>
      <c r="M386" s="271">
        <v>1.3346199999999999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93.75</v>
      </c>
      <c r="D387" s="272">
        <v>94.5</v>
      </c>
      <c r="E387" s="272">
        <v>92.55</v>
      </c>
      <c r="F387" s="272">
        <v>91.35</v>
      </c>
      <c r="G387" s="272">
        <v>89.399999999999991</v>
      </c>
      <c r="H387" s="272">
        <v>95.7</v>
      </c>
      <c r="I387" s="272">
        <v>97.649999999999991</v>
      </c>
      <c r="J387" s="272">
        <v>98.850000000000009</v>
      </c>
      <c r="K387" s="271">
        <v>96.45</v>
      </c>
      <c r="L387" s="271">
        <v>93.3</v>
      </c>
      <c r="M387" s="271">
        <v>33.843690000000002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1725.45</v>
      </c>
      <c r="D388" s="272">
        <v>1720.2</v>
      </c>
      <c r="E388" s="272">
        <v>1706.3000000000002</v>
      </c>
      <c r="F388" s="272">
        <v>1687.15</v>
      </c>
      <c r="G388" s="272">
        <v>1673.2500000000002</v>
      </c>
      <c r="H388" s="272">
        <v>1739.3500000000001</v>
      </c>
      <c r="I388" s="272">
        <v>1753.2500000000002</v>
      </c>
      <c r="J388" s="272">
        <v>1772.4</v>
      </c>
      <c r="K388" s="271">
        <v>1734.1</v>
      </c>
      <c r="L388" s="271">
        <v>1701.05</v>
      </c>
      <c r="M388" s="271">
        <v>0.11487</v>
      </c>
      <c r="N388" s="1"/>
      <c r="O388" s="1"/>
    </row>
    <row r="389" spans="1:15" ht="12.75" customHeight="1">
      <c r="A389" s="30">
        <v>379</v>
      </c>
      <c r="B389" s="281" t="s">
        <v>862</v>
      </c>
      <c r="C389" s="271">
        <v>50.55</v>
      </c>
      <c r="D389" s="272">
        <v>51.199999999999996</v>
      </c>
      <c r="E389" s="272">
        <v>48.599999999999994</v>
      </c>
      <c r="F389" s="272">
        <v>46.65</v>
      </c>
      <c r="G389" s="272">
        <v>44.05</v>
      </c>
      <c r="H389" s="272">
        <v>53.149999999999991</v>
      </c>
      <c r="I389" s="272">
        <v>55.75</v>
      </c>
      <c r="J389" s="272">
        <v>57.699999999999989</v>
      </c>
      <c r="K389" s="271">
        <v>53.8</v>
      </c>
      <c r="L389" s="271">
        <v>49.25</v>
      </c>
      <c r="M389" s="271">
        <v>90.509969999999996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147.15</v>
      </c>
      <c r="D390" s="272">
        <v>147.4</v>
      </c>
      <c r="E390" s="272">
        <v>145.85000000000002</v>
      </c>
      <c r="F390" s="272">
        <v>144.55000000000001</v>
      </c>
      <c r="G390" s="272">
        <v>143.00000000000003</v>
      </c>
      <c r="H390" s="272">
        <v>148.70000000000002</v>
      </c>
      <c r="I390" s="272">
        <v>150.25000000000003</v>
      </c>
      <c r="J390" s="272">
        <v>151.55000000000001</v>
      </c>
      <c r="K390" s="271">
        <v>148.94999999999999</v>
      </c>
      <c r="L390" s="271">
        <v>146.1</v>
      </c>
      <c r="M390" s="271">
        <v>15.69469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1018.4</v>
      </c>
      <c r="D391" s="272">
        <v>1018.4833333333332</v>
      </c>
      <c r="E391" s="272">
        <v>1008.6666666666665</v>
      </c>
      <c r="F391" s="272">
        <v>998.93333333333328</v>
      </c>
      <c r="G391" s="272">
        <v>989.11666666666656</v>
      </c>
      <c r="H391" s="272">
        <v>1028.2166666666665</v>
      </c>
      <c r="I391" s="272">
        <v>1038.0333333333333</v>
      </c>
      <c r="J391" s="272">
        <v>1047.7666666666664</v>
      </c>
      <c r="K391" s="271">
        <v>1028.3</v>
      </c>
      <c r="L391" s="271">
        <v>1008.75</v>
      </c>
      <c r="M391" s="271">
        <v>1.62296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2661.3</v>
      </c>
      <c r="D392" s="272">
        <v>2656.8333333333335</v>
      </c>
      <c r="E392" s="272">
        <v>2644.666666666667</v>
      </c>
      <c r="F392" s="272">
        <v>2628.0333333333333</v>
      </c>
      <c r="G392" s="272">
        <v>2615.8666666666668</v>
      </c>
      <c r="H392" s="272">
        <v>2673.4666666666672</v>
      </c>
      <c r="I392" s="272">
        <v>2685.6333333333341</v>
      </c>
      <c r="J392" s="272">
        <v>2702.2666666666673</v>
      </c>
      <c r="K392" s="271">
        <v>2669</v>
      </c>
      <c r="L392" s="271">
        <v>2640.2</v>
      </c>
      <c r="M392" s="271">
        <v>34.197299999999998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127.65</v>
      </c>
      <c r="D393" s="272">
        <v>127.38333333333333</v>
      </c>
      <c r="E393" s="272">
        <v>126.36666666666665</v>
      </c>
      <c r="F393" s="272">
        <v>125.08333333333331</v>
      </c>
      <c r="G393" s="272">
        <v>124.06666666666663</v>
      </c>
      <c r="H393" s="272">
        <v>128.66666666666666</v>
      </c>
      <c r="I393" s="272">
        <v>129.68333333333334</v>
      </c>
      <c r="J393" s="272">
        <v>130.96666666666667</v>
      </c>
      <c r="K393" s="271">
        <v>128.4</v>
      </c>
      <c r="L393" s="271">
        <v>126.1</v>
      </c>
      <c r="M393" s="271">
        <v>9.8490699999999993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949.25</v>
      </c>
      <c r="D394" s="272">
        <v>950.51666666666677</v>
      </c>
      <c r="E394" s="272">
        <v>938.73333333333358</v>
      </c>
      <c r="F394" s="272">
        <v>928.21666666666681</v>
      </c>
      <c r="G394" s="272">
        <v>916.43333333333362</v>
      </c>
      <c r="H394" s="272">
        <v>961.03333333333353</v>
      </c>
      <c r="I394" s="272">
        <v>972.81666666666661</v>
      </c>
      <c r="J394" s="272">
        <v>983.33333333333348</v>
      </c>
      <c r="K394" s="271">
        <v>962.3</v>
      </c>
      <c r="L394" s="271">
        <v>940</v>
      </c>
      <c r="M394" s="271">
        <v>1.6977100000000001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1533.45</v>
      </c>
      <c r="D395" s="272">
        <v>1545.4833333333333</v>
      </c>
      <c r="E395" s="272">
        <v>1512.9666666666667</v>
      </c>
      <c r="F395" s="272">
        <v>1492.4833333333333</v>
      </c>
      <c r="G395" s="272">
        <v>1459.9666666666667</v>
      </c>
      <c r="H395" s="272">
        <v>1565.9666666666667</v>
      </c>
      <c r="I395" s="272">
        <v>1598.4833333333336</v>
      </c>
      <c r="J395" s="272">
        <v>1618.9666666666667</v>
      </c>
      <c r="K395" s="271">
        <v>1578</v>
      </c>
      <c r="L395" s="271">
        <v>1525</v>
      </c>
      <c r="M395" s="271">
        <v>3.4568500000000002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957.85</v>
      </c>
      <c r="D396" s="272">
        <v>961.31666666666661</v>
      </c>
      <c r="E396" s="272">
        <v>939.63333333333321</v>
      </c>
      <c r="F396" s="272">
        <v>921.41666666666663</v>
      </c>
      <c r="G396" s="272">
        <v>899.73333333333323</v>
      </c>
      <c r="H396" s="272">
        <v>979.53333333333319</v>
      </c>
      <c r="I396" s="272">
        <v>1001.2166666666666</v>
      </c>
      <c r="J396" s="272">
        <v>1019.4333333333332</v>
      </c>
      <c r="K396" s="271">
        <v>983</v>
      </c>
      <c r="L396" s="271">
        <v>943.1</v>
      </c>
      <c r="M396" s="271">
        <v>65.790649999999999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1324.2</v>
      </c>
      <c r="D397" s="272">
        <v>1320.1833333333332</v>
      </c>
      <c r="E397" s="272">
        <v>1307.3666666666663</v>
      </c>
      <c r="F397" s="272">
        <v>1290.5333333333331</v>
      </c>
      <c r="G397" s="272">
        <v>1277.7166666666662</v>
      </c>
      <c r="H397" s="272">
        <v>1337.0166666666664</v>
      </c>
      <c r="I397" s="272">
        <v>1349.8333333333335</v>
      </c>
      <c r="J397" s="272">
        <v>1366.6666666666665</v>
      </c>
      <c r="K397" s="271">
        <v>1333</v>
      </c>
      <c r="L397" s="271">
        <v>1303.3499999999999</v>
      </c>
      <c r="M397" s="271">
        <v>14.98235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449.4</v>
      </c>
      <c r="D398" s="272">
        <v>452.2</v>
      </c>
      <c r="E398" s="272">
        <v>444.2</v>
      </c>
      <c r="F398" s="272">
        <v>439</v>
      </c>
      <c r="G398" s="272">
        <v>431</v>
      </c>
      <c r="H398" s="272">
        <v>457.4</v>
      </c>
      <c r="I398" s="272">
        <v>465.4</v>
      </c>
      <c r="J398" s="272">
        <v>470.59999999999997</v>
      </c>
      <c r="K398" s="271">
        <v>460.2</v>
      </c>
      <c r="L398" s="271">
        <v>447</v>
      </c>
      <c r="M398" s="271">
        <v>0.96281000000000005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28.65</v>
      </c>
      <c r="D399" s="272">
        <v>28.666666666666668</v>
      </c>
      <c r="E399" s="272">
        <v>28.583333333333336</v>
      </c>
      <c r="F399" s="272">
        <v>28.516666666666669</v>
      </c>
      <c r="G399" s="272">
        <v>28.433333333333337</v>
      </c>
      <c r="H399" s="272">
        <v>28.733333333333334</v>
      </c>
      <c r="I399" s="272">
        <v>28.81666666666667</v>
      </c>
      <c r="J399" s="272">
        <v>28.883333333333333</v>
      </c>
      <c r="K399" s="271">
        <v>28.75</v>
      </c>
      <c r="L399" s="271">
        <v>28.6</v>
      </c>
      <c r="M399" s="271">
        <v>6.9215200000000001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4576.8999999999996</v>
      </c>
      <c r="D400" s="272">
        <v>4635.5333333333328</v>
      </c>
      <c r="E400" s="272">
        <v>4492.3666666666659</v>
      </c>
      <c r="F400" s="272">
        <v>4407.833333333333</v>
      </c>
      <c r="G400" s="272">
        <v>4264.6666666666661</v>
      </c>
      <c r="H400" s="272">
        <v>4720.0666666666657</v>
      </c>
      <c r="I400" s="272">
        <v>4863.2333333333336</v>
      </c>
      <c r="J400" s="272">
        <v>4947.7666666666655</v>
      </c>
      <c r="K400" s="271">
        <v>4778.7</v>
      </c>
      <c r="L400" s="271">
        <v>4551</v>
      </c>
      <c r="M400" s="271">
        <v>0.81755999999999995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2519.3000000000002</v>
      </c>
      <c r="D401" s="272">
        <v>2510.0333333333333</v>
      </c>
      <c r="E401" s="272">
        <v>2480.2666666666664</v>
      </c>
      <c r="F401" s="272">
        <v>2441.2333333333331</v>
      </c>
      <c r="G401" s="272">
        <v>2411.4666666666662</v>
      </c>
      <c r="H401" s="272">
        <v>2549.0666666666666</v>
      </c>
      <c r="I401" s="272">
        <v>2578.8333333333339</v>
      </c>
      <c r="J401" s="272">
        <v>2617.8666666666668</v>
      </c>
      <c r="K401" s="271">
        <v>2539.8000000000002</v>
      </c>
      <c r="L401" s="271">
        <v>2471</v>
      </c>
      <c r="M401" s="271">
        <v>7.6166999999999998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6378.3</v>
      </c>
      <c r="D402" s="272">
        <v>6394.4333333333334</v>
      </c>
      <c r="E402" s="272">
        <v>6358.8666666666668</v>
      </c>
      <c r="F402" s="272">
        <v>6339.4333333333334</v>
      </c>
      <c r="G402" s="272">
        <v>6303.8666666666668</v>
      </c>
      <c r="H402" s="272">
        <v>6413.8666666666668</v>
      </c>
      <c r="I402" s="272">
        <v>6449.4333333333343</v>
      </c>
      <c r="J402" s="272">
        <v>6468.8666666666668</v>
      </c>
      <c r="K402" s="271">
        <v>6430</v>
      </c>
      <c r="L402" s="271">
        <v>6375</v>
      </c>
      <c r="M402" s="271">
        <v>0.11128</v>
      </c>
      <c r="N402" s="1"/>
      <c r="O402" s="1"/>
    </row>
    <row r="403" spans="1:15" ht="12.75" customHeight="1">
      <c r="A403" s="30">
        <v>393</v>
      </c>
      <c r="B403" s="281" t="s">
        <v>863</v>
      </c>
      <c r="C403" s="271">
        <v>1306.5999999999999</v>
      </c>
      <c r="D403" s="272">
        <v>1314.2</v>
      </c>
      <c r="E403" s="272">
        <v>1282.4000000000001</v>
      </c>
      <c r="F403" s="272">
        <v>1258.2</v>
      </c>
      <c r="G403" s="272">
        <v>1226.4000000000001</v>
      </c>
      <c r="H403" s="272">
        <v>1338.4</v>
      </c>
      <c r="I403" s="272">
        <v>1370.1999999999998</v>
      </c>
      <c r="J403" s="272">
        <v>1394.4</v>
      </c>
      <c r="K403" s="271">
        <v>1346</v>
      </c>
      <c r="L403" s="271">
        <v>1290</v>
      </c>
      <c r="M403" s="271">
        <v>1.3940999999999999</v>
      </c>
      <c r="N403" s="1"/>
      <c r="O403" s="1"/>
    </row>
    <row r="404" spans="1:15" ht="12.75" customHeight="1">
      <c r="A404" s="30">
        <v>394</v>
      </c>
      <c r="B404" s="281" t="s">
        <v>864</v>
      </c>
      <c r="C404" s="271">
        <v>414.2</v>
      </c>
      <c r="D404" s="272">
        <v>414.3</v>
      </c>
      <c r="E404" s="272">
        <v>407.90000000000003</v>
      </c>
      <c r="F404" s="272">
        <v>401.6</v>
      </c>
      <c r="G404" s="272">
        <v>395.20000000000005</v>
      </c>
      <c r="H404" s="272">
        <v>420.6</v>
      </c>
      <c r="I404" s="272">
        <v>427</v>
      </c>
      <c r="J404" s="272">
        <v>433.3</v>
      </c>
      <c r="K404" s="271">
        <v>420.7</v>
      </c>
      <c r="L404" s="271">
        <v>408</v>
      </c>
      <c r="M404" s="271">
        <v>1.55914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2955.6</v>
      </c>
      <c r="D405" s="272">
        <v>2941.8999999999996</v>
      </c>
      <c r="E405" s="272">
        <v>2901.3499999999995</v>
      </c>
      <c r="F405" s="272">
        <v>2847.1</v>
      </c>
      <c r="G405" s="272">
        <v>2806.5499999999997</v>
      </c>
      <c r="H405" s="272">
        <v>2996.1499999999992</v>
      </c>
      <c r="I405" s="272">
        <v>3036.6999999999994</v>
      </c>
      <c r="J405" s="272">
        <v>3090.9499999999989</v>
      </c>
      <c r="K405" s="271">
        <v>2982.45</v>
      </c>
      <c r="L405" s="271">
        <v>2887.65</v>
      </c>
      <c r="M405" s="271">
        <v>1.2035100000000001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112.15</v>
      </c>
      <c r="D406" s="272">
        <v>112.61666666666667</v>
      </c>
      <c r="E406" s="272">
        <v>110.73333333333335</v>
      </c>
      <c r="F406" s="272">
        <v>109.31666666666668</v>
      </c>
      <c r="G406" s="272">
        <v>107.43333333333335</v>
      </c>
      <c r="H406" s="272">
        <v>114.03333333333335</v>
      </c>
      <c r="I406" s="272">
        <v>115.91666666666667</v>
      </c>
      <c r="J406" s="272">
        <v>117.33333333333334</v>
      </c>
      <c r="K406" s="271">
        <v>114.5</v>
      </c>
      <c r="L406" s="271">
        <v>111.2</v>
      </c>
      <c r="M406" s="271">
        <v>5.2011900000000004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2958.9</v>
      </c>
      <c r="D407" s="272">
        <v>2951.4333333333329</v>
      </c>
      <c r="E407" s="272">
        <v>2907.4666666666658</v>
      </c>
      <c r="F407" s="272">
        <v>2856.0333333333328</v>
      </c>
      <c r="G407" s="272">
        <v>2812.0666666666657</v>
      </c>
      <c r="H407" s="272">
        <v>3002.8666666666659</v>
      </c>
      <c r="I407" s="272">
        <v>3046.833333333333</v>
      </c>
      <c r="J407" s="272">
        <v>3098.266666666666</v>
      </c>
      <c r="K407" s="271">
        <v>2995.4</v>
      </c>
      <c r="L407" s="271">
        <v>2900</v>
      </c>
      <c r="M407" s="271">
        <v>9.8519999999999996E-2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392.8</v>
      </c>
      <c r="D408" s="272">
        <v>392.7166666666667</v>
      </c>
      <c r="E408" s="272">
        <v>390.18333333333339</v>
      </c>
      <c r="F408" s="272">
        <v>387.56666666666672</v>
      </c>
      <c r="G408" s="272">
        <v>385.03333333333342</v>
      </c>
      <c r="H408" s="272">
        <v>395.33333333333337</v>
      </c>
      <c r="I408" s="272">
        <v>397.86666666666667</v>
      </c>
      <c r="J408" s="272">
        <v>400.48333333333335</v>
      </c>
      <c r="K408" s="271">
        <v>395.25</v>
      </c>
      <c r="L408" s="271">
        <v>390.1</v>
      </c>
      <c r="M408" s="271">
        <v>0.56289999999999996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114.7</v>
      </c>
      <c r="D409" s="272">
        <v>115.03333333333335</v>
      </c>
      <c r="E409" s="272">
        <v>113.7166666666667</v>
      </c>
      <c r="F409" s="272">
        <v>112.73333333333335</v>
      </c>
      <c r="G409" s="272">
        <v>111.4166666666667</v>
      </c>
      <c r="H409" s="272">
        <v>116.01666666666669</v>
      </c>
      <c r="I409" s="272">
        <v>117.33333333333333</v>
      </c>
      <c r="J409" s="272">
        <v>118.31666666666669</v>
      </c>
      <c r="K409" s="271">
        <v>116.35</v>
      </c>
      <c r="L409" s="271">
        <v>114.05</v>
      </c>
      <c r="M409" s="271">
        <v>9.7934099999999997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21622.5</v>
      </c>
      <c r="D410" s="272">
        <v>21499.133333333331</v>
      </c>
      <c r="E410" s="272">
        <v>21325.916666666664</v>
      </c>
      <c r="F410" s="272">
        <v>21029.333333333332</v>
      </c>
      <c r="G410" s="272">
        <v>20856.116666666665</v>
      </c>
      <c r="H410" s="272">
        <v>21795.716666666664</v>
      </c>
      <c r="I410" s="272">
        <v>21968.933333333331</v>
      </c>
      <c r="J410" s="272">
        <v>22265.516666666663</v>
      </c>
      <c r="K410" s="271">
        <v>21672.35</v>
      </c>
      <c r="L410" s="271">
        <v>21202.55</v>
      </c>
      <c r="M410" s="271">
        <v>0.27367000000000002</v>
      </c>
      <c r="N410" s="1"/>
      <c r="O410" s="1"/>
    </row>
    <row r="411" spans="1:15" ht="12.75" customHeight="1">
      <c r="A411" s="30">
        <v>401</v>
      </c>
      <c r="B411" s="281" t="s">
        <v>865</v>
      </c>
      <c r="C411" s="271">
        <v>45.75</v>
      </c>
      <c r="D411" s="272">
        <v>45.466666666666669</v>
      </c>
      <c r="E411" s="272">
        <v>44.983333333333334</v>
      </c>
      <c r="F411" s="272">
        <v>44.216666666666669</v>
      </c>
      <c r="G411" s="272">
        <v>43.733333333333334</v>
      </c>
      <c r="H411" s="272">
        <v>46.233333333333334</v>
      </c>
      <c r="I411" s="272">
        <v>46.716666666666669</v>
      </c>
      <c r="J411" s="272">
        <v>47.483333333333334</v>
      </c>
      <c r="K411" s="271">
        <v>45.95</v>
      </c>
      <c r="L411" s="271">
        <v>44.7</v>
      </c>
      <c r="M411" s="271">
        <v>95.66431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1889.55</v>
      </c>
      <c r="D412" s="272">
        <v>1892.0333333333335</v>
      </c>
      <c r="E412" s="272">
        <v>1860.5666666666671</v>
      </c>
      <c r="F412" s="272">
        <v>1831.5833333333335</v>
      </c>
      <c r="G412" s="272">
        <v>1800.116666666667</v>
      </c>
      <c r="H412" s="272">
        <v>1921.0166666666671</v>
      </c>
      <c r="I412" s="272">
        <v>1952.4833333333338</v>
      </c>
      <c r="J412" s="272">
        <v>1981.4666666666672</v>
      </c>
      <c r="K412" s="271">
        <v>1923.5</v>
      </c>
      <c r="L412" s="271">
        <v>1863.05</v>
      </c>
      <c r="M412" s="271">
        <v>0.26638000000000001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1348.45</v>
      </c>
      <c r="D413" s="272">
        <v>1346.9166666666667</v>
      </c>
      <c r="E413" s="272">
        <v>1328.5833333333335</v>
      </c>
      <c r="F413" s="272">
        <v>1308.7166666666667</v>
      </c>
      <c r="G413" s="272">
        <v>1290.3833333333334</v>
      </c>
      <c r="H413" s="272">
        <v>1366.7833333333335</v>
      </c>
      <c r="I413" s="272">
        <v>1385.116666666667</v>
      </c>
      <c r="J413" s="272">
        <v>1404.9833333333336</v>
      </c>
      <c r="K413" s="271">
        <v>1365.25</v>
      </c>
      <c r="L413" s="271">
        <v>1327.05</v>
      </c>
      <c r="M413" s="271">
        <v>8.7677099999999992</v>
      </c>
      <c r="N413" s="1"/>
      <c r="O413" s="1"/>
    </row>
    <row r="414" spans="1:15" ht="12.75" customHeight="1">
      <c r="A414" s="30">
        <v>404</v>
      </c>
      <c r="B414" s="281" t="s">
        <v>866</v>
      </c>
      <c r="C414" s="271">
        <v>301.5</v>
      </c>
      <c r="D414" s="272">
        <v>300.33333333333331</v>
      </c>
      <c r="E414" s="272">
        <v>297.66666666666663</v>
      </c>
      <c r="F414" s="272">
        <v>293.83333333333331</v>
      </c>
      <c r="G414" s="272">
        <v>291.16666666666663</v>
      </c>
      <c r="H414" s="272">
        <v>304.16666666666663</v>
      </c>
      <c r="I414" s="272">
        <v>306.83333333333326</v>
      </c>
      <c r="J414" s="272">
        <v>310.66666666666663</v>
      </c>
      <c r="K414" s="271">
        <v>303</v>
      </c>
      <c r="L414" s="271">
        <v>296.5</v>
      </c>
      <c r="M414" s="271">
        <v>1.48674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2878.05</v>
      </c>
      <c r="D415" s="272">
        <v>2887.2166666666667</v>
      </c>
      <c r="E415" s="272">
        <v>2854.9333333333334</v>
      </c>
      <c r="F415" s="272">
        <v>2831.8166666666666</v>
      </c>
      <c r="G415" s="272">
        <v>2799.5333333333333</v>
      </c>
      <c r="H415" s="272">
        <v>2910.3333333333335</v>
      </c>
      <c r="I415" s="272">
        <v>2942.6166666666672</v>
      </c>
      <c r="J415" s="272">
        <v>2965.7333333333336</v>
      </c>
      <c r="K415" s="271">
        <v>2919.5</v>
      </c>
      <c r="L415" s="271">
        <v>2864.1</v>
      </c>
      <c r="M415" s="271">
        <v>2.2340900000000001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722.55</v>
      </c>
      <c r="D416" s="272">
        <v>720.51666666666677</v>
      </c>
      <c r="E416" s="272">
        <v>706.03333333333353</v>
      </c>
      <c r="F416" s="272">
        <v>689.51666666666677</v>
      </c>
      <c r="G416" s="272">
        <v>675.03333333333353</v>
      </c>
      <c r="H416" s="272">
        <v>737.03333333333353</v>
      </c>
      <c r="I416" s="272">
        <v>751.51666666666688</v>
      </c>
      <c r="J416" s="272">
        <v>768.03333333333353</v>
      </c>
      <c r="K416" s="271">
        <v>735</v>
      </c>
      <c r="L416" s="271">
        <v>704</v>
      </c>
      <c r="M416" s="271">
        <v>4.8184199999999997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3386.4</v>
      </c>
      <c r="D417" s="272">
        <v>3360.2666666666669</v>
      </c>
      <c r="E417" s="272">
        <v>3318.2333333333336</v>
      </c>
      <c r="F417" s="272">
        <v>3250.0666666666666</v>
      </c>
      <c r="G417" s="272">
        <v>3208.0333333333333</v>
      </c>
      <c r="H417" s="272">
        <v>3428.4333333333338</v>
      </c>
      <c r="I417" s="272">
        <v>3470.4666666666676</v>
      </c>
      <c r="J417" s="272">
        <v>3538.6333333333341</v>
      </c>
      <c r="K417" s="271">
        <v>3402.3</v>
      </c>
      <c r="L417" s="271">
        <v>3292.1</v>
      </c>
      <c r="M417" s="271">
        <v>0.54498999999999997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439.2</v>
      </c>
      <c r="D418" s="272">
        <v>427.60000000000008</v>
      </c>
      <c r="E418" s="272">
        <v>402.20000000000016</v>
      </c>
      <c r="F418" s="272">
        <v>365.2000000000001</v>
      </c>
      <c r="G418" s="272">
        <v>339.80000000000018</v>
      </c>
      <c r="H418" s="272">
        <v>464.60000000000014</v>
      </c>
      <c r="I418" s="272">
        <v>490.00000000000011</v>
      </c>
      <c r="J418" s="272">
        <v>527.00000000000011</v>
      </c>
      <c r="K418" s="271">
        <v>453</v>
      </c>
      <c r="L418" s="271">
        <v>390.6</v>
      </c>
      <c r="M418" s="271">
        <v>14.07559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518.1</v>
      </c>
      <c r="D419" s="272">
        <v>519.93333333333328</v>
      </c>
      <c r="E419" s="272">
        <v>505.36666666666656</v>
      </c>
      <c r="F419" s="272">
        <v>492.63333333333327</v>
      </c>
      <c r="G419" s="272">
        <v>478.06666666666655</v>
      </c>
      <c r="H419" s="272">
        <v>532.66666666666652</v>
      </c>
      <c r="I419" s="272">
        <v>547.23333333333335</v>
      </c>
      <c r="J419" s="272">
        <v>559.96666666666658</v>
      </c>
      <c r="K419" s="271">
        <v>534.5</v>
      </c>
      <c r="L419" s="271">
        <v>507.2</v>
      </c>
      <c r="M419" s="271">
        <v>592.49131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706.75</v>
      </c>
      <c r="D420" s="272">
        <v>707.6</v>
      </c>
      <c r="E420" s="272">
        <v>696.7</v>
      </c>
      <c r="F420" s="272">
        <v>686.65</v>
      </c>
      <c r="G420" s="272">
        <v>675.75</v>
      </c>
      <c r="H420" s="272">
        <v>717.65000000000009</v>
      </c>
      <c r="I420" s="272">
        <v>728.55</v>
      </c>
      <c r="J420" s="272">
        <v>738.60000000000014</v>
      </c>
      <c r="K420" s="271">
        <v>718.5</v>
      </c>
      <c r="L420" s="271">
        <v>697.55</v>
      </c>
      <c r="M420" s="271">
        <v>0.92557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47.55</v>
      </c>
      <c r="D421" s="272">
        <v>47.68333333333333</v>
      </c>
      <c r="E421" s="272">
        <v>45.966666666666661</v>
      </c>
      <c r="F421" s="272">
        <v>44.383333333333333</v>
      </c>
      <c r="G421" s="272">
        <v>42.666666666666664</v>
      </c>
      <c r="H421" s="272">
        <v>49.266666666666659</v>
      </c>
      <c r="I421" s="272">
        <v>50.983333333333327</v>
      </c>
      <c r="J421" s="272">
        <v>52.566666666666656</v>
      </c>
      <c r="K421" s="271">
        <v>49.4</v>
      </c>
      <c r="L421" s="271">
        <v>46.1</v>
      </c>
      <c r="M421" s="271">
        <v>42.223390000000002</v>
      </c>
      <c r="N421" s="1"/>
      <c r="O421" s="1"/>
    </row>
    <row r="422" spans="1:15" ht="12.75" customHeight="1">
      <c r="A422" s="30">
        <v>412</v>
      </c>
      <c r="B422" s="281" t="s">
        <v>867</v>
      </c>
      <c r="C422" s="271">
        <v>702.1</v>
      </c>
      <c r="D422" s="272">
        <v>702.30000000000007</v>
      </c>
      <c r="E422" s="272">
        <v>697.05000000000018</v>
      </c>
      <c r="F422" s="272">
        <v>692.00000000000011</v>
      </c>
      <c r="G422" s="272">
        <v>686.75000000000023</v>
      </c>
      <c r="H422" s="272">
        <v>707.35000000000014</v>
      </c>
      <c r="I422" s="272">
        <v>712.59999999999991</v>
      </c>
      <c r="J422" s="272">
        <v>717.65000000000009</v>
      </c>
      <c r="K422" s="271">
        <v>707.55</v>
      </c>
      <c r="L422" s="271">
        <v>697.25</v>
      </c>
      <c r="M422" s="271">
        <v>1.4119600000000001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532.35</v>
      </c>
      <c r="D423" s="272">
        <v>531.11666666666667</v>
      </c>
      <c r="E423" s="272">
        <v>527.43333333333339</v>
      </c>
      <c r="F423" s="272">
        <v>522.51666666666677</v>
      </c>
      <c r="G423" s="272">
        <v>518.83333333333348</v>
      </c>
      <c r="H423" s="272">
        <v>536.0333333333333</v>
      </c>
      <c r="I423" s="272">
        <v>539.71666666666647</v>
      </c>
      <c r="J423" s="272">
        <v>544.63333333333321</v>
      </c>
      <c r="K423" s="271">
        <v>534.79999999999995</v>
      </c>
      <c r="L423" s="271">
        <v>526.20000000000005</v>
      </c>
      <c r="M423" s="271">
        <v>90.136619999999994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83.15</v>
      </c>
      <c r="D424" s="272">
        <v>82.833333333333329</v>
      </c>
      <c r="E424" s="272">
        <v>82.36666666666666</v>
      </c>
      <c r="F424" s="272">
        <v>81.583333333333329</v>
      </c>
      <c r="G424" s="272">
        <v>81.11666666666666</v>
      </c>
      <c r="H424" s="272">
        <v>83.61666666666666</v>
      </c>
      <c r="I424" s="272">
        <v>84.083333333333329</v>
      </c>
      <c r="J424" s="272">
        <v>84.86666666666666</v>
      </c>
      <c r="K424" s="271">
        <v>83.3</v>
      </c>
      <c r="L424" s="271">
        <v>82.05</v>
      </c>
      <c r="M424" s="271">
        <v>203.83265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290.05</v>
      </c>
      <c r="D425" s="272">
        <v>289.23333333333335</v>
      </c>
      <c r="E425" s="272">
        <v>285.81666666666672</v>
      </c>
      <c r="F425" s="272">
        <v>281.58333333333337</v>
      </c>
      <c r="G425" s="272">
        <v>278.16666666666674</v>
      </c>
      <c r="H425" s="272">
        <v>293.4666666666667</v>
      </c>
      <c r="I425" s="272">
        <v>296.88333333333333</v>
      </c>
      <c r="J425" s="272">
        <v>301.11666666666667</v>
      </c>
      <c r="K425" s="271">
        <v>292.64999999999998</v>
      </c>
      <c r="L425" s="271">
        <v>285</v>
      </c>
      <c r="M425" s="271">
        <v>3.69964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155.80000000000001</v>
      </c>
      <c r="D426" s="272">
        <v>155.96666666666667</v>
      </c>
      <c r="E426" s="272">
        <v>153.78333333333333</v>
      </c>
      <c r="F426" s="272">
        <v>151.76666666666665</v>
      </c>
      <c r="G426" s="272">
        <v>149.58333333333331</v>
      </c>
      <c r="H426" s="272">
        <v>157.98333333333335</v>
      </c>
      <c r="I426" s="272">
        <v>160.16666666666669</v>
      </c>
      <c r="J426" s="272">
        <v>162.18333333333337</v>
      </c>
      <c r="K426" s="271">
        <v>158.15</v>
      </c>
      <c r="L426" s="271">
        <v>153.94999999999999</v>
      </c>
      <c r="M426" s="271">
        <v>8.7403600000000008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358.25</v>
      </c>
      <c r="D427" s="272">
        <v>356.48333333333335</v>
      </c>
      <c r="E427" s="272">
        <v>350.31666666666672</v>
      </c>
      <c r="F427" s="272">
        <v>342.38333333333338</v>
      </c>
      <c r="G427" s="272">
        <v>336.21666666666675</v>
      </c>
      <c r="H427" s="272">
        <v>364.41666666666669</v>
      </c>
      <c r="I427" s="272">
        <v>370.58333333333331</v>
      </c>
      <c r="J427" s="272">
        <v>378.51666666666665</v>
      </c>
      <c r="K427" s="271">
        <v>362.65</v>
      </c>
      <c r="L427" s="271">
        <v>348.55</v>
      </c>
      <c r="M427" s="271">
        <v>4.5120699999999996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466.4</v>
      </c>
      <c r="D428" s="272">
        <v>467.09999999999997</v>
      </c>
      <c r="E428" s="272">
        <v>462.24999999999994</v>
      </c>
      <c r="F428" s="272">
        <v>458.09999999999997</v>
      </c>
      <c r="G428" s="272">
        <v>453.24999999999994</v>
      </c>
      <c r="H428" s="272">
        <v>471.24999999999994</v>
      </c>
      <c r="I428" s="272">
        <v>476.09999999999997</v>
      </c>
      <c r="J428" s="272">
        <v>480.24999999999994</v>
      </c>
      <c r="K428" s="271">
        <v>471.95</v>
      </c>
      <c r="L428" s="271">
        <v>462.95</v>
      </c>
      <c r="M428" s="271">
        <v>0.62553999999999998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488.2</v>
      </c>
      <c r="D429" s="272">
        <v>489.06666666666661</v>
      </c>
      <c r="E429" s="272">
        <v>481.23333333333323</v>
      </c>
      <c r="F429" s="272">
        <v>474.26666666666665</v>
      </c>
      <c r="G429" s="272">
        <v>466.43333333333328</v>
      </c>
      <c r="H429" s="272">
        <v>496.03333333333319</v>
      </c>
      <c r="I429" s="272">
        <v>503.86666666666656</v>
      </c>
      <c r="J429" s="272">
        <v>510.83333333333314</v>
      </c>
      <c r="K429" s="271">
        <v>496.9</v>
      </c>
      <c r="L429" s="271">
        <v>482.1</v>
      </c>
      <c r="M429" s="271">
        <v>8.9695800000000006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235.1</v>
      </c>
      <c r="D430" s="272">
        <v>235.03333333333333</v>
      </c>
      <c r="E430" s="272">
        <v>231.56666666666666</v>
      </c>
      <c r="F430" s="272">
        <v>228.03333333333333</v>
      </c>
      <c r="G430" s="272">
        <v>224.56666666666666</v>
      </c>
      <c r="H430" s="272">
        <v>238.56666666666666</v>
      </c>
      <c r="I430" s="272">
        <v>242.0333333333333</v>
      </c>
      <c r="J430" s="272">
        <v>245.56666666666666</v>
      </c>
      <c r="K430" s="271">
        <v>238.5</v>
      </c>
      <c r="L430" s="271">
        <v>231.5</v>
      </c>
      <c r="M430" s="271">
        <v>9.5854700000000008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916.75</v>
      </c>
      <c r="D431" s="272">
        <v>910.31666666666661</v>
      </c>
      <c r="E431" s="272">
        <v>901.63333333333321</v>
      </c>
      <c r="F431" s="272">
        <v>886.51666666666665</v>
      </c>
      <c r="G431" s="272">
        <v>877.83333333333326</v>
      </c>
      <c r="H431" s="272">
        <v>925.43333333333317</v>
      </c>
      <c r="I431" s="272">
        <v>934.11666666666656</v>
      </c>
      <c r="J431" s="272">
        <v>949.23333333333312</v>
      </c>
      <c r="K431" s="271">
        <v>919</v>
      </c>
      <c r="L431" s="271">
        <v>895.2</v>
      </c>
      <c r="M431" s="271">
        <v>29.899979999999999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479.55</v>
      </c>
      <c r="D432" s="272">
        <v>481.98333333333335</v>
      </c>
      <c r="E432" s="272">
        <v>475.16666666666669</v>
      </c>
      <c r="F432" s="272">
        <v>470.78333333333336</v>
      </c>
      <c r="G432" s="272">
        <v>463.9666666666667</v>
      </c>
      <c r="H432" s="272">
        <v>486.36666666666667</v>
      </c>
      <c r="I432" s="272">
        <v>493.18333333333328</v>
      </c>
      <c r="J432" s="272">
        <v>497.56666666666666</v>
      </c>
      <c r="K432" s="271">
        <v>488.8</v>
      </c>
      <c r="L432" s="271">
        <v>477.6</v>
      </c>
      <c r="M432" s="271">
        <v>6.8737700000000004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2104.4</v>
      </c>
      <c r="D433" s="272">
        <v>2099.7666666666669</v>
      </c>
      <c r="E433" s="272">
        <v>2074.6333333333337</v>
      </c>
      <c r="F433" s="272">
        <v>2044.8666666666668</v>
      </c>
      <c r="G433" s="272">
        <v>2019.7333333333336</v>
      </c>
      <c r="H433" s="272">
        <v>2129.5333333333338</v>
      </c>
      <c r="I433" s="272">
        <v>2154.666666666667</v>
      </c>
      <c r="J433" s="272">
        <v>2184.4333333333338</v>
      </c>
      <c r="K433" s="271">
        <v>2124.9</v>
      </c>
      <c r="L433" s="271">
        <v>2070</v>
      </c>
      <c r="M433" s="271">
        <v>0.26390000000000002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842.15</v>
      </c>
      <c r="D434" s="272">
        <v>845.66666666666663</v>
      </c>
      <c r="E434" s="272">
        <v>832.43333333333328</v>
      </c>
      <c r="F434" s="272">
        <v>822.7166666666667</v>
      </c>
      <c r="G434" s="272">
        <v>809.48333333333335</v>
      </c>
      <c r="H434" s="272">
        <v>855.38333333333321</v>
      </c>
      <c r="I434" s="272">
        <v>868.61666666666656</v>
      </c>
      <c r="J434" s="272">
        <v>878.33333333333314</v>
      </c>
      <c r="K434" s="271">
        <v>858.9</v>
      </c>
      <c r="L434" s="271">
        <v>835.95</v>
      </c>
      <c r="M434" s="271">
        <v>4.67258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479.05</v>
      </c>
      <c r="D435" s="272">
        <v>478.95</v>
      </c>
      <c r="E435" s="272">
        <v>476.7</v>
      </c>
      <c r="F435" s="272">
        <v>474.35</v>
      </c>
      <c r="G435" s="272">
        <v>472.1</v>
      </c>
      <c r="H435" s="272">
        <v>481.29999999999995</v>
      </c>
      <c r="I435" s="272">
        <v>483.54999999999995</v>
      </c>
      <c r="J435" s="272">
        <v>485.89999999999992</v>
      </c>
      <c r="K435" s="271">
        <v>481.2</v>
      </c>
      <c r="L435" s="271">
        <v>476.6</v>
      </c>
      <c r="M435" s="271">
        <v>3.0274000000000001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335.3</v>
      </c>
      <c r="D436" s="272">
        <v>335.43333333333334</v>
      </c>
      <c r="E436" s="272">
        <v>331.86666666666667</v>
      </c>
      <c r="F436" s="272">
        <v>328.43333333333334</v>
      </c>
      <c r="G436" s="272">
        <v>324.86666666666667</v>
      </c>
      <c r="H436" s="272">
        <v>338.86666666666667</v>
      </c>
      <c r="I436" s="272">
        <v>342.43333333333339</v>
      </c>
      <c r="J436" s="272">
        <v>345.86666666666667</v>
      </c>
      <c r="K436" s="271">
        <v>339</v>
      </c>
      <c r="L436" s="271">
        <v>332</v>
      </c>
      <c r="M436" s="271">
        <v>1.48211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1938</v>
      </c>
      <c r="D437" s="272">
        <v>1949.8</v>
      </c>
      <c r="E437" s="272">
        <v>1915.6</v>
      </c>
      <c r="F437" s="272">
        <v>1893.2</v>
      </c>
      <c r="G437" s="272">
        <v>1859</v>
      </c>
      <c r="H437" s="272">
        <v>1972.1999999999998</v>
      </c>
      <c r="I437" s="272">
        <v>2006.4</v>
      </c>
      <c r="J437" s="272">
        <v>2028.7999999999997</v>
      </c>
      <c r="K437" s="271">
        <v>1984</v>
      </c>
      <c r="L437" s="271">
        <v>1927.4</v>
      </c>
      <c r="M437" s="271">
        <v>0.54552999999999996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452.3</v>
      </c>
      <c r="D438" s="272">
        <v>451.76666666666665</v>
      </c>
      <c r="E438" s="272">
        <v>447.5333333333333</v>
      </c>
      <c r="F438" s="272">
        <v>442.76666666666665</v>
      </c>
      <c r="G438" s="272">
        <v>438.5333333333333</v>
      </c>
      <c r="H438" s="272">
        <v>456.5333333333333</v>
      </c>
      <c r="I438" s="272">
        <v>460.76666666666665</v>
      </c>
      <c r="J438" s="272">
        <v>465.5333333333333</v>
      </c>
      <c r="K438" s="271">
        <v>456</v>
      </c>
      <c r="L438" s="271">
        <v>447</v>
      </c>
      <c r="M438" s="271">
        <v>2.4476800000000001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7.7</v>
      </c>
      <c r="D439" s="272">
        <v>7.6333333333333329</v>
      </c>
      <c r="E439" s="272">
        <v>7.5166666666666657</v>
      </c>
      <c r="F439" s="272">
        <v>7.333333333333333</v>
      </c>
      <c r="G439" s="272">
        <v>7.2166666666666659</v>
      </c>
      <c r="H439" s="272">
        <v>7.8166666666666655</v>
      </c>
      <c r="I439" s="272">
        <v>7.9333333333333327</v>
      </c>
      <c r="J439" s="272">
        <v>8.1166666666666654</v>
      </c>
      <c r="K439" s="271">
        <v>7.75</v>
      </c>
      <c r="L439" s="271">
        <v>7.45</v>
      </c>
      <c r="M439" s="271">
        <v>445.79874000000001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907.9</v>
      </c>
      <c r="D440" s="272">
        <v>908.23333333333323</v>
      </c>
      <c r="E440" s="272">
        <v>901.71666666666647</v>
      </c>
      <c r="F440" s="272">
        <v>895.53333333333319</v>
      </c>
      <c r="G440" s="272">
        <v>889.01666666666642</v>
      </c>
      <c r="H440" s="272">
        <v>914.41666666666652</v>
      </c>
      <c r="I440" s="272">
        <v>920.93333333333317</v>
      </c>
      <c r="J440" s="272">
        <v>927.11666666666656</v>
      </c>
      <c r="K440" s="271">
        <v>914.75</v>
      </c>
      <c r="L440" s="271">
        <v>902.05</v>
      </c>
      <c r="M440" s="271">
        <v>0.46007999999999999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595.85</v>
      </c>
      <c r="D441" s="272">
        <v>593.2833333333333</v>
      </c>
      <c r="E441" s="272">
        <v>586.66666666666663</v>
      </c>
      <c r="F441" s="272">
        <v>577.48333333333335</v>
      </c>
      <c r="G441" s="272">
        <v>570.86666666666667</v>
      </c>
      <c r="H441" s="272">
        <v>602.46666666666658</v>
      </c>
      <c r="I441" s="272">
        <v>609.08333333333337</v>
      </c>
      <c r="J441" s="272">
        <v>618.26666666666654</v>
      </c>
      <c r="K441" s="271">
        <v>599.9</v>
      </c>
      <c r="L441" s="271">
        <v>584.1</v>
      </c>
      <c r="M441" s="271">
        <v>4.26037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1744.95</v>
      </c>
      <c r="D442" s="272">
        <v>1733.6166666666668</v>
      </c>
      <c r="E442" s="272">
        <v>1712.2333333333336</v>
      </c>
      <c r="F442" s="272">
        <v>1679.5166666666669</v>
      </c>
      <c r="G442" s="272">
        <v>1658.1333333333337</v>
      </c>
      <c r="H442" s="272">
        <v>1766.3333333333335</v>
      </c>
      <c r="I442" s="272">
        <v>1787.7166666666667</v>
      </c>
      <c r="J442" s="272">
        <v>1820.4333333333334</v>
      </c>
      <c r="K442" s="271">
        <v>1755</v>
      </c>
      <c r="L442" s="271">
        <v>1700.9</v>
      </c>
      <c r="M442" s="271">
        <v>0.45661000000000002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588.85</v>
      </c>
      <c r="D443" s="272">
        <v>590.85</v>
      </c>
      <c r="E443" s="272">
        <v>582.90000000000009</v>
      </c>
      <c r="F443" s="272">
        <v>576.95000000000005</v>
      </c>
      <c r="G443" s="272">
        <v>569.00000000000011</v>
      </c>
      <c r="H443" s="272">
        <v>596.80000000000007</v>
      </c>
      <c r="I443" s="272">
        <v>604.75000000000011</v>
      </c>
      <c r="J443" s="272">
        <v>610.70000000000005</v>
      </c>
      <c r="K443" s="271">
        <v>598.79999999999995</v>
      </c>
      <c r="L443" s="271">
        <v>584.9</v>
      </c>
      <c r="M443" s="271">
        <v>0.38562999999999997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895.75</v>
      </c>
      <c r="D444" s="272">
        <v>901.63333333333333</v>
      </c>
      <c r="E444" s="272">
        <v>885.26666666666665</v>
      </c>
      <c r="F444" s="272">
        <v>874.7833333333333</v>
      </c>
      <c r="G444" s="272">
        <v>858.41666666666663</v>
      </c>
      <c r="H444" s="272">
        <v>912.11666666666667</v>
      </c>
      <c r="I444" s="272">
        <v>928.48333333333323</v>
      </c>
      <c r="J444" s="272">
        <v>938.9666666666667</v>
      </c>
      <c r="K444" s="271">
        <v>918</v>
      </c>
      <c r="L444" s="271">
        <v>891.15</v>
      </c>
      <c r="M444" s="271">
        <v>0.5242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38.950000000000003</v>
      </c>
      <c r="D445" s="272">
        <v>38.949999999999996</v>
      </c>
      <c r="E445" s="272">
        <v>38.399999999999991</v>
      </c>
      <c r="F445" s="272">
        <v>37.849999999999994</v>
      </c>
      <c r="G445" s="272">
        <v>37.29999999999999</v>
      </c>
      <c r="H445" s="272">
        <v>39.499999999999993</v>
      </c>
      <c r="I445" s="272">
        <v>40.04999999999999</v>
      </c>
      <c r="J445" s="272">
        <v>40.599999999999994</v>
      </c>
      <c r="K445" s="271">
        <v>39.5</v>
      </c>
      <c r="L445" s="271">
        <v>38.4</v>
      </c>
      <c r="M445" s="271">
        <v>68.751670000000004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974</v>
      </c>
      <c r="D446" s="272">
        <v>978.63333333333333</v>
      </c>
      <c r="E446" s="272">
        <v>966.36666666666667</v>
      </c>
      <c r="F446" s="272">
        <v>958.73333333333335</v>
      </c>
      <c r="G446" s="272">
        <v>946.4666666666667</v>
      </c>
      <c r="H446" s="272">
        <v>986.26666666666665</v>
      </c>
      <c r="I446" s="272">
        <v>998.5333333333333</v>
      </c>
      <c r="J446" s="272">
        <v>1006.1666666666666</v>
      </c>
      <c r="K446" s="271">
        <v>990.9</v>
      </c>
      <c r="L446" s="271">
        <v>971</v>
      </c>
      <c r="M446" s="271">
        <v>21.494140000000002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738.25</v>
      </c>
      <c r="D447" s="272">
        <v>742.19999999999993</v>
      </c>
      <c r="E447" s="272">
        <v>730.04999999999984</v>
      </c>
      <c r="F447" s="272">
        <v>721.84999999999991</v>
      </c>
      <c r="G447" s="272">
        <v>709.69999999999982</v>
      </c>
      <c r="H447" s="272">
        <v>750.39999999999986</v>
      </c>
      <c r="I447" s="272">
        <v>762.55</v>
      </c>
      <c r="J447" s="272">
        <v>770.74999999999989</v>
      </c>
      <c r="K447" s="271">
        <v>754.35</v>
      </c>
      <c r="L447" s="271">
        <v>734</v>
      </c>
      <c r="M447" s="271">
        <v>4.72715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1118.25</v>
      </c>
      <c r="D448" s="272">
        <v>1110.5</v>
      </c>
      <c r="E448" s="272">
        <v>1098.75</v>
      </c>
      <c r="F448" s="272">
        <v>1079.25</v>
      </c>
      <c r="G448" s="272">
        <v>1067.5</v>
      </c>
      <c r="H448" s="272">
        <v>1130</v>
      </c>
      <c r="I448" s="272">
        <v>1141.75</v>
      </c>
      <c r="J448" s="272">
        <v>1161.25</v>
      </c>
      <c r="K448" s="271">
        <v>1122.25</v>
      </c>
      <c r="L448" s="271">
        <v>1091</v>
      </c>
      <c r="M448" s="271">
        <v>20.42013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223.2</v>
      </c>
      <c r="D449" s="272">
        <v>222.16666666666666</v>
      </c>
      <c r="E449" s="272">
        <v>219.68333333333331</v>
      </c>
      <c r="F449" s="272">
        <v>216.16666666666666</v>
      </c>
      <c r="G449" s="272">
        <v>213.68333333333331</v>
      </c>
      <c r="H449" s="272">
        <v>225.68333333333331</v>
      </c>
      <c r="I449" s="272">
        <v>228.16666666666666</v>
      </c>
      <c r="J449" s="272">
        <v>231.68333333333331</v>
      </c>
      <c r="K449" s="271">
        <v>224.65</v>
      </c>
      <c r="L449" s="271">
        <v>218.65</v>
      </c>
      <c r="M449" s="271">
        <v>15.850009999999999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1086.4000000000001</v>
      </c>
      <c r="D450" s="272">
        <v>1082.25</v>
      </c>
      <c r="E450" s="272">
        <v>1074.5</v>
      </c>
      <c r="F450" s="272">
        <v>1062.5999999999999</v>
      </c>
      <c r="G450" s="272">
        <v>1054.8499999999999</v>
      </c>
      <c r="H450" s="272">
        <v>1094.1500000000001</v>
      </c>
      <c r="I450" s="272">
        <v>1101.9000000000001</v>
      </c>
      <c r="J450" s="272">
        <v>1113.8000000000002</v>
      </c>
      <c r="K450" s="271">
        <v>1090</v>
      </c>
      <c r="L450" s="271">
        <v>1070.3499999999999</v>
      </c>
      <c r="M450" s="271">
        <v>2.3832300000000002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3381.25</v>
      </c>
      <c r="D451" s="272">
        <v>3378.4166666666665</v>
      </c>
      <c r="E451" s="272">
        <v>3364.833333333333</v>
      </c>
      <c r="F451" s="272">
        <v>3348.4166666666665</v>
      </c>
      <c r="G451" s="272">
        <v>3334.833333333333</v>
      </c>
      <c r="H451" s="272">
        <v>3394.833333333333</v>
      </c>
      <c r="I451" s="272">
        <v>3408.4166666666661</v>
      </c>
      <c r="J451" s="272">
        <v>3424.833333333333</v>
      </c>
      <c r="K451" s="271">
        <v>3392</v>
      </c>
      <c r="L451" s="271">
        <v>3362</v>
      </c>
      <c r="M451" s="271">
        <v>14.30659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807.85</v>
      </c>
      <c r="D452" s="272">
        <v>804.2166666666667</v>
      </c>
      <c r="E452" s="272">
        <v>794.63333333333344</v>
      </c>
      <c r="F452" s="272">
        <v>781.41666666666674</v>
      </c>
      <c r="G452" s="272">
        <v>771.83333333333348</v>
      </c>
      <c r="H452" s="272">
        <v>817.43333333333339</v>
      </c>
      <c r="I452" s="272">
        <v>827.01666666666665</v>
      </c>
      <c r="J452" s="272">
        <v>840.23333333333335</v>
      </c>
      <c r="K452" s="271">
        <v>813.8</v>
      </c>
      <c r="L452" s="271">
        <v>791</v>
      </c>
      <c r="M452" s="271">
        <v>31.913599999999999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10614.15</v>
      </c>
      <c r="D453" s="272">
        <v>10625.699999999999</v>
      </c>
      <c r="E453" s="272">
        <v>10551.449999999997</v>
      </c>
      <c r="F453" s="272">
        <v>10488.749999999998</v>
      </c>
      <c r="G453" s="272">
        <v>10414.499999999996</v>
      </c>
      <c r="H453" s="272">
        <v>10688.399999999998</v>
      </c>
      <c r="I453" s="272">
        <v>10762.650000000001</v>
      </c>
      <c r="J453" s="272">
        <v>10825.349999999999</v>
      </c>
      <c r="K453" s="271">
        <v>10699.95</v>
      </c>
      <c r="L453" s="271">
        <v>10563</v>
      </c>
      <c r="M453" s="271">
        <v>2.51023</v>
      </c>
      <c r="N453" s="1"/>
      <c r="O453" s="1"/>
    </row>
    <row r="454" spans="1:15" ht="12.75" customHeight="1">
      <c r="A454" s="30">
        <v>444</v>
      </c>
      <c r="B454" s="281" t="s">
        <v>868</v>
      </c>
      <c r="C454" s="271">
        <v>1537.95</v>
      </c>
      <c r="D454" s="272">
        <v>1528.2833333333335</v>
      </c>
      <c r="E454" s="272">
        <v>1509.0666666666671</v>
      </c>
      <c r="F454" s="272">
        <v>1480.1833333333336</v>
      </c>
      <c r="G454" s="272">
        <v>1460.9666666666672</v>
      </c>
      <c r="H454" s="272">
        <v>1557.166666666667</v>
      </c>
      <c r="I454" s="272">
        <v>1576.3833333333337</v>
      </c>
      <c r="J454" s="272">
        <v>1605.2666666666669</v>
      </c>
      <c r="K454" s="271">
        <v>1547.5</v>
      </c>
      <c r="L454" s="271">
        <v>1499.4</v>
      </c>
      <c r="M454" s="271">
        <v>0.62575000000000003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240.1</v>
      </c>
      <c r="D455" s="272">
        <v>239.19999999999996</v>
      </c>
      <c r="E455" s="272">
        <v>236.44999999999993</v>
      </c>
      <c r="F455" s="272">
        <v>232.79999999999998</v>
      </c>
      <c r="G455" s="272">
        <v>230.04999999999995</v>
      </c>
      <c r="H455" s="272">
        <v>242.84999999999991</v>
      </c>
      <c r="I455" s="272">
        <v>245.59999999999997</v>
      </c>
      <c r="J455" s="272">
        <v>249.24999999999989</v>
      </c>
      <c r="K455" s="271">
        <v>241.95</v>
      </c>
      <c r="L455" s="271">
        <v>235.55</v>
      </c>
      <c r="M455" s="271">
        <v>25.213180000000001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484.8</v>
      </c>
      <c r="D456" s="272">
        <v>483.61666666666662</v>
      </c>
      <c r="E456" s="272">
        <v>480.43333333333322</v>
      </c>
      <c r="F456" s="272">
        <v>476.06666666666661</v>
      </c>
      <c r="G456" s="272">
        <v>472.88333333333321</v>
      </c>
      <c r="H456" s="272">
        <v>487.98333333333323</v>
      </c>
      <c r="I456" s="272">
        <v>491.16666666666663</v>
      </c>
      <c r="J456" s="272">
        <v>495.53333333333325</v>
      </c>
      <c r="K456" s="271">
        <v>486.8</v>
      </c>
      <c r="L456" s="271">
        <v>479.25</v>
      </c>
      <c r="M456" s="271">
        <v>120.70974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237.95</v>
      </c>
      <c r="D457" s="272">
        <v>237.88333333333333</v>
      </c>
      <c r="E457" s="272">
        <v>235.96666666666664</v>
      </c>
      <c r="F457" s="272">
        <v>233.98333333333332</v>
      </c>
      <c r="G457" s="272">
        <v>232.06666666666663</v>
      </c>
      <c r="H457" s="272">
        <v>239.86666666666665</v>
      </c>
      <c r="I457" s="272">
        <v>241.78333333333333</v>
      </c>
      <c r="J457" s="272">
        <v>243.76666666666665</v>
      </c>
      <c r="K457" s="271">
        <v>239.8</v>
      </c>
      <c r="L457" s="271">
        <v>235.9</v>
      </c>
      <c r="M457" s="271">
        <v>152.38636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634.79999999999995</v>
      </c>
      <c r="D458" s="272">
        <v>633.80000000000007</v>
      </c>
      <c r="E458" s="272">
        <v>622.60000000000014</v>
      </c>
      <c r="F458" s="272">
        <v>610.40000000000009</v>
      </c>
      <c r="G458" s="272">
        <v>599.20000000000016</v>
      </c>
      <c r="H458" s="272">
        <v>646.00000000000011</v>
      </c>
      <c r="I458" s="272">
        <v>657.20000000000016</v>
      </c>
      <c r="J458" s="272">
        <v>669.40000000000009</v>
      </c>
      <c r="K458" s="271">
        <v>645</v>
      </c>
      <c r="L458" s="271">
        <v>621.6</v>
      </c>
      <c r="M458" s="271">
        <v>0.54061000000000003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112.55</v>
      </c>
      <c r="D459" s="272">
        <v>112.31666666666668</v>
      </c>
      <c r="E459" s="272">
        <v>111.63333333333335</v>
      </c>
      <c r="F459" s="272">
        <v>110.71666666666668</v>
      </c>
      <c r="G459" s="272">
        <v>110.03333333333336</v>
      </c>
      <c r="H459" s="272">
        <v>113.23333333333335</v>
      </c>
      <c r="I459" s="272">
        <v>113.91666666666666</v>
      </c>
      <c r="J459" s="272">
        <v>114.83333333333334</v>
      </c>
      <c r="K459" s="271">
        <v>113</v>
      </c>
      <c r="L459" s="271">
        <v>111.4</v>
      </c>
      <c r="M459" s="271">
        <v>493.96424999999999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108.4</v>
      </c>
      <c r="D460" s="272">
        <v>109.25</v>
      </c>
      <c r="E460" s="272">
        <v>106.8</v>
      </c>
      <c r="F460" s="272">
        <v>105.2</v>
      </c>
      <c r="G460" s="272">
        <v>102.75</v>
      </c>
      <c r="H460" s="272">
        <v>110.85</v>
      </c>
      <c r="I460" s="272">
        <v>113.29999999999998</v>
      </c>
      <c r="J460" s="272">
        <v>114.89999999999999</v>
      </c>
      <c r="K460" s="271">
        <v>111.7</v>
      </c>
      <c r="L460" s="271">
        <v>107.65</v>
      </c>
      <c r="M460" s="271">
        <v>45.32029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3297.35</v>
      </c>
      <c r="D461" s="272">
        <v>3288.2166666666672</v>
      </c>
      <c r="E461" s="272">
        <v>3261.4333333333343</v>
      </c>
      <c r="F461" s="272">
        <v>3225.5166666666673</v>
      </c>
      <c r="G461" s="272">
        <v>3198.7333333333345</v>
      </c>
      <c r="H461" s="272">
        <v>3324.1333333333341</v>
      </c>
      <c r="I461" s="272">
        <v>3350.916666666667</v>
      </c>
      <c r="J461" s="272">
        <v>3386.8333333333339</v>
      </c>
      <c r="K461" s="271">
        <v>3315</v>
      </c>
      <c r="L461" s="271">
        <v>3252.3</v>
      </c>
      <c r="M461" s="271">
        <v>0.11933000000000001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1105.1500000000001</v>
      </c>
      <c r="D462" s="272">
        <v>1100.8166666666668</v>
      </c>
      <c r="E462" s="272">
        <v>1092.4333333333336</v>
      </c>
      <c r="F462" s="272">
        <v>1079.7166666666667</v>
      </c>
      <c r="G462" s="272">
        <v>1071.3333333333335</v>
      </c>
      <c r="H462" s="272">
        <v>1113.5333333333338</v>
      </c>
      <c r="I462" s="272">
        <v>1121.916666666667</v>
      </c>
      <c r="J462" s="272">
        <v>1134.6333333333339</v>
      </c>
      <c r="K462" s="271">
        <v>1109.2</v>
      </c>
      <c r="L462" s="271">
        <v>1088.0999999999999</v>
      </c>
      <c r="M462" s="271">
        <v>30.41422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91.55</v>
      </c>
      <c r="D463" s="272">
        <v>91.7</v>
      </c>
      <c r="E463" s="272">
        <v>90.9</v>
      </c>
      <c r="F463" s="272">
        <v>90.25</v>
      </c>
      <c r="G463" s="272">
        <v>89.45</v>
      </c>
      <c r="H463" s="272">
        <v>92.350000000000009</v>
      </c>
      <c r="I463" s="272">
        <v>93.149999999999991</v>
      </c>
      <c r="J463" s="272">
        <v>93.800000000000011</v>
      </c>
      <c r="K463" s="271">
        <v>92.5</v>
      </c>
      <c r="L463" s="271">
        <v>91.05</v>
      </c>
      <c r="M463" s="271">
        <v>3.4083000000000001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774.05</v>
      </c>
      <c r="D464" s="272">
        <v>765.15</v>
      </c>
      <c r="E464" s="272">
        <v>753.9</v>
      </c>
      <c r="F464" s="272">
        <v>733.75</v>
      </c>
      <c r="G464" s="272">
        <v>722.5</v>
      </c>
      <c r="H464" s="272">
        <v>785.3</v>
      </c>
      <c r="I464" s="272">
        <v>796.55</v>
      </c>
      <c r="J464" s="272">
        <v>816.69999999999993</v>
      </c>
      <c r="K464" s="271">
        <v>776.4</v>
      </c>
      <c r="L464" s="271">
        <v>745</v>
      </c>
      <c r="M464" s="271">
        <v>9.5838099999999997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2216.1999999999998</v>
      </c>
      <c r="D465" s="272">
        <v>2195.9666666666667</v>
      </c>
      <c r="E465" s="272">
        <v>2162.2333333333336</v>
      </c>
      <c r="F465" s="272">
        <v>2108.2666666666669</v>
      </c>
      <c r="G465" s="272">
        <v>2074.5333333333338</v>
      </c>
      <c r="H465" s="272">
        <v>2249.9333333333334</v>
      </c>
      <c r="I465" s="272">
        <v>2283.6666666666661</v>
      </c>
      <c r="J465" s="272">
        <v>2337.6333333333332</v>
      </c>
      <c r="K465" s="271">
        <v>2229.6999999999998</v>
      </c>
      <c r="L465" s="271">
        <v>2142</v>
      </c>
      <c r="M465" s="271">
        <v>1.19753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651.79999999999995</v>
      </c>
      <c r="D466" s="272">
        <v>646.1</v>
      </c>
      <c r="E466" s="272">
        <v>635.65000000000009</v>
      </c>
      <c r="F466" s="272">
        <v>619.50000000000011</v>
      </c>
      <c r="G466" s="272">
        <v>609.05000000000018</v>
      </c>
      <c r="H466" s="272">
        <v>662.25</v>
      </c>
      <c r="I466" s="272">
        <v>672.7</v>
      </c>
      <c r="J466" s="272">
        <v>688.84999999999991</v>
      </c>
      <c r="K466" s="271">
        <v>656.55</v>
      </c>
      <c r="L466" s="271">
        <v>629.95000000000005</v>
      </c>
      <c r="M466" s="271">
        <v>2.1991499999999999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2998.35</v>
      </c>
      <c r="D467" s="272">
        <v>3000.4500000000003</v>
      </c>
      <c r="E467" s="272">
        <v>2967.9000000000005</v>
      </c>
      <c r="F467" s="272">
        <v>2937.4500000000003</v>
      </c>
      <c r="G467" s="272">
        <v>2904.9000000000005</v>
      </c>
      <c r="H467" s="272">
        <v>3030.9000000000005</v>
      </c>
      <c r="I467" s="272">
        <v>3063.4500000000007</v>
      </c>
      <c r="J467" s="272">
        <v>3093.9000000000005</v>
      </c>
      <c r="K467" s="271">
        <v>3033</v>
      </c>
      <c r="L467" s="271">
        <v>2970</v>
      </c>
      <c r="M467" s="271">
        <v>0.34233999999999998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2478.6999999999998</v>
      </c>
      <c r="D468" s="272">
        <v>2483.3000000000002</v>
      </c>
      <c r="E468" s="272">
        <v>2462.7000000000003</v>
      </c>
      <c r="F468" s="272">
        <v>2446.7000000000003</v>
      </c>
      <c r="G468" s="272">
        <v>2426.1000000000004</v>
      </c>
      <c r="H468" s="272">
        <v>2499.3000000000002</v>
      </c>
      <c r="I468" s="272">
        <v>2519.9000000000005</v>
      </c>
      <c r="J468" s="272">
        <v>2535.9</v>
      </c>
      <c r="K468" s="271">
        <v>2503.9</v>
      </c>
      <c r="L468" s="271">
        <v>2467.3000000000002</v>
      </c>
      <c r="M468" s="271">
        <v>8.2766300000000008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1561</v>
      </c>
      <c r="D469" s="272">
        <v>1559.2</v>
      </c>
      <c r="E469" s="272">
        <v>1548.6000000000001</v>
      </c>
      <c r="F469" s="272">
        <v>1536.2</v>
      </c>
      <c r="G469" s="272">
        <v>1525.6000000000001</v>
      </c>
      <c r="H469" s="272">
        <v>1571.6000000000001</v>
      </c>
      <c r="I469" s="272">
        <v>1582.2</v>
      </c>
      <c r="J469" s="272">
        <v>1594.6000000000001</v>
      </c>
      <c r="K469" s="271">
        <v>1569.8</v>
      </c>
      <c r="L469" s="271">
        <v>1546.8</v>
      </c>
      <c r="M469" s="271">
        <v>1.46448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587.5</v>
      </c>
      <c r="D470" s="272">
        <v>584.9</v>
      </c>
      <c r="E470" s="272">
        <v>579.9</v>
      </c>
      <c r="F470" s="272">
        <v>572.29999999999995</v>
      </c>
      <c r="G470" s="272">
        <v>567.29999999999995</v>
      </c>
      <c r="H470" s="272">
        <v>592.5</v>
      </c>
      <c r="I470" s="272">
        <v>597.5</v>
      </c>
      <c r="J470" s="272">
        <v>605.1</v>
      </c>
      <c r="K470" s="271">
        <v>589.9</v>
      </c>
      <c r="L470" s="271">
        <v>577.29999999999995</v>
      </c>
      <c r="M470" s="271">
        <v>4.16249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1455.5</v>
      </c>
      <c r="D471" s="272">
        <v>1475.4166666666667</v>
      </c>
      <c r="E471" s="272">
        <v>1428.3333333333335</v>
      </c>
      <c r="F471" s="272">
        <v>1401.1666666666667</v>
      </c>
      <c r="G471" s="272">
        <v>1354.0833333333335</v>
      </c>
      <c r="H471" s="272">
        <v>1502.5833333333335</v>
      </c>
      <c r="I471" s="272">
        <v>1549.666666666667</v>
      </c>
      <c r="J471" s="272">
        <v>1576.8333333333335</v>
      </c>
      <c r="K471" s="271">
        <v>1522.5</v>
      </c>
      <c r="L471" s="271">
        <v>1448.25</v>
      </c>
      <c r="M471" s="271">
        <v>17.483820000000001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38.1</v>
      </c>
      <c r="D472" s="272">
        <v>38.15</v>
      </c>
      <c r="E472" s="272">
        <v>37.799999999999997</v>
      </c>
      <c r="F472" s="272">
        <v>37.5</v>
      </c>
      <c r="G472" s="272">
        <v>37.15</v>
      </c>
      <c r="H472" s="272">
        <v>38.449999999999996</v>
      </c>
      <c r="I472" s="272">
        <v>38.800000000000004</v>
      </c>
      <c r="J472" s="272">
        <v>39.099999999999994</v>
      </c>
      <c r="K472" s="271">
        <v>38.5</v>
      </c>
      <c r="L472" s="271">
        <v>37.85</v>
      </c>
      <c r="M472" s="271">
        <v>75.298339999999996</v>
      </c>
      <c r="N472" s="1"/>
      <c r="O472" s="1"/>
    </row>
    <row r="473" spans="1:15" ht="12.75" customHeight="1">
      <c r="A473" s="30">
        <v>463</v>
      </c>
      <c r="B473" s="281" t="s">
        <v>869</v>
      </c>
      <c r="C473" s="271">
        <v>230.6</v>
      </c>
      <c r="D473" s="272">
        <v>228.83333333333334</v>
      </c>
      <c r="E473" s="272">
        <v>225.76666666666668</v>
      </c>
      <c r="F473" s="272">
        <v>220.93333333333334</v>
      </c>
      <c r="G473" s="272">
        <v>217.86666666666667</v>
      </c>
      <c r="H473" s="272">
        <v>233.66666666666669</v>
      </c>
      <c r="I473" s="272">
        <v>236.73333333333335</v>
      </c>
      <c r="J473" s="272">
        <v>241.56666666666669</v>
      </c>
      <c r="K473" s="271">
        <v>231.9</v>
      </c>
      <c r="L473" s="271">
        <v>224</v>
      </c>
      <c r="M473" s="271">
        <v>5.4982300000000004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198.4</v>
      </c>
      <c r="D474" s="272">
        <v>197.98333333333335</v>
      </c>
      <c r="E474" s="272">
        <v>195.9666666666667</v>
      </c>
      <c r="F474" s="272">
        <v>193.53333333333336</v>
      </c>
      <c r="G474" s="272">
        <v>191.51666666666671</v>
      </c>
      <c r="H474" s="272">
        <v>200.41666666666669</v>
      </c>
      <c r="I474" s="272">
        <v>202.43333333333334</v>
      </c>
      <c r="J474" s="272">
        <v>204.86666666666667</v>
      </c>
      <c r="K474" s="271">
        <v>200</v>
      </c>
      <c r="L474" s="271">
        <v>195.55</v>
      </c>
      <c r="M474" s="271">
        <v>2.5224199999999999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2168.9499999999998</v>
      </c>
      <c r="D475" s="272">
        <v>2185.6666666666665</v>
      </c>
      <c r="E475" s="272">
        <v>2137.333333333333</v>
      </c>
      <c r="F475" s="272">
        <v>2105.7166666666667</v>
      </c>
      <c r="G475" s="272">
        <v>2057.3833333333332</v>
      </c>
      <c r="H475" s="272">
        <v>2217.2833333333328</v>
      </c>
      <c r="I475" s="272">
        <v>2265.6166666666659</v>
      </c>
      <c r="J475" s="272">
        <v>2297.2333333333327</v>
      </c>
      <c r="K475" s="271">
        <v>2234</v>
      </c>
      <c r="L475" s="271">
        <v>2154.0500000000002</v>
      </c>
      <c r="M475" s="271">
        <v>1.8164199999999999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11.65</v>
      </c>
      <c r="D476" s="272">
        <v>11.700000000000001</v>
      </c>
      <c r="E476" s="272">
        <v>11.550000000000002</v>
      </c>
      <c r="F476" s="272">
        <v>11.450000000000001</v>
      </c>
      <c r="G476" s="272">
        <v>11.300000000000002</v>
      </c>
      <c r="H476" s="272">
        <v>11.800000000000002</v>
      </c>
      <c r="I476" s="272">
        <v>11.950000000000001</v>
      </c>
      <c r="J476" s="272">
        <v>12.050000000000002</v>
      </c>
      <c r="K476" s="271">
        <v>11.85</v>
      </c>
      <c r="L476" s="271">
        <v>11.6</v>
      </c>
      <c r="M476" s="271">
        <v>31.816520000000001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675.5</v>
      </c>
      <c r="D477" s="272">
        <v>679.41666666666663</v>
      </c>
      <c r="E477" s="272">
        <v>669.18333333333328</v>
      </c>
      <c r="F477" s="272">
        <v>662.86666666666667</v>
      </c>
      <c r="G477" s="272">
        <v>652.63333333333333</v>
      </c>
      <c r="H477" s="272">
        <v>685.73333333333323</v>
      </c>
      <c r="I477" s="272">
        <v>695.96666666666658</v>
      </c>
      <c r="J477" s="272">
        <v>702.28333333333319</v>
      </c>
      <c r="K477" s="271">
        <v>689.65</v>
      </c>
      <c r="L477" s="271">
        <v>673.1</v>
      </c>
      <c r="M477" s="271">
        <v>1.26471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773.95</v>
      </c>
      <c r="D478" s="272">
        <v>779.48333333333323</v>
      </c>
      <c r="E478" s="272">
        <v>767.46666666666647</v>
      </c>
      <c r="F478" s="272">
        <v>760.98333333333323</v>
      </c>
      <c r="G478" s="272">
        <v>748.96666666666647</v>
      </c>
      <c r="H478" s="272">
        <v>785.96666666666647</v>
      </c>
      <c r="I478" s="272">
        <v>797.98333333333312</v>
      </c>
      <c r="J478" s="272">
        <v>804.46666666666647</v>
      </c>
      <c r="K478" s="271">
        <v>791.5</v>
      </c>
      <c r="L478" s="271">
        <v>773</v>
      </c>
      <c r="M478" s="271">
        <v>22.39104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805.3</v>
      </c>
      <c r="D479" s="272">
        <v>809.44999999999993</v>
      </c>
      <c r="E479" s="272">
        <v>796.89999999999986</v>
      </c>
      <c r="F479" s="272">
        <v>788.49999999999989</v>
      </c>
      <c r="G479" s="272">
        <v>775.94999999999982</v>
      </c>
      <c r="H479" s="272">
        <v>817.84999999999991</v>
      </c>
      <c r="I479" s="272">
        <v>830.39999999999986</v>
      </c>
      <c r="J479" s="272">
        <v>838.8</v>
      </c>
      <c r="K479" s="271">
        <v>822</v>
      </c>
      <c r="L479" s="271">
        <v>801.05</v>
      </c>
      <c r="M479" s="271">
        <v>3.32281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6703.95</v>
      </c>
      <c r="D480" s="272">
        <v>6674.4333333333343</v>
      </c>
      <c r="E480" s="272">
        <v>6638.6166666666686</v>
      </c>
      <c r="F480" s="272">
        <v>6573.2833333333347</v>
      </c>
      <c r="G480" s="272">
        <v>6537.466666666669</v>
      </c>
      <c r="H480" s="272">
        <v>6739.7666666666682</v>
      </c>
      <c r="I480" s="272">
        <v>6775.5833333333339</v>
      </c>
      <c r="J480" s="272">
        <v>6840.9166666666679</v>
      </c>
      <c r="K480" s="271">
        <v>6710.25</v>
      </c>
      <c r="L480" s="271">
        <v>6609.1</v>
      </c>
      <c r="M480" s="271">
        <v>3.0099200000000002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41.3</v>
      </c>
      <c r="D481" s="272">
        <v>41.233333333333327</v>
      </c>
      <c r="E481" s="272">
        <v>40.816666666666656</v>
      </c>
      <c r="F481" s="272">
        <v>40.333333333333329</v>
      </c>
      <c r="G481" s="272">
        <v>39.916666666666657</v>
      </c>
      <c r="H481" s="272">
        <v>41.716666666666654</v>
      </c>
      <c r="I481" s="272">
        <v>42.133333333333326</v>
      </c>
      <c r="J481" s="272">
        <v>42.616666666666653</v>
      </c>
      <c r="K481" s="271">
        <v>41.65</v>
      </c>
      <c r="L481" s="271">
        <v>40.75</v>
      </c>
      <c r="M481" s="271">
        <v>83.388630000000006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1702.3</v>
      </c>
      <c r="D482" s="272">
        <v>1682.2</v>
      </c>
      <c r="E482" s="272">
        <v>1657.95</v>
      </c>
      <c r="F482" s="272">
        <v>1613.6</v>
      </c>
      <c r="G482" s="272">
        <v>1589.35</v>
      </c>
      <c r="H482" s="272">
        <v>1726.5500000000002</v>
      </c>
      <c r="I482" s="272">
        <v>1750.8000000000002</v>
      </c>
      <c r="J482" s="272">
        <v>1795.1500000000003</v>
      </c>
      <c r="K482" s="271">
        <v>1706.45</v>
      </c>
      <c r="L482" s="271">
        <v>1637.85</v>
      </c>
      <c r="M482" s="271">
        <v>4.0027299999999997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808.35</v>
      </c>
      <c r="D483" s="272">
        <v>807.41666666666663</v>
      </c>
      <c r="E483" s="272">
        <v>799.0333333333333</v>
      </c>
      <c r="F483" s="272">
        <v>789.7166666666667</v>
      </c>
      <c r="G483" s="272">
        <v>781.33333333333337</v>
      </c>
      <c r="H483" s="272">
        <v>816.73333333333323</v>
      </c>
      <c r="I483" s="272">
        <v>825.11666666666667</v>
      </c>
      <c r="J483" s="272">
        <v>834.43333333333317</v>
      </c>
      <c r="K483" s="271">
        <v>815.8</v>
      </c>
      <c r="L483" s="271">
        <v>798.1</v>
      </c>
      <c r="M483" s="271">
        <v>10.46049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245.85</v>
      </c>
      <c r="D484" s="272">
        <v>246.81666666666669</v>
      </c>
      <c r="E484" s="272">
        <v>243.23333333333338</v>
      </c>
      <c r="F484" s="272">
        <v>240.61666666666667</v>
      </c>
      <c r="G484" s="272">
        <v>237.03333333333336</v>
      </c>
      <c r="H484" s="272">
        <v>249.43333333333339</v>
      </c>
      <c r="I484" s="272">
        <v>253.01666666666671</v>
      </c>
      <c r="J484" s="272">
        <v>255.63333333333341</v>
      </c>
      <c r="K484" s="271">
        <v>250.4</v>
      </c>
      <c r="L484" s="271">
        <v>244.2</v>
      </c>
      <c r="M484" s="271">
        <v>1.3018700000000001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2976.3</v>
      </c>
      <c r="D485" s="272">
        <v>2986.2666666666664</v>
      </c>
      <c r="E485" s="272">
        <v>2945.083333333333</v>
      </c>
      <c r="F485" s="272">
        <v>2913.8666666666668</v>
      </c>
      <c r="G485" s="272">
        <v>2872.6833333333334</v>
      </c>
      <c r="H485" s="272">
        <v>3017.4833333333327</v>
      </c>
      <c r="I485" s="272">
        <v>3058.6666666666661</v>
      </c>
      <c r="J485" s="272">
        <v>3089.8833333333323</v>
      </c>
      <c r="K485" s="271">
        <v>3027.45</v>
      </c>
      <c r="L485" s="271">
        <v>2955.05</v>
      </c>
      <c r="M485" s="271">
        <v>0.43845000000000001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592.5</v>
      </c>
      <c r="D486" s="272">
        <v>589.9</v>
      </c>
      <c r="E486" s="272">
        <v>585.59999999999991</v>
      </c>
      <c r="F486" s="272">
        <v>578.69999999999993</v>
      </c>
      <c r="G486" s="272">
        <v>574.39999999999986</v>
      </c>
      <c r="H486" s="272">
        <v>596.79999999999995</v>
      </c>
      <c r="I486" s="272">
        <v>601.09999999999991</v>
      </c>
      <c r="J486" s="272">
        <v>608</v>
      </c>
      <c r="K486" s="271">
        <v>594.20000000000005</v>
      </c>
      <c r="L486" s="271">
        <v>583</v>
      </c>
      <c r="M486" s="271">
        <v>3.6896599999999999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311.5</v>
      </c>
      <c r="D487" s="272">
        <v>314.91666666666669</v>
      </c>
      <c r="E487" s="272">
        <v>307.03333333333336</v>
      </c>
      <c r="F487" s="272">
        <v>302.56666666666666</v>
      </c>
      <c r="G487" s="272">
        <v>294.68333333333334</v>
      </c>
      <c r="H487" s="272">
        <v>319.38333333333338</v>
      </c>
      <c r="I487" s="272">
        <v>327.26666666666671</v>
      </c>
      <c r="J487" s="272">
        <v>331.73333333333341</v>
      </c>
      <c r="K487" s="271">
        <v>322.8</v>
      </c>
      <c r="L487" s="271">
        <v>310.45</v>
      </c>
      <c r="M487" s="271">
        <v>3.5048300000000001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28.55</v>
      </c>
      <c r="D488" s="287">
        <v>28.7</v>
      </c>
      <c r="E488" s="287">
        <v>28.25</v>
      </c>
      <c r="F488" s="287">
        <v>27.95</v>
      </c>
      <c r="G488" s="287">
        <v>27.5</v>
      </c>
      <c r="H488" s="287">
        <v>29</v>
      </c>
      <c r="I488" s="287">
        <v>29.449999999999996</v>
      </c>
      <c r="J488" s="286">
        <v>29.75</v>
      </c>
      <c r="K488" s="286">
        <v>29.15</v>
      </c>
      <c r="L488" s="286">
        <v>28.4</v>
      </c>
      <c r="M488" s="242">
        <v>15.469239999999999</v>
      </c>
      <c r="N488" s="1"/>
      <c r="O488" s="1"/>
    </row>
    <row r="489" spans="1:15" ht="12.75" customHeight="1">
      <c r="A489" s="30">
        <v>479</v>
      </c>
      <c r="B489" s="286" t="s">
        <v>520</v>
      </c>
      <c r="C489" s="287">
        <v>311.45</v>
      </c>
      <c r="D489" s="287">
        <v>312.86666666666662</v>
      </c>
      <c r="E489" s="287">
        <v>309.08333333333326</v>
      </c>
      <c r="F489" s="287">
        <v>306.71666666666664</v>
      </c>
      <c r="G489" s="287">
        <v>302.93333333333328</v>
      </c>
      <c r="H489" s="287">
        <v>315.23333333333323</v>
      </c>
      <c r="I489" s="287">
        <v>319.01666666666665</v>
      </c>
      <c r="J489" s="286">
        <v>321.38333333333321</v>
      </c>
      <c r="K489" s="286">
        <v>316.64999999999998</v>
      </c>
      <c r="L489" s="286">
        <v>310.5</v>
      </c>
      <c r="M489" s="242">
        <v>3.8349000000000002</v>
      </c>
      <c r="N489" s="1"/>
      <c r="O489" s="1"/>
    </row>
    <row r="490" spans="1:15" ht="12.75" customHeight="1">
      <c r="A490" s="30">
        <v>480</v>
      </c>
      <c r="B490" s="286" t="s">
        <v>521</v>
      </c>
      <c r="C490" s="271">
        <v>337.6</v>
      </c>
      <c r="D490" s="272">
        <v>340.90000000000003</v>
      </c>
      <c r="E490" s="272">
        <v>332.80000000000007</v>
      </c>
      <c r="F490" s="272">
        <v>328.00000000000006</v>
      </c>
      <c r="G490" s="272">
        <v>319.90000000000009</v>
      </c>
      <c r="H490" s="272">
        <v>345.70000000000005</v>
      </c>
      <c r="I490" s="272">
        <v>353.80000000000007</v>
      </c>
      <c r="J490" s="272">
        <v>358.6</v>
      </c>
      <c r="K490" s="271">
        <v>349</v>
      </c>
      <c r="L490" s="271">
        <v>336.1</v>
      </c>
      <c r="M490" s="271">
        <v>2.55437</v>
      </c>
      <c r="N490" s="1"/>
      <c r="O490" s="1"/>
    </row>
    <row r="491" spans="1:15" ht="12.75" customHeight="1">
      <c r="A491" s="30">
        <v>481</v>
      </c>
      <c r="B491" s="286" t="s">
        <v>279</v>
      </c>
      <c r="C491" s="287">
        <v>1040.9000000000001</v>
      </c>
      <c r="D491" s="287">
        <v>1041.7333333333333</v>
      </c>
      <c r="E491" s="287">
        <v>1031.3166666666666</v>
      </c>
      <c r="F491" s="287">
        <v>1021.7333333333333</v>
      </c>
      <c r="G491" s="287">
        <v>1011.3166666666666</v>
      </c>
      <c r="H491" s="287">
        <v>1051.3166666666666</v>
      </c>
      <c r="I491" s="287">
        <v>1061.7333333333331</v>
      </c>
      <c r="J491" s="286">
        <v>1071.3166666666666</v>
      </c>
      <c r="K491" s="286">
        <v>1052.1500000000001</v>
      </c>
      <c r="L491" s="286">
        <v>1032.1500000000001</v>
      </c>
      <c r="M491" s="242">
        <v>11.081490000000001</v>
      </c>
      <c r="N491" s="1"/>
      <c r="O491" s="1"/>
    </row>
    <row r="492" spans="1:15" ht="12.75" customHeight="1">
      <c r="A492" s="30">
        <v>482</v>
      </c>
      <c r="B492" s="297" t="s">
        <v>210</v>
      </c>
      <c r="C492" s="271">
        <v>265.5</v>
      </c>
      <c r="D492" s="272">
        <v>265.56666666666666</v>
      </c>
      <c r="E492" s="272">
        <v>262.88333333333333</v>
      </c>
      <c r="F492" s="272">
        <v>260.26666666666665</v>
      </c>
      <c r="G492" s="272">
        <v>257.58333333333331</v>
      </c>
      <c r="H492" s="272">
        <v>268.18333333333334</v>
      </c>
      <c r="I492" s="272">
        <v>270.86666666666662</v>
      </c>
      <c r="J492" s="272">
        <v>273.48333333333335</v>
      </c>
      <c r="K492" s="271">
        <v>268.25</v>
      </c>
      <c r="L492" s="271">
        <v>262.95</v>
      </c>
      <c r="M492" s="271">
        <v>96.568960000000004</v>
      </c>
      <c r="N492" s="1"/>
      <c r="O492" s="1"/>
    </row>
    <row r="493" spans="1:15" ht="12.75" customHeight="1">
      <c r="A493" s="30">
        <v>483</v>
      </c>
      <c r="B493" s="299" t="s">
        <v>522</v>
      </c>
      <c r="C493" s="287">
        <v>2126.8000000000002</v>
      </c>
      <c r="D493" s="287">
        <v>2125.2166666666667</v>
      </c>
      <c r="E493" s="272">
        <v>2113.5833333333335</v>
      </c>
      <c r="F493" s="272">
        <v>2100.3666666666668</v>
      </c>
      <c r="G493" s="272">
        <v>2088.7333333333336</v>
      </c>
      <c r="H493" s="272">
        <v>2138.4333333333334</v>
      </c>
      <c r="I493" s="272">
        <v>2150.0666666666666</v>
      </c>
      <c r="J493" s="272">
        <v>2163.2833333333333</v>
      </c>
      <c r="K493" s="271">
        <v>2136.85</v>
      </c>
      <c r="L493" s="271">
        <v>2112</v>
      </c>
      <c r="M493" s="271">
        <v>0.28584999999999999</v>
      </c>
      <c r="N493" s="1"/>
      <c r="O493" s="1"/>
    </row>
    <row r="494" spans="1:15" ht="12.75" customHeight="1">
      <c r="A494" s="30">
        <v>484</v>
      </c>
      <c r="B494" s="252" t="s">
        <v>870</v>
      </c>
      <c r="C494" s="271">
        <v>363.9</v>
      </c>
      <c r="D494" s="272">
        <v>362.68333333333334</v>
      </c>
      <c r="E494" s="272">
        <v>358.36666666666667</v>
      </c>
      <c r="F494" s="272">
        <v>352.83333333333331</v>
      </c>
      <c r="G494" s="272">
        <v>348.51666666666665</v>
      </c>
      <c r="H494" s="272">
        <v>368.2166666666667</v>
      </c>
      <c r="I494" s="272">
        <v>372.53333333333342</v>
      </c>
      <c r="J494" s="272">
        <v>378.06666666666672</v>
      </c>
      <c r="K494" s="271">
        <v>367</v>
      </c>
      <c r="L494" s="271">
        <v>357.15</v>
      </c>
      <c r="M494" s="271">
        <v>0.44662000000000002</v>
      </c>
      <c r="N494" s="1"/>
      <c r="O494" s="1"/>
    </row>
    <row r="495" spans="1:15" ht="12.75" customHeight="1">
      <c r="A495" s="30">
        <v>485</v>
      </c>
      <c r="B495" s="286" t="s">
        <v>523</v>
      </c>
      <c r="C495" s="287">
        <v>2192.6999999999998</v>
      </c>
      <c r="D495" s="287">
        <v>2202.2666666666664</v>
      </c>
      <c r="E495" s="272">
        <v>2175.5333333333328</v>
      </c>
      <c r="F495" s="272">
        <v>2158.3666666666663</v>
      </c>
      <c r="G495" s="272">
        <v>2131.6333333333328</v>
      </c>
      <c r="H495" s="272">
        <v>2219.4333333333329</v>
      </c>
      <c r="I495" s="272">
        <v>2246.1666666666665</v>
      </c>
      <c r="J495" s="272">
        <v>2263.333333333333</v>
      </c>
      <c r="K495" s="271">
        <v>2229</v>
      </c>
      <c r="L495" s="271">
        <v>2185.1</v>
      </c>
      <c r="M495" s="271">
        <v>0.22874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8.9</v>
      </c>
      <c r="D496" s="272">
        <v>8.9666666666666668</v>
      </c>
      <c r="E496" s="272">
        <v>8.8333333333333339</v>
      </c>
      <c r="F496" s="272">
        <v>8.7666666666666675</v>
      </c>
      <c r="G496" s="272">
        <v>8.6333333333333346</v>
      </c>
      <c r="H496" s="272">
        <v>9.0333333333333332</v>
      </c>
      <c r="I496" s="272">
        <v>9.1666666666666661</v>
      </c>
      <c r="J496" s="272">
        <v>9.2333333333333325</v>
      </c>
      <c r="K496" s="271">
        <v>9.1</v>
      </c>
      <c r="L496" s="271">
        <v>8.9</v>
      </c>
      <c r="M496" s="271">
        <v>722.40170000000001</v>
      </c>
      <c r="N496" s="1"/>
      <c r="O496" s="1"/>
    </row>
    <row r="497" spans="1:15" ht="12.75" customHeight="1">
      <c r="A497" s="30">
        <v>487</v>
      </c>
      <c r="B497" s="298" t="s">
        <v>211</v>
      </c>
      <c r="C497" s="287">
        <v>1045.05</v>
      </c>
      <c r="D497" s="287">
        <v>1038.7333333333333</v>
      </c>
      <c r="E497" s="272">
        <v>1030.6166666666668</v>
      </c>
      <c r="F497" s="272">
        <v>1016.1833333333334</v>
      </c>
      <c r="G497" s="272">
        <v>1008.0666666666668</v>
      </c>
      <c r="H497" s="272">
        <v>1053.1666666666667</v>
      </c>
      <c r="I497" s="272">
        <v>1061.2833333333331</v>
      </c>
      <c r="J497" s="272">
        <v>1075.7166666666667</v>
      </c>
      <c r="K497" s="271">
        <v>1046.8499999999999</v>
      </c>
      <c r="L497" s="271">
        <v>1024.3</v>
      </c>
      <c r="M497" s="271">
        <v>11.631069999999999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226.35</v>
      </c>
      <c r="D498" s="272">
        <v>228.51666666666665</v>
      </c>
      <c r="E498" s="272">
        <v>222.83333333333331</v>
      </c>
      <c r="F498" s="272">
        <v>219.31666666666666</v>
      </c>
      <c r="G498" s="272">
        <v>213.63333333333333</v>
      </c>
      <c r="H498" s="272">
        <v>232.0333333333333</v>
      </c>
      <c r="I498" s="272">
        <v>237.71666666666664</v>
      </c>
      <c r="J498" s="272">
        <v>241.23333333333329</v>
      </c>
      <c r="K498" s="271">
        <v>234.2</v>
      </c>
      <c r="L498" s="271">
        <v>225</v>
      </c>
      <c r="M498" s="271">
        <v>13.17576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79.150000000000006</v>
      </c>
      <c r="D499" s="287">
        <v>79.050000000000011</v>
      </c>
      <c r="E499" s="272">
        <v>78.15000000000002</v>
      </c>
      <c r="F499" s="272">
        <v>77.150000000000006</v>
      </c>
      <c r="G499" s="272">
        <v>76.250000000000014</v>
      </c>
      <c r="H499" s="272">
        <v>80.050000000000026</v>
      </c>
      <c r="I499" s="272">
        <v>80.95</v>
      </c>
      <c r="J499" s="272">
        <v>81.950000000000031</v>
      </c>
      <c r="K499" s="271">
        <v>79.95</v>
      </c>
      <c r="L499" s="271">
        <v>78.05</v>
      </c>
      <c r="M499" s="271">
        <v>10.64766</v>
      </c>
      <c r="N499" s="1"/>
      <c r="O499" s="1"/>
    </row>
    <row r="500" spans="1:15" ht="12.75" customHeight="1">
      <c r="A500" s="30">
        <v>490</v>
      </c>
      <c r="B500" s="242" t="s">
        <v>526</v>
      </c>
      <c r="C500" s="287">
        <v>612.95000000000005</v>
      </c>
      <c r="D500" s="287">
        <v>616.58333333333337</v>
      </c>
      <c r="E500" s="272">
        <v>603.41666666666674</v>
      </c>
      <c r="F500" s="272">
        <v>593.88333333333333</v>
      </c>
      <c r="G500" s="272">
        <v>580.7166666666667</v>
      </c>
      <c r="H500" s="272">
        <v>626.11666666666679</v>
      </c>
      <c r="I500" s="272">
        <v>639.28333333333353</v>
      </c>
      <c r="J500" s="272">
        <v>648.81666666666683</v>
      </c>
      <c r="K500" s="271">
        <v>629.75</v>
      </c>
      <c r="L500" s="271">
        <v>607.04999999999995</v>
      </c>
      <c r="M500" s="271">
        <v>0.84053999999999995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1818.35</v>
      </c>
      <c r="D501" s="287">
        <v>1808.5833333333333</v>
      </c>
      <c r="E501" s="272">
        <v>1777.2666666666664</v>
      </c>
      <c r="F501" s="272">
        <v>1736.1833333333332</v>
      </c>
      <c r="G501" s="272">
        <v>1704.8666666666663</v>
      </c>
      <c r="H501" s="272">
        <v>1849.6666666666665</v>
      </c>
      <c r="I501" s="272">
        <v>1880.9833333333336</v>
      </c>
      <c r="J501" s="272">
        <v>1922.0666666666666</v>
      </c>
      <c r="K501" s="271">
        <v>1839.9</v>
      </c>
      <c r="L501" s="271">
        <v>1767.5</v>
      </c>
      <c r="M501" s="271">
        <v>2.4203899999999998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435.05</v>
      </c>
      <c r="D502" s="287">
        <v>436.95</v>
      </c>
      <c r="E502" s="272">
        <v>432.15</v>
      </c>
      <c r="F502" s="272">
        <v>429.25</v>
      </c>
      <c r="G502" s="272">
        <v>424.45</v>
      </c>
      <c r="H502" s="272">
        <v>439.84999999999997</v>
      </c>
      <c r="I502" s="272">
        <v>444.65000000000003</v>
      </c>
      <c r="J502" s="272">
        <v>447.54999999999995</v>
      </c>
      <c r="K502" s="271">
        <v>441.75</v>
      </c>
      <c r="L502" s="271">
        <v>434.05</v>
      </c>
      <c r="M502" s="271">
        <v>84.441299999999998</v>
      </c>
      <c r="N502" s="1"/>
      <c r="O502" s="1"/>
    </row>
    <row r="503" spans="1:15" ht="12.75" customHeight="1">
      <c r="A503" s="30">
        <v>493</v>
      </c>
      <c r="B503" s="242" t="s">
        <v>527</v>
      </c>
      <c r="C503" s="287">
        <v>234.45</v>
      </c>
      <c r="D503" s="287">
        <v>234.79999999999998</v>
      </c>
      <c r="E503" s="272">
        <v>232.09999999999997</v>
      </c>
      <c r="F503" s="272">
        <v>229.74999999999997</v>
      </c>
      <c r="G503" s="272">
        <v>227.04999999999995</v>
      </c>
      <c r="H503" s="272">
        <v>237.14999999999998</v>
      </c>
      <c r="I503" s="272">
        <v>239.84999999999997</v>
      </c>
      <c r="J503" s="272">
        <v>242.2</v>
      </c>
      <c r="K503" s="271">
        <v>237.5</v>
      </c>
      <c r="L503" s="271">
        <v>232.45</v>
      </c>
      <c r="M503" s="271">
        <v>4.1678800000000003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16.649999999999999</v>
      </c>
      <c r="D504" s="287">
        <v>16.600000000000001</v>
      </c>
      <c r="E504" s="272">
        <v>16.400000000000002</v>
      </c>
      <c r="F504" s="272">
        <v>16.150000000000002</v>
      </c>
      <c r="G504" s="272">
        <v>15.950000000000003</v>
      </c>
      <c r="H504" s="272">
        <v>16.850000000000001</v>
      </c>
      <c r="I504" s="272">
        <v>17.050000000000004</v>
      </c>
      <c r="J504" s="272">
        <v>17.3</v>
      </c>
      <c r="K504" s="271">
        <v>16.8</v>
      </c>
      <c r="L504" s="271">
        <v>16.350000000000001</v>
      </c>
      <c r="M504" s="271">
        <v>1214.82844</v>
      </c>
      <c r="N504" s="1"/>
      <c r="O504" s="1"/>
    </row>
    <row r="505" spans="1:15" ht="12.75" customHeight="1">
      <c r="A505" s="30">
        <v>495</v>
      </c>
      <c r="B505" s="242" t="s">
        <v>871</v>
      </c>
      <c r="C505" s="287">
        <v>9669.1</v>
      </c>
      <c r="D505" s="287">
        <v>9762.0333333333328</v>
      </c>
      <c r="E505" s="272">
        <v>9549.1666666666661</v>
      </c>
      <c r="F505" s="272">
        <v>9429.2333333333336</v>
      </c>
      <c r="G505" s="272">
        <v>9216.3666666666668</v>
      </c>
      <c r="H505" s="272">
        <v>9881.9666666666653</v>
      </c>
      <c r="I505" s="272">
        <v>10094.833333333334</v>
      </c>
      <c r="J505" s="272">
        <v>10214.766666666665</v>
      </c>
      <c r="K505" s="271">
        <v>9974.9</v>
      </c>
      <c r="L505" s="271">
        <v>9642.1</v>
      </c>
      <c r="M505" s="271">
        <v>0.15692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252.7</v>
      </c>
      <c r="D506" s="287">
        <v>252.2833333333333</v>
      </c>
      <c r="E506" s="272">
        <v>249.21666666666661</v>
      </c>
      <c r="F506" s="272">
        <v>245.73333333333332</v>
      </c>
      <c r="G506" s="272">
        <v>242.66666666666663</v>
      </c>
      <c r="H506" s="272">
        <v>255.76666666666659</v>
      </c>
      <c r="I506" s="272">
        <v>258.83333333333331</v>
      </c>
      <c r="J506" s="272">
        <v>262.31666666666661</v>
      </c>
      <c r="K506" s="271">
        <v>255.35</v>
      </c>
      <c r="L506" s="271">
        <v>248.8</v>
      </c>
      <c r="M506" s="271">
        <v>98.446449999999999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239.3</v>
      </c>
      <c r="D507" s="287">
        <v>239.66666666666666</v>
      </c>
      <c r="E507" s="272">
        <v>236.98333333333332</v>
      </c>
      <c r="F507" s="272">
        <v>234.66666666666666</v>
      </c>
      <c r="G507" s="272">
        <v>231.98333333333332</v>
      </c>
      <c r="H507" s="272">
        <v>241.98333333333332</v>
      </c>
      <c r="I507" s="272">
        <v>244.66666666666666</v>
      </c>
      <c r="J507" s="272">
        <v>246.98333333333332</v>
      </c>
      <c r="K507" s="271">
        <v>242.35</v>
      </c>
      <c r="L507" s="271">
        <v>237.35</v>
      </c>
      <c r="M507" s="271">
        <v>9.5109899999999996</v>
      </c>
      <c r="N507" s="1"/>
      <c r="O507" s="1"/>
    </row>
    <row r="508" spans="1:15" ht="12.75" customHeight="1">
      <c r="A508" s="30">
        <v>498</v>
      </c>
      <c r="B508" s="242" t="s">
        <v>843</v>
      </c>
      <c r="C508" s="242">
        <v>67.099999999999994</v>
      </c>
      <c r="D508" s="287">
        <v>67.11666666666666</v>
      </c>
      <c r="E508" s="272">
        <v>64.98333333333332</v>
      </c>
      <c r="F508" s="272">
        <v>62.86666666666666</v>
      </c>
      <c r="G508" s="272">
        <v>60.73333333333332</v>
      </c>
      <c r="H508" s="272">
        <v>69.23333333333332</v>
      </c>
      <c r="I508" s="272">
        <v>71.366666666666674</v>
      </c>
      <c r="J508" s="272">
        <v>73.48333333333332</v>
      </c>
      <c r="K508" s="271">
        <v>69.25</v>
      </c>
      <c r="L508" s="271">
        <v>65</v>
      </c>
      <c r="M508" s="271">
        <v>3035.6686800000002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394.05</v>
      </c>
      <c r="D509" s="287">
        <v>395.75</v>
      </c>
      <c r="E509" s="272">
        <v>391.5</v>
      </c>
      <c r="F509" s="272">
        <v>388.95</v>
      </c>
      <c r="G509" s="272">
        <v>384.7</v>
      </c>
      <c r="H509" s="272">
        <v>398.3</v>
      </c>
      <c r="I509" s="272">
        <v>402.55</v>
      </c>
      <c r="J509" s="272">
        <v>405.1</v>
      </c>
      <c r="K509" s="271">
        <v>400</v>
      </c>
      <c r="L509" s="271">
        <v>393.2</v>
      </c>
      <c r="M509" s="271">
        <v>9.5077300000000005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87">
        <v>1642.85</v>
      </c>
      <c r="D510" s="272">
        <v>1657.6833333333334</v>
      </c>
      <c r="E510" s="272">
        <v>1620.3666666666668</v>
      </c>
      <c r="F510" s="272">
        <v>1597.8833333333334</v>
      </c>
      <c r="G510" s="272">
        <v>1560.5666666666668</v>
      </c>
      <c r="H510" s="272">
        <v>1680.1666666666667</v>
      </c>
      <c r="I510" s="272">
        <v>1717.4833333333333</v>
      </c>
      <c r="J510" s="271">
        <v>1739.9666666666667</v>
      </c>
      <c r="K510" s="271">
        <v>1695</v>
      </c>
      <c r="L510" s="271">
        <v>1635.2</v>
      </c>
      <c r="M510" s="242">
        <v>0.88285000000000002</v>
      </c>
      <c r="N510" s="1"/>
      <c r="O510" s="1"/>
    </row>
    <row r="511" spans="1:15" ht="12.75" customHeight="1">
      <c r="A511" s="30">
        <v>501</v>
      </c>
      <c r="B511" s="242" t="s">
        <v>530</v>
      </c>
      <c r="C511" s="287">
        <v>2253.4499999999998</v>
      </c>
      <c r="D511" s="272">
        <v>2244.4666666666667</v>
      </c>
      <c r="E511" s="272">
        <v>2213.8833333333332</v>
      </c>
      <c r="F511" s="272">
        <v>2174.3166666666666</v>
      </c>
      <c r="G511" s="272">
        <v>2143.7333333333331</v>
      </c>
      <c r="H511" s="272">
        <v>2284.0333333333333</v>
      </c>
      <c r="I511" s="272">
        <v>2314.6166666666663</v>
      </c>
      <c r="J511" s="271">
        <v>2354.1833333333334</v>
      </c>
      <c r="K511" s="271">
        <v>2275.0500000000002</v>
      </c>
      <c r="L511" s="271">
        <v>2204.9</v>
      </c>
      <c r="M511" s="242">
        <v>0.45933000000000002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9"/>
      <c r="B5" s="450"/>
      <c r="C5" s="449"/>
      <c r="D5" s="45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51" t="s">
        <v>532</v>
      </c>
      <c r="C7" s="450"/>
      <c r="D7" s="7">
        <f>Main!B10</f>
        <v>44792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44791</v>
      </c>
      <c r="B10" s="29">
        <v>539661</v>
      </c>
      <c r="C10" s="28" t="s">
        <v>1085</v>
      </c>
      <c r="D10" s="28" t="s">
        <v>1141</v>
      </c>
      <c r="E10" s="28" t="s">
        <v>542</v>
      </c>
      <c r="F10" s="87">
        <v>18000</v>
      </c>
      <c r="G10" s="29">
        <v>71.209999999999994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44791</v>
      </c>
      <c r="B11" s="29">
        <v>542865</v>
      </c>
      <c r="C11" s="28" t="s">
        <v>1142</v>
      </c>
      <c r="D11" s="28" t="s">
        <v>1143</v>
      </c>
      <c r="E11" s="28" t="s">
        <v>541</v>
      </c>
      <c r="F11" s="87">
        <v>70000</v>
      </c>
      <c r="G11" s="29">
        <v>24.46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44791</v>
      </c>
      <c r="B12" s="29">
        <v>537069</v>
      </c>
      <c r="C12" s="28" t="s">
        <v>1144</v>
      </c>
      <c r="D12" s="28" t="s">
        <v>1145</v>
      </c>
      <c r="E12" s="28" t="s">
        <v>542</v>
      </c>
      <c r="F12" s="87">
        <v>216976</v>
      </c>
      <c r="G12" s="29">
        <v>18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44791</v>
      </c>
      <c r="B13" s="29">
        <v>537069</v>
      </c>
      <c r="C13" s="28" t="s">
        <v>1144</v>
      </c>
      <c r="D13" s="28" t="s">
        <v>1146</v>
      </c>
      <c r="E13" s="28" t="s">
        <v>542</v>
      </c>
      <c r="F13" s="87">
        <v>250350</v>
      </c>
      <c r="G13" s="29">
        <v>18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44791</v>
      </c>
      <c r="B14" s="29">
        <v>537069</v>
      </c>
      <c r="C14" s="28" t="s">
        <v>1144</v>
      </c>
      <c r="D14" s="28" t="s">
        <v>1147</v>
      </c>
      <c r="E14" s="28" t="s">
        <v>542</v>
      </c>
      <c r="F14" s="87">
        <v>354020</v>
      </c>
      <c r="G14" s="29">
        <v>18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44791</v>
      </c>
      <c r="B15" s="29">
        <v>537069</v>
      </c>
      <c r="C15" s="28" t="s">
        <v>1144</v>
      </c>
      <c r="D15" s="28" t="s">
        <v>1148</v>
      </c>
      <c r="E15" s="28" t="s">
        <v>542</v>
      </c>
      <c r="F15" s="87">
        <v>509402</v>
      </c>
      <c r="G15" s="29">
        <v>18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44791</v>
      </c>
      <c r="B16" s="29">
        <v>537069</v>
      </c>
      <c r="C16" s="28" t="s">
        <v>1144</v>
      </c>
      <c r="D16" s="28" t="s">
        <v>1149</v>
      </c>
      <c r="E16" s="28" t="s">
        <v>541</v>
      </c>
      <c r="F16" s="87">
        <v>1500000</v>
      </c>
      <c r="G16" s="29">
        <v>18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44791</v>
      </c>
      <c r="B17" s="29">
        <v>509053</v>
      </c>
      <c r="C17" s="28" t="s">
        <v>1150</v>
      </c>
      <c r="D17" s="28" t="s">
        <v>1151</v>
      </c>
      <c r="E17" s="28" t="s">
        <v>542</v>
      </c>
      <c r="F17" s="87">
        <v>300000</v>
      </c>
      <c r="G17" s="29">
        <v>18.87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44791</v>
      </c>
      <c r="B18" s="29">
        <v>509053</v>
      </c>
      <c r="C18" s="28" t="s">
        <v>1150</v>
      </c>
      <c r="D18" s="28" t="s">
        <v>1035</v>
      </c>
      <c r="E18" s="28" t="s">
        <v>541</v>
      </c>
      <c r="F18" s="87">
        <v>264681</v>
      </c>
      <c r="G18" s="29">
        <v>18.399999999999999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44791</v>
      </c>
      <c r="B19" s="29">
        <v>509053</v>
      </c>
      <c r="C19" s="28" t="s">
        <v>1150</v>
      </c>
      <c r="D19" s="28" t="s">
        <v>1035</v>
      </c>
      <c r="E19" s="28" t="s">
        <v>542</v>
      </c>
      <c r="F19" s="87">
        <v>164993</v>
      </c>
      <c r="G19" s="29">
        <v>18.899999999999999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44791</v>
      </c>
      <c r="B20" s="29">
        <v>513502</v>
      </c>
      <c r="C20" s="28" t="s">
        <v>1086</v>
      </c>
      <c r="D20" s="28" t="s">
        <v>1087</v>
      </c>
      <c r="E20" s="28" t="s">
        <v>542</v>
      </c>
      <c r="F20" s="87">
        <v>1529654</v>
      </c>
      <c r="G20" s="29">
        <v>4.42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44791</v>
      </c>
      <c r="B21" s="29">
        <v>513502</v>
      </c>
      <c r="C21" s="28" t="s">
        <v>1086</v>
      </c>
      <c r="D21" s="28" t="s">
        <v>1087</v>
      </c>
      <c r="E21" s="28" t="s">
        <v>541</v>
      </c>
      <c r="F21" s="87">
        <v>2371952</v>
      </c>
      <c r="G21" s="29">
        <v>4.16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44791</v>
      </c>
      <c r="B22" s="29">
        <v>540710</v>
      </c>
      <c r="C22" s="28" t="s">
        <v>1152</v>
      </c>
      <c r="D22" s="28" t="s">
        <v>1153</v>
      </c>
      <c r="E22" s="28" t="s">
        <v>542</v>
      </c>
      <c r="F22" s="87">
        <v>1000000</v>
      </c>
      <c r="G22" s="29">
        <v>135.21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44791</v>
      </c>
      <c r="B23" s="29">
        <v>540023</v>
      </c>
      <c r="C23" s="28" t="s">
        <v>1154</v>
      </c>
      <c r="D23" s="28" t="s">
        <v>1155</v>
      </c>
      <c r="E23" s="28" t="s">
        <v>541</v>
      </c>
      <c r="F23" s="87">
        <v>86243</v>
      </c>
      <c r="G23" s="29">
        <v>75.98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44791</v>
      </c>
      <c r="B24" s="29">
        <v>540023</v>
      </c>
      <c r="C24" s="28" t="s">
        <v>1154</v>
      </c>
      <c r="D24" s="28" t="s">
        <v>1155</v>
      </c>
      <c r="E24" s="28" t="s">
        <v>542</v>
      </c>
      <c r="F24" s="87">
        <v>304</v>
      </c>
      <c r="G24" s="29">
        <v>77.2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44791</v>
      </c>
      <c r="B25" s="29">
        <v>540023</v>
      </c>
      <c r="C25" s="28" t="s">
        <v>1154</v>
      </c>
      <c r="D25" s="28" t="s">
        <v>1156</v>
      </c>
      <c r="E25" s="28" t="s">
        <v>542</v>
      </c>
      <c r="F25" s="87">
        <v>92744</v>
      </c>
      <c r="G25" s="29">
        <v>77.2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44791</v>
      </c>
      <c r="B26" s="29">
        <v>538868</v>
      </c>
      <c r="C26" s="28" t="s">
        <v>1157</v>
      </c>
      <c r="D26" s="28" t="s">
        <v>1158</v>
      </c>
      <c r="E26" s="28" t="s">
        <v>541</v>
      </c>
      <c r="F26" s="87">
        <v>42249</v>
      </c>
      <c r="G26" s="29">
        <v>36.5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44791</v>
      </c>
      <c r="B27" s="29">
        <v>542724</v>
      </c>
      <c r="C27" s="28" t="s">
        <v>1025</v>
      </c>
      <c r="D27" s="28" t="s">
        <v>1159</v>
      </c>
      <c r="E27" s="28" t="s">
        <v>542</v>
      </c>
      <c r="F27" s="87">
        <v>350000</v>
      </c>
      <c r="G27" s="29">
        <v>2.5099999999999998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44791</v>
      </c>
      <c r="B28" s="29">
        <v>542724</v>
      </c>
      <c r="C28" s="28" t="s">
        <v>1025</v>
      </c>
      <c r="D28" s="28" t="s">
        <v>1088</v>
      </c>
      <c r="E28" s="28" t="s">
        <v>542</v>
      </c>
      <c r="F28" s="87">
        <v>550000</v>
      </c>
      <c r="G28" s="29">
        <v>2.5099999999999998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44791</v>
      </c>
      <c r="B29" s="29">
        <v>542602</v>
      </c>
      <c r="C29" s="28" t="s">
        <v>1160</v>
      </c>
      <c r="D29" s="28" t="s">
        <v>1161</v>
      </c>
      <c r="E29" s="28" t="s">
        <v>541</v>
      </c>
      <c r="F29" s="87">
        <v>11869867</v>
      </c>
      <c r="G29" s="29">
        <v>357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44791</v>
      </c>
      <c r="B30" s="29">
        <v>542602</v>
      </c>
      <c r="C30" s="28" t="s">
        <v>1160</v>
      </c>
      <c r="D30" s="28" t="s">
        <v>1162</v>
      </c>
      <c r="E30" s="28" t="s">
        <v>542</v>
      </c>
      <c r="F30" s="87">
        <v>29262468</v>
      </c>
      <c r="G30" s="29">
        <v>357.61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44791</v>
      </c>
      <c r="B31" s="29">
        <v>540614</v>
      </c>
      <c r="C31" s="28" t="s">
        <v>1163</v>
      </c>
      <c r="D31" s="28" t="s">
        <v>1164</v>
      </c>
      <c r="E31" s="28" t="s">
        <v>541</v>
      </c>
      <c r="F31" s="87">
        <v>861247</v>
      </c>
      <c r="G31" s="29">
        <v>3.27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44791</v>
      </c>
      <c r="B32" s="29">
        <v>542666</v>
      </c>
      <c r="C32" s="28" t="s">
        <v>1018</v>
      </c>
      <c r="D32" s="28" t="s">
        <v>1065</v>
      </c>
      <c r="E32" s="28" t="s">
        <v>542</v>
      </c>
      <c r="F32" s="87">
        <v>97710</v>
      </c>
      <c r="G32" s="29">
        <v>300.14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44791</v>
      </c>
      <c r="B33" s="29">
        <v>542666</v>
      </c>
      <c r="C33" s="28" t="s">
        <v>1018</v>
      </c>
      <c r="D33" s="28" t="s">
        <v>1019</v>
      </c>
      <c r="E33" s="28" t="s">
        <v>542</v>
      </c>
      <c r="F33" s="87">
        <v>111711</v>
      </c>
      <c r="G33" s="29">
        <v>299.51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44791</v>
      </c>
      <c r="B34" s="29">
        <v>542666</v>
      </c>
      <c r="C34" s="28" t="s">
        <v>1018</v>
      </c>
      <c r="D34" s="28" t="s">
        <v>1019</v>
      </c>
      <c r="E34" s="28" t="s">
        <v>541</v>
      </c>
      <c r="F34" s="87">
        <v>70000</v>
      </c>
      <c r="G34" s="29">
        <v>300.14999999999998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44791</v>
      </c>
      <c r="B35" s="29">
        <v>542666</v>
      </c>
      <c r="C35" s="28" t="s">
        <v>1018</v>
      </c>
      <c r="D35" s="28" t="s">
        <v>1065</v>
      </c>
      <c r="E35" s="28" t="s">
        <v>541</v>
      </c>
      <c r="F35" s="87">
        <v>97710</v>
      </c>
      <c r="G35" s="29">
        <v>300.33999999999997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44791</v>
      </c>
      <c r="B36" s="29">
        <v>542666</v>
      </c>
      <c r="C36" s="28" t="s">
        <v>1018</v>
      </c>
      <c r="D36" s="28" t="s">
        <v>1090</v>
      </c>
      <c r="E36" s="28" t="s">
        <v>542</v>
      </c>
      <c r="F36" s="87">
        <v>130449</v>
      </c>
      <c r="G36" s="29">
        <v>299.85000000000002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44791</v>
      </c>
      <c r="B37" s="29">
        <v>542666</v>
      </c>
      <c r="C37" s="28" t="s">
        <v>1018</v>
      </c>
      <c r="D37" s="28" t="s">
        <v>1090</v>
      </c>
      <c r="E37" s="28" t="s">
        <v>541</v>
      </c>
      <c r="F37" s="87">
        <v>130449</v>
      </c>
      <c r="G37" s="29">
        <v>300.57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44791</v>
      </c>
      <c r="B38" s="29">
        <v>542666</v>
      </c>
      <c r="C38" s="28" t="s">
        <v>1018</v>
      </c>
      <c r="D38" s="28" t="s">
        <v>1091</v>
      </c>
      <c r="E38" s="28" t="s">
        <v>542</v>
      </c>
      <c r="F38" s="87">
        <v>153500</v>
      </c>
      <c r="G38" s="29">
        <v>300.35000000000002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44791</v>
      </c>
      <c r="B39" s="29">
        <v>543546</v>
      </c>
      <c r="C39" s="28" t="s">
        <v>1165</v>
      </c>
      <c r="D39" s="28" t="s">
        <v>1166</v>
      </c>
      <c r="E39" s="28" t="s">
        <v>542</v>
      </c>
      <c r="F39" s="87">
        <v>120000</v>
      </c>
      <c r="G39" s="29">
        <v>9.65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44791</v>
      </c>
      <c r="B40" s="29">
        <v>540377</v>
      </c>
      <c r="C40" s="28" t="s">
        <v>1026</v>
      </c>
      <c r="D40" s="28" t="s">
        <v>1167</v>
      </c>
      <c r="E40" s="28" t="s">
        <v>542</v>
      </c>
      <c r="F40" s="87">
        <v>18000</v>
      </c>
      <c r="G40" s="29">
        <v>109.08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44791</v>
      </c>
      <c r="B41" s="29">
        <v>540377</v>
      </c>
      <c r="C41" s="28" t="s">
        <v>1026</v>
      </c>
      <c r="D41" s="28" t="s">
        <v>1167</v>
      </c>
      <c r="E41" s="28" t="s">
        <v>541</v>
      </c>
      <c r="F41" s="87">
        <v>6000</v>
      </c>
      <c r="G41" s="29">
        <v>111.9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44791</v>
      </c>
      <c r="B42" s="29">
        <v>543286</v>
      </c>
      <c r="C42" s="28" t="s">
        <v>1168</v>
      </c>
      <c r="D42" s="28" t="s">
        <v>1169</v>
      </c>
      <c r="E42" s="28" t="s">
        <v>541</v>
      </c>
      <c r="F42" s="87">
        <v>60000</v>
      </c>
      <c r="G42" s="29">
        <v>16.100000000000001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44791</v>
      </c>
      <c r="B43" s="29">
        <v>543286</v>
      </c>
      <c r="C43" s="28" t="s">
        <v>1168</v>
      </c>
      <c r="D43" s="28" t="s">
        <v>1170</v>
      </c>
      <c r="E43" s="28" t="s">
        <v>542</v>
      </c>
      <c r="F43" s="87">
        <v>30000</v>
      </c>
      <c r="G43" s="29">
        <v>15.79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44791</v>
      </c>
      <c r="B44" s="29">
        <v>543286</v>
      </c>
      <c r="C44" s="28" t="s">
        <v>1168</v>
      </c>
      <c r="D44" s="28" t="s">
        <v>1171</v>
      </c>
      <c r="E44" s="28" t="s">
        <v>542</v>
      </c>
      <c r="F44" s="87">
        <v>60000</v>
      </c>
      <c r="G44" s="29">
        <v>16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44791</v>
      </c>
      <c r="B45" s="29">
        <v>543286</v>
      </c>
      <c r="C45" s="28" t="s">
        <v>1168</v>
      </c>
      <c r="D45" s="28" t="s">
        <v>1170</v>
      </c>
      <c r="E45" s="28" t="s">
        <v>541</v>
      </c>
      <c r="F45" s="87">
        <v>24000</v>
      </c>
      <c r="G45" s="29">
        <v>16.690000000000001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44791</v>
      </c>
      <c r="B46" s="29">
        <v>543286</v>
      </c>
      <c r="C46" s="28" t="s">
        <v>1168</v>
      </c>
      <c r="D46" s="28" t="s">
        <v>1171</v>
      </c>
      <c r="E46" s="28" t="s">
        <v>541</v>
      </c>
      <c r="F46" s="87">
        <v>42000</v>
      </c>
      <c r="G46" s="29">
        <v>17.190000000000001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44791</v>
      </c>
      <c r="B47" s="29">
        <v>543286</v>
      </c>
      <c r="C47" s="28" t="s">
        <v>1168</v>
      </c>
      <c r="D47" s="28" t="s">
        <v>1172</v>
      </c>
      <c r="E47" s="28" t="s">
        <v>541</v>
      </c>
      <c r="F47" s="87">
        <v>60000</v>
      </c>
      <c r="G47" s="29">
        <v>16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44791</v>
      </c>
      <c r="B48" s="29">
        <v>543286</v>
      </c>
      <c r="C48" s="28" t="s">
        <v>1168</v>
      </c>
      <c r="D48" s="28" t="s">
        <v>1172</v>
      </c>
      <c r="E48" s="28" t="s">
        <v>542</v>
      </c>
      <c r="F48" s="87">
        <v>60000</v>
      </c>
      <c r="G48" s="29">
        <v>16.100000000000001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44791</v>
      </c>
      <c r="B49" s="29">
        <v>522101</v>
      </c>
      <c r="C49" s="28" t="s">
        <v>1092</v>
      </c>
      <c r="D49" s="28" t="s">
        <v>1173</v>
      </c>
      <c r="E49" s="28" t="s">
        <v>542</v>
      </c>
      <c r="F49" s="87">
        <v>350000</v>
      </c>
      <c r="G49" s="29">
        <v>50.35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44791</v>
      </c>
      <c r="B50" s="29">
        <v>522101</v>
      </c>
      <c r="C50" s="28" t="s">
        <v>1092</v>
      </c>
      <c r="D50" s="28" t="s">
        <v>1174</v>
      </c>
      <c r="E50" s="28" t="s">
        <v>542</v>
      </c>
      <c r="F50" s="87">
        <v>101624</v>
      </c>
      <c r="G50" s="29">
        <v>49.35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44791</v>
      </c>
      <c r="B51" s="29">
        <v>522101</v>
      </c>
      <c r="C51" s="28" t="s">
        <v>1092</v>
      </c>
      <c r="D51" s="28" t="s">
        <v>1174</v>
      </c>
      <c r="E51" s="28" t="s">
        <v>541</v>
      </c>
      <c r="F51" s="87">
        <v>204374</v>
      </c>
      <c r="G51" s="29">
        <v>50.19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44791</v>
      </c>
      <c r="B52" s="29">
        <v>522101</v>
      </c>
      <c r="C52" s="28" t="s">
        <v>1092</v>
      </c>
      <c r="D52" s="28" t="s">
        <v>1093</v>
      </c>
      <c r="E52" s="28" t="s">
        <v>542</v>
      </c>
      <c r="F52" s="87">
        <v>600000</v>
      </c>
      <c r="G52" s="29">
        <v>50.35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44791</v>
      </c>
      <c r="B53" s="29">
        <v>522101</v>
      </c>
      <c r="C53" s="28" t="s">
        <v>1092</v>
      </c>
      <c r="D53" s="28" t="s">
        <v>1175</v>
      </c>
      <c r="E53" s="28" t="s">
        <v>541</v>
      </c>
      <c r="F53" s="87">
        <v>200000</v>
      </c>
      <c r="G53" s="29">
        <v>50.35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44791</v>
      </c>
      <c r="B54" s="29">
        <v>500458</v>
      </c>
      <c r="C54" s="28" t="s">
        <v>1094</v>
      </c>
      <c r="D54" s="28" t="s">
        <v>1035</v>
      </c>
      <c r="E54" s="28" t="s">
        <v>542</v>
      </c>
      <c r="F54" s="87">
        <v>60008</v>
      </c>
      <c r="G54" s="29">
        <v>9.8000000000000007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44791</v>
      </c>
      <c r="B55" s="29">
        <v>539686</v>
      </c>
      <c r="C55" s="28" t="s">
        <v>1066</v>
      </c>
      <c r="D55" s="28" t="s">
        <v>1067</v>
      </c>
      <c r="E55" s="28" t="s">
        <v>541</v>
      </c>
      <c r="F55" s="87">
        <v>4668</v>
      </c>
      <c r="G55" s="29">
        <v>293.41000000000003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44791</v>
      </c>
      <c r="B56" s="29">
        <v>539686</v>
      </c>
      <c r="C56" s="28" t="s">
        <v>1066</v>
      </c>
      <c r="D56" s="28" t="s">
        <v>1067</v>
      </c>
      <c r="E56" s="28" t="s">
        <v>542</v>
      </c>
      <c r="F56" s="87">
        <v>169668</v>
      </c>
      <c r="G56" s="29">
        <v>290.45999999999998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44791</v>
      </c>
      <c r="B57" s="29">
        <v>539686</v>
      </c>
      <c r="C57" s="28" t="s">
        <v>1066</v>
      </c>
      <c r="D57" s="28" t="s">
        <v>1176</v>
      </c>
      <c r="E57" s="28" t="s">
        <v>542</v>
      </c>
      <c r="F57" s="87">
        <v>72250</v>
      </c>
      <c r="G57" s="29">
        <v>298.42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44791</v>
      </c>
      <c r="B58" s="29">
        <v>539686</v>
      </c>
      <c r="C58" s="28" t="s">
        <v>1066</v>
      </c>
      <c r="D58" s="28" t="s">
        <v>1176</v>
      </c>
      <c r="E58" s="28" t="s">
        <v>541</v>
      </c>
      <c r="F58" s="87">
        <v>72250</v>
      </c>
      <c r="G58" s="29">
        <v>298.52999999999997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44791</v>
      </c>
      <c r="B59" s="29">
        <v>505523</v>
      </c>
      <c r="C59" s="28" t="s">
        <v>1177</v>
      </c>
      <c r="D59" s="28" t="s">
        <v>1101</v>
      </c>
      <c r="E59" s="28" t="s">
        <v>542</v>
      </c>
      <c r="F59" s="87">
        <v>64002</v>
      </c>
      <c r="G59" s="29">
        <v>1.24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44791</v>
      </c>
      <c r="B60" s="29">
        <v>505523</v>
      </c>
      <c r="C60" s="28" t="s">
        <v>1177</v>
      </c>
      <c r="D60" s="28" t="s">
        <v>1101</v>
      </c>
      <c r="E60" s="28" t="s">
        <v>541</v>
      </c>
      <c r="F60" s="87">
        <v>1164002</v>
      </c>
      <c r="G60" s="29">
        <v>1.2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44791</v>
      </c>
      <c r="B61" s="29">
        <v>539767</v>
      </c>
      <c r="C61" s="28" t="s">
        <v>1095</v>
      </c>
      <c r="D61" s="28" t="s">
        <v>1096</v>
      </c>
      <c r="E61" s="28" t="s">
        <v>542</v>
      </c>
      <c r="F61" s="87">
        <v>125759</v>
      </c>
      <c r="G61" s="29">
        <v>21.42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44791</v>
      </c>
      <c r="B62" s="29">
        <v>539767</v>
      </c>
      <c r="C62" s="28" t="s">
        <v>1095</v>
      </c>
      <c r="D62" s="28" t="s">
        <v>1178</v>
      </c>
      <c r="E62" s="28" t="s">
        <v>541</v>
      </c>
      <c r="F62" s="87">
        <v>79401</v>
      </c>
      <c r="G62" s="29">
        <v>21.4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44791</v>
      </c>
      <c r="B63" s="29">
        <v>539767</v>
      </c>
      <c r="C63" s="28" t="s">
        <v>1095</v>
      </c>
      <c r="D63" s="28" t="s">
        <v>1179</v>
      </c>
      <c r="E63" s="28" t="s">
        <v>541</v>
      </c>
      <c r="F63" s="87">
        <v>46600</v>
      </c>
      <c r="G63" s="29">
        <v>21.45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44791</v>
      </c>
      <c r="B64" s="29">
        <v>543262</v>
      </c>
      <c r="C64" s="28" t="s">
        <v>1180</v>
      </c>
      <c r="D64" s="28" t="s">
        <v>1181</v>
      </c>
      <c r="E64" s="28" t="s">
        <v>541</v>
      </c>
      <c r="F64" s="87">
        <v>27000</v>
      </c>
      <c r="G64" s="29">
        <v>51.67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44791</v>
      </c>
      <c r="B65" s="29">
        <v>530557</v>
      </c>
      <c r="C65" s="28" t="s">
        <v>1068</v>
      </c>
      <c r="D65" s="28" t="s">
        <v>1069</v>
      </c>
      <c r="E65" s="28" t="s">
        <v>542</v>
      </c>
      <c r="F65" s="87">
        <v>28154075</v>
      </c>
      <c r="G65" s="29">
        <v>0.77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44791</v>
      </c>
      <c r="B66" s="29">
        <v>540386</v>
      </c>
      <c r="C66" s="28" t="s">
        <v>1182</v>
      </c>
      <c r="D66" s="28" t="s">
        <v>1183</v>
      </c>
      <c r="E66" s="28" t="s">
        <v>541</v>
      </c>
      <c r="F66" s="87">
        <v>957997</v>
      </c>
      <c r="G66" s="29">
        <v>1.63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44791</v>
      </c>
      <c r="B67" s="29">
        <v>540386</v>
      </c>
      <c r="C67" s="28" t="s">
        <v>1182</v>
      </c>
      <c r="D67" s="28" t="s">
        <v>1184</v>
      </c>
      <c r="E67" s="28" t="s">
        <v>542</v>
      </c>
      <c r="F67" s="87">
        <v>1291426</v>
      </c>
      <c r="G67" s="29">
        <v>1.63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44791</v>
      </c>
      <c r="B68" s="29">
        <v>531254</v>
      </c>
      <c r="C68" s="28" t="s">
        <v>1185</v>
      </c>
      <c r="D68" s="28" t="s">
        <v>1186</v>
      </c>
      <c r="E68" s="28" t="s">
        <v>542</v>
      </c>
      <c r="F68" s="87">
        <v>100000</v>
      </c>
      <c r="G68" s="29">
        <v>42.5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44791</v>
      </c>
      <c r="B69" s="29">
        <v>531254</v>
      </c>
      <c r="C69" s="28" t="s">
        <v>1185</v>
      </c>
      <c r="D69" s="28" t="s">
        <v>1089</v>
      </c>
      <c r="E69" s="28" t="s">
        <v>541</v>
      </c>
      <c r="F69" s="87">
        <v>100000</v>
      </c>
      <c r="G69" s="29">
        <v>42.5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44791</v>
      </c>
      <c r="B70" s="29">
        <v>531254</v>
      </c>
      <c r="C70" s="28" t="s">
        <v>1185</v>
      </c>
      <c r="D70" s="28" t="s">
        <v>1089</v>
      </c>
      <c r="E70" s="28" t="s">
        <v>542</v>
      </c>
      <c r="F70" s="87">
        <v>1000</v>
      </c>
      <c r="G70" s="29">
        <v>43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44791</v>
      </c>
      <c r="B71" s="29">
        <v>531254</v>
      </c>
      <c r="C71" s="28" t="s">
        <v>1185</v>
      </c>
      <c r="D71" s="28" t="s">
        <v>1097</v>
      </c>
      <c r="E71" s="28" t="s">
        <v>541</v>
      </c>
      <c r="F71" s="87">
        <v>35752</v>
      </c>
      <c r="G71" s="29">
        <v>41.78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44791</v>
      </c>
      <c r="B72" s="29">
        <v>531254</v>
      </c>
      <c r="C72" s="28" t="s">
        <v>1185</v>
      </c>
      <c r="D72" s="28" t="s">
        <v>1097</v>
      </c>
      <c r="E72" s="28" t="s">
        <v>542</v>
      </c>
      <c r="F72" s="87">
        <v>35752</v>
      </c>
      <c r="G72" s="29">
        <v>41.77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44791</v>
      </c>
      <c r="B73" s="29">
        <v>539143</v>
      </c>
      <c r="C73" s="28" t="s">
        <v>1187</v>
      </c>
      <c r="D73" s="28" t="s">
        <v>1188</v>
      </c>
      <c r="E73" s="28" t="s">
        <v>542</v>
      </c>
      <c r="F73" s="87">
        <v>170000</v>
      </c>
      <c r="G73" s="29">
        <v>31.95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44791</v>
      </c>
      <c r="B74" s="29">
        <v>524031</v>
      </c>
      <c r="C74" s="28" t="s">
        <v>1189</v>
      </c>
      <c r="D74" s="28" t="s">
        <v>1190</v>
      </c>
      <c r="E74" s="28" t="s">
        <v>541</v>
      </c>
      <c r="F74" s="87">
        <v>38855</v>
      </c>
      <c r="G74" s="29">
        <v>11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44791</v>
      </c>
      <c r="B75" s="29">
        <v>524031</v>
      </c>
      <c r="C75" s="28" t="s">
        <v>1189</v>
      </c>
      <c r="D75" s="28" t="s">
        <v>1191</v>
      </c>
      <c r="E75" s="28" t="s">
        <v>541</v>
      </c>
      <c r="F75" s="87">
        <v>45881</v>
      </c>
      <c r="G75" s="29">
        <v>10.77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44791</v>
      </c>
      <c r="B76" s="29">
        <v>524031</v>
      </c>
      <c r="C76" s="28" t="s">
        <v>1189</v>
      </c>
      <c r="D76" s="28" t="s">
        <v>1190</v>
      </c>
      <c r="E76" s="28" t="s">
        <v>542</v>
      </c>
      <c r="F76" s="87">
        <v>5981</v>
      </c>
      <c r="G76" s="29">
        <v>10.58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44791</v>
      </c>
      <c r="B77" s="29">
        <v>524031</v>
      </c>
      <c r="C77" s="28" t="s">
        <v>1189</v>
      </c>
      <c r="D77" s="28" t="s">
        <v>1191</v>
      </c>
      <c r="E77" s="28" t="s">
        <v>542</v>
      </c>
      <c r="F77" s="87">
        <v>38540</v>
      </c>
      <c r="G77" s="29">
        <v>11.25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44791</v>
      </c>
      <c r="B78" s="29">
        <v>524031</v>
      </c>
      <c r="C78" s="28" t="s">
        <v>1189</v>
      </c>
      <c r="D78" s="28" t="s">
        <v>1192</v>
      </c>
      <c r="E78" s="28" t="s">
        <v>541</v>
      </c>
      <c r="F78" s="87">
        <v>100000</v>
      </c>
      <c r="G78" s="29">
        <v>11.3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44791</v>
      </c>
      <c r="B79" s="29">
        <v>524031</v>
      </c>
      <c r="C79" s="28" t="s">
        <v>1189</v>
      </c>
      <c r="D79" s="28" t="s">
        <v>1193</v>
      </c>
      <c r="E79" s="28" t="s">
        <v>542</v>
      </c>
      <c r="F79" s="87">
        <v>30000</v>
      </c>
      <c r="G79" s="29">
        <v>11.3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44791</v>
      </c>
      <c r="B80" s="29">
        <v>524031</v>
      </c>
      <c r="C80" s="28" t="s">
        <v>1189</v>
      </c>
      <c r="D80" s="28" t="s">
        <v>1035</v>
      </c>
      <c r="E80" s="28" t="s">
        <v>541</v>
      </c>
      <c r="F80" s="87">
        <v>22127</v>
      </c>
      <c r="G80" s="29">
        <v>10.24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44791</v>
      </c>
      <c r="B81" s="29">
        <v>524031</v>
      </c>
      <c r="C81" s="28" t="s">
        <v>1189</v>
      </c>
      <c r="D81" s="28" t="s">
        <v>1035</v>
      </c>
      <c r="E81" s="28" t="s">
        <v>542</v>
      </c>
      <c r="F81" s="87">
        <v>42058</v>
      </c>
      <c r="G81" s="29">
        <v>11.2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44791</v>
      </c>
      <c r="B82" s="29">
        <v>530095</v>
      </c>
      <c r="C82" s="28" t="s">
        <v>1098</v>
      </c>
      <c r="D82" s="28" t="s">
        <v>1099</v>
      </c>
      <c r="E82" s="28" t="s">
        <v>541</v>
      </c>
      <c r="F82" s="87">
        <v>5</v>
      </c>
      <c r="G82" s="29">
        <v>33.799999999999997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44791</v>
      </c>
      <c r="B83" s="29">
        <v>530095</v>
      </c>
      <c r="C83" s="28" t="s">
        <v>1098</v>
      </c>
      <c r="D83" s="28" t="s">
        <v>1099</v>
      </c>
      <c r="E83" s="28" t="s">
        <v>542</v>
      </c>
      <c r="F83" s="87">
        <v>24000</v>
      </c>
      <c r="G83" s="29">
        <v>33.72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44791</v>
      </c>
      <c r="B84" s="29">
        <v>543460</v>
      </c>
      <c r="C84" s="28" t="s">
        <v>1194</v>
      </c>
      <c r="D84" s="28" t="s">
        <v>1195</v>
      </c>
      <c r="E84" s="28" t="s">
        <v>542</v>
      </c>
      <c r="F84" s="87">
        <v>10000</v>
      </c>
      <c r="G84" s="29">
        <v>52.5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44791</v>
      </c>
      <c r="B85" s="29">
        <v>543460</v>
      </c>
      <c r="C85" s="28" t="s">
        <v>1194</v>
      </c>
      <c r="D85" s="28" t="s">
        <v>1196</v>
      </c>
      <c r="E85" s="28" t="s">
        <v>541</v>
      </c>
      <c r="F85" s="87">
        <v>10000</v>
      </c>
      <c r="G85" s="29">
        <v>52.5</v>
      </c>
      <c r="H85" s="29" t="s">
        <v>306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44791</v>
      </c>
      <c r="B86" s="29">
        <v>530125</v>
      </c>
      <c r="C86" s="28" t="s">
        <v>1197</v>
      </c>
      <c r="D86" s="28" t="s">
        <v>1198</v>
      </c>
      <c r="E86" s="28" t="s">
        <v>541</v>
      </c>
      <c r="F86" s="87">
        <v>22000</v>
      </c>
      <c r="G86" s="29">
        <v>629.20000000000005</v>
      </c>
      <c r="H86" s="29" t="s">
        <v>306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44791</v>
      </c>
      <c r="B87" s="29">
        <v>542034</v>
      </c>
      <c r="C87" s="28" t="s">
        <v>1199</v>
      </c>
      <c r="D87" s="28" t="s">
        <v>1200</v>
      </c>
      <c r="E87" s="28" t="s">
        <v>541</v>
      </c>
      <c r="F87" s="87">
        <v>190000</v>
      </c>
      <c r="G87" s="29">
        <v>56</v>
      </c>
      <c r="H87" s="29" t="s">
        <v>306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44791</v>
      </c>
      <c r="B88" s="29">
        <v>543300</v>
      </c>
      <c r="C88" s="28" t="s">
        <v>826</v>
      </c>
      <c r="D88" s="28" t="s">
        <v>1201</v>
      </c>
      <c r="E88" s="28" t="s">
        <v>541</v>
      </c>
      <c r="F88" s="87">
        <v>3068730</v>
      </c>
      <c r="G88" s="29">
        <v>505</v>
      </c>
      <c r="H88" s="29" t="s">
        <v>306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44791</v>
      </c>
      <c r="B89" s="29">
        <v>543300</v>
      </c>
      <c r="C89" s="28" t="s">
        <v>826</v>
      </c>
      <c r="D89" s="28" t="s">
        <v>1202</v>
      </c>
      <c r="E89" s="28" t="s">
        <v>541</v>
      </c>
      <c r="F89" s="87">
        <v>3700000</v>
      </c>
      <c r="G89" s="29">
        <v>505</v>
      </c>
      <c r="H89" s="29" t="s">
        <v>306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44791</v>
      </c>
      <c r="B90" s="29">
        <v>543300</v>
      </c>
      <c r="C90" s="28" t="s">
        <v>826</v>
      </c>
      <c r="D90" s="28" t="s">
        <v>1202</v>
      </c>
      <c r="E90" s="28" t="s">
        <v>541</v>
      </c>
      <c r="F90" s="87">
        <v>5000000</v>
      </c>
      <c r="G90" s="29">
        <v>505</v>
      </c>
      <c r="H90" s="29" t="s">
        <v>306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44791</v>
      </c>
      <c r="B91" s="29">
        <v>543300</v>
      </c>
      <c r="C91" s="28" t="s">
        <v>826</v>
      </c>
      <c r="D91" s="28" t="s">
        <v>1203</v>
      </c>
      <c r="E91" s="28" t="s">
        <v>541</v>
      </c>
      <c r="F91" s="87">
        <v>3707692</v>
      </c>
      <c r="G91" s="29">
        <v>515.64</v>
      </c>
      <c r="H91" s="29" t="s">
        <v>306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44791</v>
      </c>
      <c r="B92" s="29">
        <v>543300</v>
      </c>
      <c r="C92" s="28" t="s">
        <v>826</v>
      </c>
      <c r="D92" s="28" t="s">
        <v>1203</v>
      </c>
      <c r="E92" s="28" t="s">
        <v>542</v>
      </c>
      <c r="F92" s="87">
        <v>742896</v>
      </c>
      <c r="G92" s="29">
        <v>511.86</v>
      </c>
      <c r="H92" s="29" t="s">
        <v>306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44791</v>
      </c>
      <c r="B93" s="29">
        <v>543300</v>
      </c>
      <c r="C93" s="28" t="s">
        <v>826</v>
      </c>
      <c r="D93" s="28" t="s">
        <v>1204</v>
      </c>
      <c r="E93" s="28" t="s">
        <v>542</v>
      </c>
      <c r="F93" s="87">
        <v>79433500</v>
      </c>
      <c r="G93" s="29">
        <v>509.1</v>
      </c>
      <c r="H93" s="29" t="s">
        <v>306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44791</v>
      </c>
      <c r="B94" s="29">
        <v>543300</v>
      </c>
      <c r="C94" s="28" t="s">
        <v>826</v>
      </c>
      <c r="D94" s="28" t="s">
        <v>1205</v>
      </c>
      <c r="E94" s="28" t="s">
        <v>541</v>
      </c>
      <c r="F94" s="87">
        <v>2922851</v>
      </c>
      <c r="G94" s="29">
        <v>505.06</v>
      </c>
      <c r="H94" s="29" t="s">
        <v>306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44791</v>
      </c>
      <c r="B95" s="29">
        <v>543300</v>
      </c>
      <c r="C95" s="28" t="s">
        <v>826</v>
      </c>
      <c r="D95" s="28" t="s">
        <v>1205</v>
      </c>
      <c r="E95" s="28" t="s">
        <v>542</v>
      </c>
      <c r="F95" s="87">
        <v>2922851</v>
      </c>
      <c r="G95" s="29">
        <v>508.62</v>
      </c>
      <c r="H95" s="29" t="s">
        <v>306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44791</v>
      </c>
      <c r="B96" s="29">
        <v>530677</v>
      </c>
      <c r="C96" s="28" t="s">
        <v>1206</v>
      </c>
      <c r="D96" s="28" t="s">
        <v>1207</v>
      </c>
      <c r="E96" s="28" t="s">
        <v>542</v>
      </c>
      <c r="F96" s="87">
        <v>240000</v>
      </c>
      <c r="G96" s="29">
        <v>97.2</v>
      </c>
      <c r="H96" s="29" t="s">
        <v>306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44791</v>
      </c>
      <c r="B97" s="29">
        <v>530677</v>
      </c>
      <c r="C97" s="28" t="s">
        <v>1206</v>
      </c>
      <c r="D97" s="28" t="s">
        <v>1208</v>
      </c>
      <c r="E97" s="28" t="s">
        <v>542</v>
      </c>
      <c r="F97" s="87">
        <v>250000</v>
      </c>
      <c r="G97" s="29">
        <v>97.8</v>
      </c>
      <c r="H97" s="29" t="s">
        <v>306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44791</v>
      </c>
      <c r="B98" s="29">
        <v>530677</v>
      </c>
      <c r="C98" s="28" t="s">
        <v>1206</v>
      </c>
      <c r="D98" s="28" t="s">
        <v>1209</v>
      </c>
      <c r="E98" s="28" t="s">
        <v>541</v>
      </c>
      <c r="F98" s="87">
        <v>650700</v>
      </c>
      <c r="G98" s="29">
        <v>98.07</v>
      </c>
      <c r="H98" s="29" t="s">
        <v>306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44791</v>
      </c>
      <c r="B99" s="29">
        <v>521005</v>
      </c>
      <c r="C99" s="28" t="s">
        <v>1210</v>
      </c>
      <c r="D99" s="28" t="s">
        <v>1211</v>
      </c>
      <c r="E99" s="28" t="s">
        <v>542</v>
      </c>
      <c r="F99" s="87">
        <v>15741</v>
      </c>
      <c r="G99" s="29">
        <v>16.829999999999998</v>
      </c>
      <c r="H99" s="29" t="s">
        <v>306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44791</v>
      </c>
      <c r="B100" s="29">
        <v>521005</v>
      </c>
      <c r="C100" s="28" t="s">
        <v>1210</v>
      </c>
      <c r="D100" s="28" t="s">
        <v>1211</v>
      </c>
      <c r="E100" s="28" t="s">
        <v>541</v>
      </c>
      <c r="F100" s="87">
        <v>15741</v>
      </c>
      <c r="G100" s="29">
        <v>16.16</v>
      </c>
      <c r="H100" s="29" t="s">
        <v>306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44791</v>
      </c>
      <c r="B101" s="29">
        <v>521005</v>
      </c>
      <c r="C101" s="28" t="s">
        <v>1210</v>
      </c>
      <c r="D101" s="28" t="s">
        <v>1212</v>
      </c>
      <c r="E101" s="28" t="s">
        <v>541</v>
      </c>
      <c r="F101" s="87">
        <v>15000</v>
      </c>
      <c r="G101" s="29">
        <v>16.95</v>
      </c>
      <c r="H101" s="29" t="s">
        <v>306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44791</v>
      </c>
      <c r="B102" s="29">
        <v>538569</v>
      </c>
      <c r="C102" s="28" t="s">
        <v>1213</v>
      </c>
      <c r="D102" s="28" t="s">
        <v>1214</v>
      </c>
      <c r="E102" s="28" t="s">
        <v>542</v>
      </c>
      <c r="F102" s="87">
        <v>350000</v>
      </c>
      <c r="G102" s="29">
        <v>2.84</v>
      </c>
      <c r="H102" s="29" t="s">
        <v>306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44791</v>
      </c>
      <c r="B103" s="29">
        <v>538569</v>
      </c>
      <c r="C103" s="28" t="s">
        <v>1213</v>
      </c>
      <c r="D103" s="28" t="s">
        <v>1069</v>
      </c>
      <c r="E103" s="28" t="s">
        <v>541</v>
      </c>
      <c r="F103" s="87">
        <v>498465</v>
      </c>
      <c r="G103" s="29">
        <v>2.85</v>
      </c>
      <c r="H103" s="29" t="s">
        <v>306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44791</v>
      </c>
      <c r="B104" s="29">
        <v>539040</v>
      </c>
      <c r="C104" s="28" t="s">
        <v>1215</v>
      </c>
      <c r="D104" s="28" t="s">
        <v>1216</v>
      </c>
      <c r="E104" s="28" t="s">
        <v>541</v>
      </c>
      <c r="F104" s="87">
        <v>40000</v>
      </c>
      <c r="G104" s="29">
        <v>17.23</v>
      </c>
      <c r="H104" s="29" t="s">
        <v>306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44791</v>
      </c>
      <c r="B105" s="29">
        <v>539040</v>
      </c>
      <c r="C105" s="28" t="s">
        <v>1215</v>
      </c>
      <c r="D105" s="28" t="s">
        <v>1217</v>
      </c>
      <c r="E105" s="28" t="s">
        <v>542</v>
      </c>
      <c r="F105" s="87">
        <v>43800</v>
      </c>
      <c r="G105" s="29">
        <v>17.059999999999999</v>
      </c>
      <c r="H105" s="29" t="s">
        <v>306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44791</v>
      </c>
      <c r="B106" s="29">
        <v>543545</v>
      </c>
      <c r="C106" s="28" t="s">
        <v>1218</v>
      </c>
      <c r="D106" s="28" t="s">
        <v>1219</v>
      </c>
      <c r="E106" s="28" t="s">
        <v>542</v>
      </c>
      <c r="F106" s="87">
        <v>64000</v>
      </c>
      <c r="G106" s="29">
        <v>72.849999999999994</v>
      </c>
      <c r="H106" s="29" t="s">
        <v>306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44791</v>
      </c>
      <c r="B107" s="29">
        <v>543545</v>
      </c>
      <c r="C107" s="28" t="s">
        <v>1218</v>
      </c>
      <c r="D107" s="28" t="s">
        <v>1219</v>
      </c>
      <c r="E107" s="28" t="s">
        <v>541</v>
      </c>
      <c r="F107" s="87">
        <v>16000</v>
      </c>
      <c r="G107" s="29">
        <v>71.05</v>
      </c>
      <c r="H107" s="29" t="s">
        <v>306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44791</v>
      </c>
      <c r="B108" s="29" t="s">
        <v>1220</v>
      </c>
      <c r="C108" s="28" t="s">
        <v>1221</v>
      </c>
      <c r="D108" s="28" t="s">
        <v>1029</v>
      </c>
      <c r="E108" s="28" t="s">
        <v>541</v>
      </c>
      <c r="F108" s="87">
        <v>75876</v>
      </c>
      <c r="G108" s="29">
        <v>46.36</v>
      </c>
      <c r="H108" s="29" t="s">
        <v>818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44791</v>
      </c>
      <c r="B109" s="29" t="s">
        <v>1220</v>
      </c>
      <c r="C109" s="28" t="s">
        <v>1221</v>
      </c>
      <c r="D109" s="28" t="s">
        <v>1222</v>
      </c>
      <c r="E109" s="28" t="s">
        <v>541</v>
      </c>
      <c r="F109" s="87">
        <v>62923</v>
      </c>
      <c r="G109" s="29">
        <v>45.55</v>
      </c>
      <c r="H109" s="29" t="s">
        <v>818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44791</v>
      </c>
      <c r="B110" s="29" t="s">
        <v>1220</v>
      </c>
      <c r="C110" s="28" t="s">
        <v>1221</v>
      </c>
      <c r="D110" s="28" t="s">
        <v>1071</v>
      </c>
      <c r="E110" s="28" t="s">
        <v>541</v>
      </c>
      <c r="F110" s="87">
        <v>69572</v>
      </c>
      <c r="G110" s="29">
        <v>46.41</v>
      </c>
      <c r="H110" s="29" t="s">
        <v>818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44791</v>
      </c>
      <c r="B111" s="29" t="s">
        <v>1223</v>
      </c>
      <c r="C111" s="28" t="s">
        <v>1224</v>
      </c>
      <c r="D111" s="28" t="s">
        <v>1109</v>
      </c>
      <c r="E111" s="28" t="s">
        <v>541</v>
      </c>
      <c r="F111" s="87">
        <v>121795</v>
      </c>
      <c r="G111" s="29">
        <v>91.96</v>
      </c>
      <c r="H111" s="29" t="s">
        <v>818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44791</v>
      </c>
      <c r="B112" s="29" t="s">
        <v>1225</v>
      </c>
      <c r="C112" s="28" t="s">
        <v>1226</v>
      </c>
      <c r="D112" s="28" t="s">
        <v>1227</v>
      </c>
      <c r="E112" s="28" t="s">
        <v>541</v>
      </c>
      <c r="F112" s="87">
        <v>201514</v>
      </c>
      <c r="G112" s="29">
        <v>416.26</v>
      </c>
      <c r="H112" s="29" t="s">
        <v>818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44791</v>
      </c>
      <c r="B113" s="29" t="s">
        <v>1225</v>
      </c>
      <c r="C113" s="28" t="s">
        <v>1226</v>
      </c>
      <c r="D113" s="28" t="s">
        <v>1070</v>
      </c>
      <c r="E113" s="28" t="s">
        <v>541</v>
      </c>
      <c r="F113" s="87">
        <v>247393</v>
      </c>
      <c r="G113" s="29">
        <v>417.11</v>
      </c>
      <c r="H113" s="29" t="s">
        <v>818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44791</v>
      </c>
      <c r="B114" s="29" t="s">
        <v>1228</v>
      </c>
      <c r="C114" s="28" t="s">
        <v>1229</v>
      </c>
      <c r="D114" s="28" t="s">
        <v>1230</v>
      </c>
      <c r="E114" s="28" t="s">
        <v>541</v>
      </c>
      <c r="F114" s="87">
        <v>617518</v>
      </c>
      <c r="G114" s="29">
        <v>12.22</v>
      </c>
      <c r="H114" s="29" t="s">
        <v>818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44791</v>
      </c>
      <c r="B115" s="29" t="s">
        <v>1110</v>
      </c>
      <c r="C115" s="28" t="s">
        <v>1111</v>
      </c>
      <c r="D115" s="28" t="s">
        <v>1100</v>
      </c>
      <c r="E115" s="28" t="s">
        <v>541</v>
      </c>
      <c r="F115" s="87">
        <v>201442</v>
      </c>
      <c r="G115" s="29">
        <v>60.28</v>
      </c>
      <c r="H115" s="29" t="s">
        <v>818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44791</v>
      </c>
      <c r="B116" s="29" t="s">
        <v>1231</v>
      </c>
      <c r="C116" s="28" t="s">
        <v>1232</v>
      </c>
      <c r="D116" s="28" t="s">
        <v>1233</v>
      </c>
      <c r="E116" s="28" t="s">
        <v>541</v>
      </c>
      <c r="F116" s="87">
        <v>2782100</v>
      </c>
      <c r="G116" s="29">
        <v>4.2</v>
      </c>
      <c r="H116" s="29" t="s">
        <v>818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44791</v>
      </c>
      <c r="B117" s="29" t="s">
        <v>1234</v>
      </c>
      <c r="C117" s="28" t="s">
        <v>1235</v>
      </c>
      <c r="D117" s="28" t="s">
        <v>1236</v>
      </c>
      <c r="E117" s="28" t="s">
        <v>541</v>
      </c>
      <c r="F117" s="87">
        <v>20000</v>
      </c>
      <c r="G117" s="29">
        <v>4.75</v>
      </c>
      <c r="H117" s="29" t="s">
        <v>818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44791</v>
      </c>
      <c r="B118" s="29" t="s">
        <v>1027</v>
      </c>
      <c r="C118" s="28" t="s">
        <v>1028</v>
      </c>
      <c r="D118" s="28" t="s">
        <v>1237</v>
      </c>
      <c r="E118" s="28" t="s">
        <v>541</v>
      </c>
      <c r="F118" s="87">
        <v>200000</v>
      </c>
      <c r="G118" s="29">
        <v>20.05</v>
      </c>
      <c r="H118" s="29" t="s">
        <v>818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44791</v>
      </c>
      <c r="B119" s="29" t="s">
        <v>1027</v>
      </c>
      <c r="C119" s="28" t="s">
        <v>1028</v>
      </c>
      <c r="D119" s="28" t="s">
        <v>1238</v>
      </c>
      <c r="E119" s="28" t="s">
        <v>541</v>
      </c>
      <c r="F119" s="87">
        <v>250763</v>
      </c>
      <c r="G119" s="29">
        <v>20.05</v>
      </c>
      <c r="H119" s="29" t="s">
        <v>818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44791</v>
      </c>
      <c r="B120" s="29" t="s">
        <v>1027</v>
      </c>
      <c r="C120" s="28" t="s">
        <v>1028</v>
      </c>
      <c r="D120" s="28" t="s">
        <v>1239</v>
      </c>
      <c r="E120" s="28" t="s">
        <v>541</v>
      </c>
      <c r="F120" s="87">
        <v>247500</v>
      </c>
      <c r="G120" s="29">
        <v>20.05</v>
      </c>
      <c r="H120" s="29" t="s">
        <v>818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44791</v>
      </c>
      <c r="B121" s="29" t="s">
        <v>1240</v>
      </c>
      <c r="C121" s="28" t="s">
        <v>1241</v>
      </c>
      <c r="D121" s="28" t="s">
        <v>1242</v>
      </c>
      <c r="E121" s="28" t="s">
        <v>541</v>
      </c>
      <c r="F121" s="87">
        <v>108003</v>
      </c>
      <c r="G121" s="29">
        <v>547.38</v>
      </c>
      <c r="H121" s="29" t="s">
        <v>818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44791</v>
      </c>
      <c r="B122" s="29" t="s">
        <v>1240</v>
      </c>
      <c r="C122" s="28" t="s">
        <v>1241</v>
      </c>
      <c r="D122" s="28" t="s">
        <v>1029</v>
      </c>
      <c r="E122" s="28" t="s">
        <v>541</v>
      </c>
      <c r="F122" s="87">
        <v>158523</v>
      </c>
      <c r="G122" s="29">
        <v>544.78</v>
      </c>
      <c r="H122" s="29" t="s">
        <v>818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44791</v>
      </c>
      <c r="B123" s="29" t="s">
        <v>1240</v>
      </c>
      <c r="C123" s="28" t="s">
        <v>1241</v>
      </c>
      <c r="D123" s="28" t="s">
        <v>1243</v>
      </c>
      <c r="E123" s="28" t="s">
        <v>541</v>
      </c>
      <c r="F123" s="87">
        <v>94702</v>
      </c>
      <c r="G123" s="29">
        <v>539.6</v>
      </c>
      <c r="H123" s="29" t="s">
        <v>818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44791</v>
      </c>
      <c r="B124" s="29" t="s">
        <v>1244</v>
      </c>
      <c r="C124" s="28" t="s">
        <v>1245</v>
      </c>
      <c r="D124" s="28" t="s">
        <v>1070</v>
      </c>
      <c r="E124" s="28" t="s">
        <v>541</v>
      </c>
      <c r="F124" s="87">
        <v>320035</v>
      </c>
      <c r="G124" s="29">
        <v>204.19</v>
      </c>
      <c r="H124" s="29" t="s">
        <v>818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44791</v>
      </c>
      <c r="B125" s="29" t="s">
        <v>1246</v>
      </c>
      <c r="C125" s="28" t="s">
        <v>1247</v>
      </c>
      <c r="D125" s="28" t="s">
        <v>1248</v>
      </c>
      <c r="E125" s="28" t="s">
        <v>541</v>
      </c>
      <c r="F125" s="87">
        <v>94693</v>
      </c>
      <c r="G125" s="29">
        <v>1062.79</v>
      </c>
      <c r="H125" s="29" t="s">
        <v>818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44791</v>
      </c>
      <c r="B126" s="29" t="s">
        <v>1246</v>
      </c>
      <c r="C126" s="28" t="s">
        <v>1247</v>
      </c>
      <c r="D126" s="28" t="s">
        <v>1249</v>
      </c>
      <c r="E126" s="28" t="s">
        <v>541</v>
      </c>
      <c r="F126" s="87">
        <v>102879</v>
      </c>
      <c r="G126" s="29">
        <v>1060.6600000000001</v>
      </c>
      <c r="H126" s="29" t="s">
        <v>818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44791</v>
      </c>
      <c r="B127" s="29" t="s">
        <v>1246</v>
      </c>
      <c r="C127" s="28" t="s">
        <v>1247</v>
      </c>
      <c r="D127" s="28" t="s">
        <v>1102</v>
      </c>
      <c r="E127" s="28" t="s">
        <v>541</v>
      </c>
      <c r="F127" s="87">
        <v>169257</v>
      </c>
      <c r="G127" s="29">
        <v>1058.51</v>
      </c>
      <c r="H127" s="29" t="s">
        <v>818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44791</v>
      </c>
      <c r="B128" s="29" t="s">
        <v>1246</v>
      </c>
      <c r="C128" s="28" t="s">
        <v>1247</v>
      </c>
      <c r="D128" s="28" t="s">
        <v>1070</v>
      </c>
      <c r="E128" s="28" t="s">
        <v>541</v>
      </c>
      <c r="F128" s="87">
        <v>423871</v>
      </c>
      <c r="G128" s="29">
        <v>1062.3800000000001</v>
      </c>
      <c r="H128" s="29" t="s">
        <v>818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44791</v>
      </c>
      <c r="B129" s="29" t="s">
        <v>1246</v>
      </c>
      <c r="C129" s="28" t="s">
        <v>1247</v>
      </c>
      <c r="D129" s="28" t="s">
        <v>1250</v>
      </c>
      <c r="E129" s="28" t="s">
        <v>541</v>
      </c>
      <c r="F129" s="87">
        <v>140008</v>
      </c>
      <c r="G129" s="29">
        <v>1063.22</v>
      </c>
      <c r="H129" s="29" t="s">
        <v>818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44791</v>
      </c>
      <c r="B130" s="29" t="s">
        <v>1246</v>
      </c>
      <c r="C130" s="28" t="s">
        <v>1247</v>
      </c>
      <c r="D130" s="28" t="s">
        <v>1227</v>
      </c>
      <c r="E130" s="28" t="s">
        <v>541</v>
      </c>
      <c r="F130" s="87">
        <v>289817</v>
      </c>
      <c r="G130" s="29">
        <v>1060.72</v>
      </c>
      <c r="H130" s="29" t="s">
        <v>818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44791</v>
      </c>
      <c r="B131" s="29" t="s">
        <v>1251</v>
      </c>
      <c r="C131" s="28" t="s">
        <v>1252</v>
      </c>
      <c r="D131" s="28" t="s">
        <v>1253</v>
      </c>
      <c r="E131" s="28" t="s">
        <v>541</v>
      </c>
      <c r="F131" s="87">
        <v>48750</v>
      </c>
      <c r="G131" s="29">
        <v>134.79</v>
      </c>
      <c r="H131" s="29" t="s">
        <v>818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44791</v>
      </c>
      <c r="B132" s="29" t="s">
        <v>1251</v>
      </c>
      <c r="C132" s="28" t="s">
        <v>1252</v>
      </c>
      <c r="D132" s="28" t="s">
        <v>1254</v>
      </c>
      <c r="E132" s="28" t="s">
        <v>541</v>
      </c>
      <c r="F132" s="87">
        <v>20000</v>
      </c>
      <c r="G132" s="29">
        <v>122.5</v>
      </c>
      <c r="H132" s="29" t="s">
        <v>818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44791</v>
      </c>
      <c r="B133" s="29" t="s">
        <v>1103</v>
      </c>
      <c r="C133" s="28" t="s">
        <v>1104</v>
      </c>
      <c r="D133" s="28" t="s">
        <v>1035</v>
      </c>
      <c r="E133" s="28" t="s">
        <v>541</v>
      </c>
      <c r="F133" s="87">
        <v>40008</v>
      </c>
      <c r="G133" s="29">
        <v>53.8</v>
      </c>
      <c r="H133" s="29" t="s">
        <v>818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44791</v>
      </c>
      <c r="B134" s="29" t="s">
        <v>1103</v>
      </c>
      <c r="C134" s="28" t="s">
        <v>1104</v>
      </c>
      <c r="D134" s="28" t="s">
        <v>1255</v>
      </c>
      <c r="E134" s="28" t="s">
        <v>541</v>
      </c>
      <c r="F134" s="87">
        <v>130000</v>
      </c>
      <c r="G134" s="29">
        <v>55.69</v>
      </c>
      <c r="H134" s="29" t="s">
        <v>818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44791</v>
      </c>
      <c r="B135" s="29" t="s">
        <v>826</v>
      </c>
      <c r="C135" s="28" t="s">
        <v>1256</v>
      </c>
      <c r="D135" s="28" t="s">
        <v>1257</v>
      </c>
      <c r="E135" s="28" t="s">
        <v>541</v>
      </c>
      <c r="F135" s="87">
        <v>399289</v>
      </c>
      <c r="G135" s="29">
        <v>517.28</v>
      </c>
      <c r="H135" s="29" t="s">
        <v>818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44791</v>
      </c>
      <c r="B136" s="29" t="s">
        <v>826</v>
      </c>
      <c r="C136" s="28" t="s">
        <v>1256</v>
      </c>
      <c r="D136" s="28" t="s">
        <v>1258</v>
      </c>
      <c r="E136" s="28" t="s">
        <v>541</v>
      </c>
      <c r="F136" s="87">
        <v>852993</v>
      </c>
      <c r="G136" s="29">
        <v>518.57000000000005</v>
      </c>
      <c r="H136" s="29" t="s">
        <v>818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44791</v>
      </c>
      <c r="B137" s="29" t="s">
        <v>1105</v>
      </c>
      <c r="C137" s="28" t="s">
        <v>1106</v>
      </c>
      <c r="D137" s="28" t="s">
        <v>1108</v>
      </c>
      <c r="E137" s="28" t="s">
        <v>541</v>
      </c>
      <c r="F137" s="87">
        <v>157141</v>
      </c>
      <c r="G137" s="29">
        <v>95.08</v>
      </c>
      <c r="H137" s="29" t="s">
        <v>818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44791</v>
      </c>
      <c r="B138" s="29" t="s">
        <v>1259</v>
      </c>
      <c r="C138" s="28" t="s">
        <v>1260</v>
      </c>
      <c r="D138" s="28" t="s">
        <v>1101</v>
      </c>
      <c r="E138" s="28" t="s">
        <v>541</v>
      </c>
      <c r="F138" s="87">
        <v>6568999</v>
      </c>
      <c r="G138" s="29">
        <v>3.89</v>
      </c>
      <c r="H138" s="29" t="s">
        <v>818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44791</v>
      </c>
      <c r="B139" s="29" t="s">
        <v>1261</v>
      </c>
      <c r="C139" s="28" t="s">
        <v>1262</v>
      </c>
      <c r="D139" s="28" t="s">
        <v>1263</v>
      </c>
      <c r="E139" s="28" t="s">
        <v>541</v>
      </c>
      <c r="F139" s="87">
        <v>9911927</v>
      </c>
      <c r="G139" s="29">
        <v>4.95</v>
      </c>
      <c r="H139" s="29" t="s">
        <v>818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44791</v>
      </c>
      <c r="B140" s="29" t="s">
        <v>1220</v>
      </c>
      <c r="C140" s="28" t="s">
        <v>1221</v>
      </c>
      <c r="D140" s="28" t="s">
        <v>1222</v>
      </c>
      <c r="E140" s="28" t="s">
        <v>542</v>
      </c>
      <c r="F140" s="87">
        <v>62923</v>
      </c>
      <c r="G140" s="29">
        <v>45.89</v>
      </c>
      <c r="H140" s="29" t="s">
        <v>818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44791</v>
      </c>
      <c r="B141" s="29" t="s">
        <v>1220</v>
      </c>
      <c r="C141" s="28" t="s">
        <v>1221</v>
      </c>
      <c r="D141" s="28" t="s">
        <v>1029</v>
      </c>
      <c r="E141" s="28" t="s">
        <v>542</v>
      </c>
      <c r="F141" s="87">
        <v>83227</v>
      </c>
      <c r="G141" s="29">
        <v>46.75</v>
      </c>
      <c r="H141" s="29" t="s">
        <v>818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44791</v>
      </c>
      <c r="B142" s="29" t="s">
        <v>1220</v>
      </c>
      <c r="C142" s="28" t="s">
        <v>1221</v>
      </c>
      <c r="D142" s="28" t="s">
        <v>1071</v>
      </c>
      <c r="E142" s="28" t="s">
        <v>542</v>
      </c>
      <c r="F142" s="87">
        <v>69572</v>
      </c>
      <c r="G142" s="29">
        <v>45.97</v>
      </c>
      <c r="H142" s="29" t="s">
        <v>818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44791</v>
      </c>
      <c r="B143" s="29" t="s">
        <v>1223</v>
      </c>
      <c r="C143" s="28" t="s">
        <v>1224</v>
      </c>
      <c r="D143" s="28" t="s">
        <v>1109</v>
      </c>
      <c r="E143" s="28" t="s">
        <v>542</v>
      </c>
      <c r="F143" s="87">
        <v>121795</v>
      </c>
      <c r="G143" s="29">
        <v>91.47</v>
      </c>
      <c r="H143" s="29" t="s">
        <v>818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44791</v>
      </c>
      <c r="B144" s="29" t="s">
        <v>1225</v>
      </c>
      <c r="C144" s="28" t="s">
        <v>1226</v>
      </c>
      <c r="D144" s="28" t="s">
        <v>1227</v>
      </c>
      <c r="E144" s="28" t="s">
        <v>542</v>
      </c>
      <c r="F144" s="87">
        <v>203556</v>
      </c>
      <c r="G144" s="29">
        <v>416.76</v>
      </c>
      <c r="H144" s="29" t="s">
        <v>818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44791</v>
      </c>
      <c r="B145" s="29" t="s">
        <v>1225</v>
      </c>
      <c r="C145" s="28" t="s">
        <v>1226</v>
      </c>
      <c r="D145" s="28" t="s">
        <v>1070</v>
      </c>
      <c r="E145" s="28" t="s">
        <v>542</v>
      </c>
      <c r="F145" s="87">
        <v>247393</v>
      </c>
      <c r="G145" s="29">
        <v>417.93</v>
      </c>
      <c r="H145" s="29" t="s">
        <v>818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44791</v>
      </c>
      <c r="B146" s="29" t="s">
        <v>1264</v>
      </c>
      <c r="C146" s="28" t="s">
        <v>1265</v>
      </c>
      <c r="D146" s="28" t="s">
        <v>1266</v>
      </c>
      <c r="E146" s="28" t="s">
        <v>542</v>
      </c>
      <c r="F146" s="87">
        <v>24000</v>
      </c>
      <c r="G146" s="29">
        <v>190.51</v>
      </c>
      <c r="H146" s="29" t="s">
        <v>818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44791</v>
      </c>
      <c r="B147" s="29" t="s">
        <v>1228</v>
      </c>
      <c r="C147" s="28" t="s">
        <v>1229</v>
      </c>
      <c r="D147" s="28" t="s">
        <v>1230</v>
      </c>
      <c r="E147" s="28" t="s">
        <v>542</v>
      </c>
      <c r="F147" s="87">
        <v>617518</v>
      </c>
      <c r="G147" s="29">
        <v>12.3</v>
      </c>
      <c r="H147" s="29" t="s">
        <v>818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44791</v>
      </c>
      <c r="B148" s="29" t="s">
        <v>1110</v>
      </c>
      <c r="C148" s="28" t="s">
        <v>1111</v>
      </c>
      <c r="D148" s="28" t="s">
        <v>1100</v>
      </c>
      <c r="E148" s="28" t="s">
        <v>542</v>
      </c>
      <c r="F148" s="87">
        <v>148415</v>
      </c>
      <c r="G148" s="29">
        <v>60.24</v>
      </c>
      <c r="H148" s="29" t="s">
        <v>818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44791</v>
      </c>
      <c r="B149" s="29" t="s">
        <v>1267</v>
      </c>
      <c r="C149" s="28" t="s">
        <v>1268</v>
      </c>
      <c r="D149" s="28" t="s">
        <v>1269</v>
      </c>
      <c r="E149" s="28" t="s">
        <v>542</v>
      </c>
      <c r="F149" s="87">
        <v>2460929</v>
      </c>
      <c r="G149" s="29">
        <v>2.1</v>
      </c>
      <c r="H149" s="29" t="s">
        <v>818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44791</v>
      </c>
      <c r="B150" s="29" t="s">
        <v>1234</v>
      </c>
      <c r="C150" s="28" t="s">
        <v>1235</v>
      </c>
      <c r="D150" s="28" t="s">
        <v>1236</v>
      </c>
      <c r="E150" s="28" t="s">
        <v>542</v>
      </c>
      <c r="F150" s="87">
        <v>1138197</v>
      </c>
      <c r="G150" s="29">
        <v>4.78</v>
      </c>
      <c r="H150" s="29" t="s">
        <v>818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44791</v>
      </c>
      <c r="B151" s="29" t="s">
        <v>1270</v>
      </c>
      <c r="C151" s="28" t="s">
        <v>1271</v>
      </c>
      <c r="D151" s="28" t="s">
        <v>1272</v>
      </c>
      <c r="E151" s="28" t="s">
        <v>542</v>
      </c>
      <c r="F151" s="87">
        <v>300000</v>
      </c>
      <c r="G151" s="29">
        <v>56.01</v>
      </c>
      <c r="H151" s="29" t="s">
        <v>818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44791</v>
      </c>
      <c r="B152" s="29" t="s">
        <v>1027</v>
      </c>
      <c r="C152" s="28" t="s">
        <v>1028</v>
      </c>
      <c r="D152" s="28" t="s">
        <v>1072</v>
      </c>
      <c r="E152" s="28" t="s">
        <v>542</v>
      </c>
      <c r="F152" s="87">
        <v>692924</v>
      </c>
      <c r="G152" s="29">
        <v>20.05</v>
      </c>
      <c r="H152" s="29" t="s">
        <v>818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44791</v>
      </c>
      <c r="B153" s="29" t="s">
        <v>1240</v>
      </c>
      <c r="C153" s="28" t="s">
        <v>1241</v>
      </c>
      <c r="D153" s="28" t="s">
        <v>1242</v>
      </c>
      <c r="E153" s="28" t="s">
        <v>542</v>
      </c>
      <c r="F153" s="87">
        <v>85003</v>
      </c>
      <c r="G153" s="29">
        <v>547.42999999999995</v>
      </c>
      <c r="H153" s="29" t="s">
        <v>818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44791</v>
      </c>
      <c r="B154" s="29" t="s">
        <v>1240</v>
      </c>
      <c r="C154" s="28" t="s">
        <v>1241</v>
      </c>
      <c r="D154" s="28" t="s">
        <v>1029</v>
      </c>
      <c r="E154" s="28" t="s">
        <v>542</v>
      </c>
      <c r="F154" s="87">
        <v>158523</v>
      </c>
      <c r="G154" s="29">
        <v>544.9</v>
      </c>
      <c r="H154" s="29" t="s">
        <v>818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44791</v>
      </c>
      <c r="B155" s="29" t="s">
        <v>1240</v>
      </c>
      <c r="C155" s="28" t="s">
        <v>1241</v>
      </c>
      <c r="D155" s="28" t="s">
        <v>1243</v>
      </c>
      <c r="E155" s="28" t="s">
        <v>542</v>
      </c>
      <c r="F155" s="87">
        <v>93702</v>
      </c>
      <c r="G155" s="29">
        <v>547.29999999999995</v>
      </c>
      <c r="H155" s="29" t="s">
        <v>818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44791</v>
      </c>
      <c r="B156" s="29" t="s">
        <v>1244</v>
      </c>
      <c r="C156" s="28" t="s">
        <v>1245</v>
      </c>
      <c r="D156" s="28" t="s">
        <v>1070</v>
      </c>
      <c r="E156" s="28" t="s">
        <v>542</v>
      </c>
      <c r="F156" s="87">
        <v>320035</v>
      </c>
      <c r="G156" s="29">
        <v>204.55</v>
      </c>
      <c r="H156" s="29" t="s">
        <v>818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44791</v>
      </c>
      <c r="B157" s="29" t="s">
        <v>1246</v>
      </c>
      <c r="C157" s="28" t="s">
        <v>1247</v>
      </c>
      <c r="D157" s="28" t="s">
        <v>1227</v>
      </c>
      <c r="E157" s="28" t="s">
        <v>542</v>
      </c>
      <c r="F157" s="87">
        <v>284512</v>
      </c>
      <c r="G157" s="29">
        <v>1062.31</v>
      </c>
      <c r="H157" s="29" t="s">
        <v>818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44791</v>
      </c>
      <c r="B158" s="29" t="s">
        <v>1246</v>
      </c>
      <c r="C158" s="28" t="s">
        <v>1247</v>
      </c>
      <c r="D158" s="28" t="s">
        <v>1250</v>
      </c>
      <c r="E158" s="28" t="s">
        <v>542</v>
      </c>
      <c r="F158" s="87">
        <v>140737</v>
      </c>
      <c r="G158" s="29">
        <v>1057.19</v>
      </c>
      <c r="H158" s="29" t="s">
        <v>818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44791</v>
      </c>
      <c r="B159" s="29" t="s">
        <v>1246</v>
      </c>
      <c r="C159" s="28" t="s">
        <v>1247</v>
      </c>
      <c r="D159" s="28" t="s">
        <v>1249</v>
      </c>
      <c r="E159" s="28" t="s">
        <v>542</v>
      </c>
      <c r="F159" s="87">
        <v>103234</v>
      </c>
      <c r="G159" s="29">
        <v>1062.72</v>
      </c>
      <c r="H159" s="29" t="s">
        <v>818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44791</v>
      </c>
      <c r="B160" s="29" t="s">
        <v>1246</v>
      </c>
      <c r="C160" s="28" t="s">
        <v>1247</v>
      </c>
      <c r="D160" s="28" t="s">
        <v>1102</v>
      </c>
      <c r="E160" s="28" t="s">
        <v>542</v>
      </c>
      <c r="F160" s="87">
        <v>169257</v>
      </c>
      <c r="G160" s="29">
        <v>1059.07</v>
      </c>
      <c r="H160" s="29" t="s">
        <v>818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44791</v>
      </c>
      <c r="B161" s="29" t="s">
        <v>1246</v>
      </c>
      <c r="C161" s="28" t="s">
        <v>1247</v>
      </c>
      <c r="D161" s="28" t="s">
        <v>1248</v>
      </c>
      <c r="E161" s="28" t="s">
        <v>542</v>
      </c>
      <c r="F161" s="87">
        <v>94693</v>
      </c>
      <c r="G161" s="29">
        <v>1063.1400000000001</v>
      </c>
      <c r="H161" s="29" t="s">
        <v>818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44791</v>
      </c>
      <c r="B162" s="29" t="s">
        <v>1246</v>
      </c>
      <c r="C162" s="28" t="s">
        <v>1247</v>
      </c>
      <c r="D162" s="28" t="s">
        <v>1070</v>
      </c>
      <c r="E162" s="28" t="s">
        <v>542</v>
      </c>
      <c r="F162" s="87">
        <v>423871</v>
      </c>
      <c r="G162" s="29">
        <v>1062.48</v>
      </c>
      <c r="H162" s="29" t="s">
        <v>818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44791</v>
      </c>
      <c r="B163" s="29" t="s">
        <v>1251</v>
      </c>
      <c r="C163" s="28" t="s">
        <v>1252</v>
      </c>
      <c r="D163" s="28" t="s">
        <v>1253</v>
      </c>
      <c r="E163" s="28" t="s">
        <v>542</v>
      </c>
      <c r="F163" s="87">
        <v>47500</v>
      </c>
      <c r="G163" s="29">
        <v>135.03</v>
      </c>
      <c r="H163" s="29" t="s">
        <v>818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44791</v>
      </c>
      <c r="B164" s="29" t="s">
        <v>1251</v>
      </c>
      <c r="C164" s="28" t="s">
        <v>1252</v>
      </c>
      <c r="D164" s="28" t="s">
        <v>1254</v>
      </c>
      <c r="E164" s="28" t="s">
        <v>542</v>
      </c>
      <c r="F164" s="87">
        <v>85000</v>
      </c>
      <c r="G164" s="29">
        <v>132.16999999999999</v>
      </c>
      <c r="H164" s="29" t="s">
        <v>818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44791</v>
      </c>
      <c r="B165" s="29" t="s">
        <v>1103</v>
      </c>
      <c r="C165" s="28" t="s">
        <v>1104</v>
      </c>
      <c r="D165" s="28" t="s">
        <v>1035</v>
      </c>
      <c r="E165" s="28" t="s">
        <v>542</v>
      </c>
      <c r="F165" s="87">
        <v>130008</v>
      </c>
      <c r="G165" s="29">
        <v>53.87</v>
      </c>
      <c r="H165" s="29" t="s">
        <v>818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44791</v>
      </c>
      <c r="B166" s="29" t="s">
        <v>1112</v>
      </c>
      <c r="C166" s="28" t="s">
        <v>1113</v>
      </c>
      <c r="D166" s="28" t="s">
        <v>1114</v>
      </c>
      <c r="E166" s="28" t="s">
        <v>542</v>
      </c>
      <c r="F166" s="87">
        <v>63001</v>
      </c>
      <c r="G166" s="29">
        <v>25.89</v>
      </c>
      <c r="H166" s="29" t="s">
        <v>818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44791</v>
      </c>
      <c r="B167" s="29" t="s">
        <v>826</v>
      </c>
      <c r="C167" s="28" t="s">
        <v>1256</v>
      </c>
      <c r="D167" s="28" t="s">
        <v>1258</v>
      </c>
      <c r="E167" s="28" t="s">
        <v>542</v>
      </c>
      <c r="F167" s="87">
        <v>3149027</v>
      </c>
      <c r="G167" s="29">
        <v>515.78</v>
      </c>
      <c r="H167" s="29" t="s">
        <v>818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44791</v>
      </c>
      <c r="B168" s="29" t="s">
        <v>826</v>
      </c>
      <c r="C168" s="28" t="s">
        <v>1256</v>
      </c>
      <c r="D168" s="28" t="s">
        <v>1257</v>
      </c>
      <c r="E168" s="28" t="s">
        <v>542</v>
      </c>
      <c r="F168" s="87">
        <v>3357995</v>
      </c>
      <c r="G168" s="29">
        <v>518.26</v>
      </c>
      <c r="H168" s="29" t="s">
        <v>818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44791</v>
      </c>
      <c r="B169" s="29" t="s">
        <v>1273</v>
      </c>
      <c r="C169" s="28" t="s">
        <v>1274</v>
      </c>
      <c r="D169" s="28" t="s">
        <v>1275</v>
      </c>
      <c r="E169" s="28" t="s">
        <v>542</v>
      </c>
      <c r="F169" s="87">
        <v>1555000</v>
      </c>
      <c r="G169" s="29">
        <v>6.08</v>
      </c>
      <c r="H169" s="29" t="s">
        <v>818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44791</v>
      </c>
      <c r="B170" s="29" t="s">
        <v>1105</v>
      </c>
      <c r="C170" s="28" t="s">
        <v>1106</v>
      </c>
      <c r="D170" s="28" t="s">
        <v>1276</v>
      </c>
      <c r="E170" s="28" t="s">
        <v>542</v>
      </c>
      <c r="F170" s="87">
        <v>75000</v>
      </c>
      <c r="G170" s="29">
        <v>95.75</v>
      </c>
      <c r="H170" s="29" t="s">
        <v>818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44791</v>
      </c>
      <c r="B171" s="29" t="s">
        <v>1105</v>
      </c>
      <c r="C171" s="28" t="s">
        <v>1106</v>
      </c>
      <c r="D171" s="28" t="s">
        <v>1107</v>
      </c>
      <c r="E171" s="28" t="s">
        <v>542</v>
      </c>
      <c r="F171" s="87">
        <v>100000</v>
      </c>
      <c r="G171" s="29">
        <v>95.85</v>
      </c>
      <c r="H171" s="29" t="s">
        <v>818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44791</v>
      </c>
      <c r="B172" s="29" t="s">
        <v>1259</v>
      </c>
      <c r="C172" s="28" t="s">
        <v>1260</v>
      </c>
      <c r="D172" s="28" t="s">
        <v>1101</v>
      </c>
      <c r="E172" s="28" t="s">
        <v>542</v>
      </c>
      <c r="F172" s="87">
        <v>3468999</v>
      </c>
      <c r="G172" s="29">
        <v>3.86</v>
      </c>
      <c r="H172" s="29" t="s">
        <v>818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13"/>
  <sheetViews>
    <sheetView zoomScale="85" zoomScaleNormal="85" workbookViewId="0">
      <selection activeCell="F141" sqref="F14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976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44792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394"/>
      <c r="D10" s="395" t="s">
        <v>75</v>
      </c>
      <c r="E10" s="396" t="s">
        <v>828</v>
      </c>
      <c r="F10" s="301">
        <v>678</v>
      </c>
      <c r="G10" s="301">
        <v>635</v>
      </c>
      <c r="H10" s="301">
        <v>719</v>
      </c>
      <c r="I10" s="397" t="s">
        <v>832</v>
      </c>
      <c r="J10" s="330" t="s">
        <v>1030</v>
      </c>
      <c r="K10" s="330">
        <f t="shared" ref="K10" si="0">H10-F10</f>
        <v>41</v>
      </c>
      <c r="L10" s="331">
        <f t="shared" ref="L10" si="1">(F10*-0.7)/100</f>
        <v>-4.7459999999999996</v>
      </c>
      <c r="M10" s="332">
        <f t="shared" ref="M10" si="2">(K10+L10)/F10</f>
        <v>5.3471976401179941E-2</v>
      </c>
      <c r="N10" s="305" t="s">
        <v>556</v>
      </c>
      <c r="O10" s="325">
        <v>44784</v>
      </c>
      <c r="P10" s="305"/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4">
        <v>2</v>
      </c>
      <c r="B11" s="350">
        <v>44748</v>
      </c>
      <c r="C11" s="351"/>
      <c r="D11" s="352" t="s">
        <v>465</v>
      </c>
      <c r="E11" s="353" t="s">
        <v>828</v>
      </c>
      <c r="F11" s="324">
        <v>121.4</v>
      </c>
      <c r="G11" s="324">
        <v>113.4</v>
      </c>
      <c r="H11" s="324">
        <v>128.5</v>
      </c>
      <c r="I11" s="354" t="s">
        <v>916</v>
      </c>
      <c r="J11" s="330" t="s">
        <v>971</v>
      </c>
      <c r="K11" s="330">
        <f t="shared" ref="K11:K12" si="3">H11-F11</f>
        <v>7.0999999999999943</v>
      </c>
      <c r="L11" s="331">
        <f t="shared" ref="L11:L12" si="4">(F11*-0.7)/100</f>
        <v>-0.8498</v>
      </c>
      <c r="M11" s="332">
        <f t="shared" ref="M11:M12" si="5">(K11+L11)/F11</f>
        <v>5.1484349258649045E-2</v>
      </c>
      <c r="N11" s="305" t="s">
        <v>556</v>
      </c>
      <c r="O11" s="325">
        <v>44774</v>
      </c>
      <c r="P11" s="305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01">
        <v>3</v>
      </c>
      <c r="B12" s="300">
        <v>44755</v>
      </c>
      <c r="C12" s="394"/>
      <c r="D12" s="395" t="s">
        <v>135</v>
      </c>
      <c r="E12" s="396" t="s">
        <v>828</v>
      </c>
      <c r="F12" s="301">
        <v>68.099999999999994</v>
      </c>
      <c r="G12" s="301">
        <v>64.599999999999994</v>
      </c>
      <c r="H12" s="301">
        <v>72.2</v>
      </c>
      <c r="I12" s="397" t="s">
        <v>1036</v>
      </c>
      <c r="J12" s="330" t="s">
        <v>1045</v>
      </c>
      <c r="K12" s="330">
        <f t="shared" si="3"/>
        <v>4.1000000000000085</v>
      </c>
      <c r="L12" s="331">
        <f t="shared" si="4"/>
        <v>-0.47669999999999996</v>
      </c>
      <c r="M12" s="332">
        <f t="shared" si="5"/>
        <v>5.3205580029368704E-2</v>
      </c>
      <c r="N12" s="305" t="s">
        <v>556</v>
      </c>
      <c r="O12" s="325">
        <v>44789</v>
      </c>
      <c r="P12" s="305"/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4">
        <v>4</v>
      </c>
      <c r="B13" s="350">
        <v>44768</v>
      </c>
      <c r="C13" s="351"/>
      <c r="D13" s="352" t="s">
        <v>503</v>
      </c>
      <c r="E13" s="353" t="s">
        <v>558</v>
      </c>
      <c r="F13" s="324">
        <v>1030</v>
      </c>
      <c r="G13" s="324">
        <v>970</v>
      </c>
      <c r="H13" s="324">
        <v>1094</v>
      </c>
      <c r="I13" s="354" t="s">
        <v>838</v>
      </c>
      <c r="J13" s="330" t="s">
        <v>1007</v>
      </c>
      <c r="K13" s="330">
        <f t="shared" ref="K13" si="6">H13-F13</f>
        <v>64</v>
      </c>
      <c r="L13" s="331">
        <f t="shared" ref="L13" si="7">(F13*-0.7)/100</f>
        <v>-7.21</v>
      </c>
      <c r="M13" s="332">
        <f t="shared" ref="M13" si="8">(K13+L13)/F13</f>
        <v>5.5135922330097085E-2</v>
      </c>
      <c r="N13" s="305" t="s">
        <v>556</v>
      </c>
      <c r="O13" s="325">
        <v>44778</v>
      </c>
      <c r="P13" s="305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98">
        <v>5</v>
      </c>
      <c r="B14" s="399">
        <v>44770</v>
      </c>
      <c r="C14" s="400"/>
      <c r="D14" s="401" t="s">
        <v>827</v>
      </c>
      <c r="E14" s="402" t="s">
        <v>558</v>
      </c>
      <c r="F14" s="398">
        <v>350</v>
      </c>
      <c r="G14" s="398">
        <v>329</v>
      </c>
      <c r="H14" s="398">
        <v>370</v>
      </c>
      <c r="I14" s="403" t="s">
        <v>957</v>
      </c>
      <c r="J14" s="404" t="s">
        <v>833</v>
      </c>
      <c r="K14" s="404">
        <f t="shared" ref="K14" si="9">H14-F14</f>
        <v>20</v>
      </c>
      <c r="L14" s="405">
        <f t="shared" ref="L14" si="10">(F14*-0.7)/100</f>
        <v>-2.4499999999999997</v>
      </c>
      <c r="M14" s="406">
        <f t="shared" ref="M14" si="11">(K14+L14)/F14</f>
        <v>5.0142857142857142E-2</v>
      </c>
      <c r="N14" s="407" t="s">
        <v>556</v>
      </c>
      <c r="O14" s="408">
        <v>44784</v>
      </c>
      <c r="P14" s="407"/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9" customFormat="1" ht="13.9" customHeight="1">
      <c r="A15" s="413">
        <v>6</v>
      </c>
      <c r="B15" s="414">
        <v>44785</v>
      </c>
      <c r="C15" s="415"/>
      <c r="D15" s="416" t="s">
        <v>69</v>
      </c>
      <c r="E15" s="417" t="s">
        <v>558</v>
      </c>
      <c r="F15" s="413">
        <v>1905</v>
      </c>
      <c r="G15" s="413">
        <v>1750</v>
      </c>
      <c r="H15" s="413">
        <v>1982.5</v>
      </c>
      <c r="I15" s="418" t="s">
        <v>1041</v>
      </c>
      <c r="J15" s="419" t="s">
        <v>1046</v>
      </c>
      <c r="K15" s="419">
        <f t="shared" ref="K15" si="12">H15-F15</f>
        <v>77.5</v>
      </c>
      <c r="L15" s="420">
        <f t="shared" ref="L15" si="13">(F15*-0.7)/100</f>
        <v>-13.335000000000001</v>
      </c>
      <c r="M15" s="421">
        <f t="shared" ref="M15" si="14">(K15+L15)/F15</f>
        <v>3.3682414698162723E-2</v>
      </c>
      <c r="N15" s="422" t="s">
        <v>556</v>
      </c>
      <c r="O15" s="423">
        <v>44789</v>
      </c>
      <c r="P15" s="422"/>
      <c r="Q15" s="219"/>
      <c r="R15" s="219" t="s">
        <v>557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9" customFormat="1" ht="13.9" customHeight="1">
      <c r="A16" s="224"/>
      <c r="B16" s="221"/>
      <c r="C16" s="409"/>
      <c r="D16" s="410"/>
      <c r="E16" s="411"/>
      <c r="F16" s="224"/>
      <c r="G16" s="224"/>
      <c r="H16" s="224"/>
      <c r="I16" s="412"/>
      <c r="J16" s="255"/>
      <c r="K16" s="255"/>
      <c r="L16" s="256"/>
      <c r="M16" s="257"/>
      <c r="N16" s="255"/>
      <c r="O16" s="278"/>
      <c r="P16" s="255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ht="13.9" customHeight="1">
      <c r="A17" s="312"/>
      <c r="B17" s="309"/>
      <c r="C17" s="320"/>
      <c r="D17" s="321"/>
      <c r="E17" s="322"/>
      <c r="F17" s="312"/>
      <c r="G17" s="312"/>
      <c r="H17" s="312"/>
      <c r="I17" s="323"/>
      <c r="J17" s="313"/>
      <c r="K17" s="313"/>
      <c r="L17" s="314"/>
      <c r="M17" s="315"/>
      <c r="N17" s="313"/>
      <c r="O17" s="316"/>
      <c r="P17" s="314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ht="14.25" customHeight="1">
      <c r="A18" s="99"/>
      <c r="B18" s="100"/>
      <c r="C18" s="101"/>
      <c r="D18" s="102"/>
      <c r="E18" s="103"/>
      <c r="F18" s="103"/>
      <c r="H18" s="103"/>
      <c r="I18" s="104"/>
      <c r="J18" s="105"/>
      <c r="K18" s="105"/>
      <c r="L18" s="106"/>
      <c r="M18" s="107"/>
      <c r="N18" s="108"/>
      <c r="O18" s="109"/>
      <c r="P18" s="110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ht="14.25" customHeight="1">
      <c r="A19" s="99"/>
      <c r="B19" s="100"/>
      <c r="C19" s="101"/>
      <c r="D19" s="102"/>
      <c r="E19" s="103"/>
      <c r="F19" s="103"/>
      <c r="G19" s="99"/>
      <c r="H19" s="103"/>
      <c r="I19" s="104"/>
      <c r="J19" s="105"/>
      <c r="K19" s="105"/>
      <c r="L19" s="106"/>
      <c r="M19" s="107"/>
      <c r="N19" s="108"/>
      <c r="O19" s="109"/>
      <c r="P19" s="110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56" ht="12" customHeight="1">
      <c r="A20" s="111" t="s">
        <v>560</v>
      </c>
      <c r="B20" s="112"/>
      <c r="C20" s="113"/>
      <c r="D20" s="114"/>
      <c r="E20" s="115"/>
      <c r="F20" s="115"/>
      <c r="G20" s="115"/>
      <c r="H20" s="115"/>
      <c r="I20" s="115"/>
      <c r="J20" s="116"/>
      <c r="K20" s="115"/>
      <c r="L20" s="117"/>
      <c r="M20" s="56"/>
      <c r="N20" s="116"/>
      <c r="O20" s="11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18" t="s">
        <v>561</v>
      </c>
      <c r="B21" s="111"/>
      <c r="C21" s="111"/>
      <c r="D21" s="111"/>
      <c r="E21" s="41"/>
      <c r="F21" s="119" t="s">
        <v>562</v>
      </c>
      <c r="G21" s="6"/>
      <c r="H21" s="6"/>
      <c r="I21" s="6"/>
      <c r="J21" s="120"/>
      <c r="K21" s="121"/>
      <c r="L21" s="121"/>
      <c r="M21" s="122"/>
      <c r="N21" s="1"/>
      <c r="O21" s="123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11" t="s">
        <v>563</v>
      </c>
      <c r="B22" s="111"/>
      <c r="C22" s="111"/>
      <c r="D22" s="111" t="s">
        <v>817</v>
      </c>
      <c r="E22" s="6"/>
      <c r="F22" s="119" t="s">
        <v>564</v>
      </c>
      <c r="G22" s="6"/>
      <c r="H22" s="6"/>
      <c r="I22" s="6"/>
      <c r="J22" s="120"/>
      <c r="K22" s="121"/>
      <c r="L22" s="121"/>
      <c r="M22" s="122"/>
      <c r="N22" s="1"/>
      <c r="O22" s="123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1"/>
      <c r="B23" s="111"/>
      <c r="C23" s="111"/>
      <c r="D23" s="111"/>
      <c r="E23" s="6"/>
      <c r="F23" s="6"/>
      <c r="G23" s="6"/>
      <c r="H23" s="6"/>
      <c r="I23" s="6"/>
      <c r="J23" s="124"/>
      <c r="K23" s="121"/>
      <c r="L23" s="121"/>
      <c r="M23" s="6"/>
      <c r="N23" s="125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.75" customHeight="1">
      <c r="A24" s="1"/>
      <c r="B24" s="126" t="s">
        <v>565</v>
      </c>
      <c r="C24" s="126"/>
      <c r="D24" s="126"/>
      <c r="E24" s="126"/>
      <c r="F24" s="127"/>
      <c r="G24" s="6"/>
      <c r="H24" s="6"/>
      <c r="I24" s="128"/>
      <c r="J24" s="129"/>
      <c r="K24" s="130"/>
      <c r="L24" s="129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56" ht="38.25" customHeight="1">
      <c r="A25" s="95" t="s">
        <v>16</v>
      </c>
      <c r="B25" s="96" t="s">
        <v>533</v>
      </c>
      <c r="C25" s="98"/>
      <c r="D25" s="97" t="s">
        <v>544</v>
      </c>
      <c r="E25" s="96" t="s">
        <v>545</v>
      </c>
      <c r="F25" s="96" t="s">
        <v>546</v>
      </c>
      <c r="G25" s="96" t="s">
        <v>566</v>
      </c>
      <c r="H25" s="96" t="s">
        <v>548</v>
      </c>
      <c r="I25" s="96" t="s">
        <v>549</v>
      </c>
      <c r="J25" s="96" t="s">
        <v>550</v>
      </c>
      <c r="K25" s="96" t="s">
        <v>567</v>
      </c>
      <c r="L25" s="132" t="s">
        <v>552</v>
      </c>
      <c r="M25" s="98" t="s">
        <v>553</v>
      </c>
      <c r="N25" s="95" t="s">
        <v>554</v>
      </c>
      <c r="O25" s="261" t="s">
        <v>555</v>
      </c>
      <c r="P25" s="243"/>
      <c r="Q25" s="1"/>
      <c r="R25" s="258"/>
      <c r="S25" s="258"/>
      <c r="T25" s="258"/>
      <c r="U25" s="252"/>
      <c r="V25" s="252"/>
      <c r="W25" s="252"/>
      <c r="X25" s="252"/>
      <c r="Y25" s="252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s="328" customFormat="1" ht="15" customHeight="1">
      <c r="A26" s="368">
        <v>1</v>
      </c>
      <c r="B26" s="335">
        <v>44771</v>
      </c>
      <c r="C26" s="369"/>
      <c r="D26" s="370" t="s">
        <v>270</v>
      </c>
      <c r="E26" s="301" t="s">
        <v>558</v>
      </c>
      <c r="F26" s="301">
        <v>2305</v>
      </c>
      <c r="G26" s="301">
        <v>2240</v>
      </c>
      <c r="H26" s="301">
        <v>2368</v>
      </c>
      <c r="I26" s="301" t="s">
        <v>970</v>
      </c>
      <c r="J26" s="330" t="s">
        <v>978</v>
      </c>
      <c r="K26" s="330">
        <f t="shared" ref="K26" si="15">H26-F26</f>
        <v>63</v>
      </c>
      <c r="L26" s="331">
        <f t="shared" ref="L26" si="16">(F26*-0.7)/100</f>
        <v>-16.135000000000002</v>
      </c>
      <c r="M26" s="332">
        <f t="shared" ref="M26" si="17">(K26+L26)/F26</f>
        <v>2.0331887201735354E-2</v>
      </c>
      <c r="N26" s="305" t="s">
        <v>556</v>
      </c>
      <c r="O26" s="325">
        <v>44775</v>
      </c>
      <c r="P26" s="243"/>
      <c r="Q26" s="259"/>
      <c r="R26" s="260" t="s">
        <v>557</v>
      </c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17"/>
      <c r="AJ26" s="318"/>
      <c r="AK26" s="327"/>
      <c r="AL26" s="327"/>
    </row>
    <row r="27" spans="1:56" s="328" customFormat="1" ht="15" customHeight="1">
      <c r="A27" s="371">
        <v>2</v>
      </c>
      <c r="B27" s="329">
        <v>44775</v>
      </c>
      <c r="C27" s="372"/>
      <c r="D27" s="373" t="s">
        <v>465</v>
      </c>
      <c r="E27" s="324" t="s">
        <v>558</v>
      </c>
      <c r="F27" s="324">
        <v>128</v>
      </c>
      <c r="G27" s="324">
        <v>123</v>
      </c>
      <c r="H27" s="324">
        <v>131.25</v>
      </c>
      <c r="I27" s="324" t="s">
        <v>977</v>
      </c>
      <c r="J27" s="330" t="s">
        <v>979</v>
      </c>
      <c r="K27" s="330">
        <f t="shared" ref="K27" si="18">H27-F27</f>
        <v>3.25</v>
      </c>
      <c r="L27" s="331">
        <f>(F27*-0.07)/100</f>
        <v>-8.9600000000000013E-2</v>
      </c>
      <c r="M27" s="332">
        <f t="shared" ref="M27" si="19">(K27+L27)/F27</f>
        <v>2.4690625000000001E-2</v>
      </c>
      <c r="N27" s="305" t="s">
        <v>556</v>
      </c>
      <c r="O27" s="325">
        <v>44775</v>
      </c>
      <c r="P27" s="243"/>
      <c r="Q27" s="259"/>
      <c r="R27" s="260" t="s">
        <v>557</v>
      </c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17"/>
      <c r="AJ27" s="318"/>
      <c r="AK27" s="327"/>
      <c r="AL27" s="327"/>
    </row>
    <row r="28" spans="1:56" s="328" customFormat="1" ht="15" customHeight="1">
      <c r="A28" s="378">
        <v>3</v>
      </c>
      <c r="B28" s="336">
        <v>44775</v>
      </c>
      <c r="C28" s="379"/>
      <c r="D28" s="380" t="s">
        <v>981</v>
      </c>
      <c r="E28" s="375" t="s">
        <v>558</v>
      </c>
      <c r="F28" s="375">
        <v>2405</v>
      </c>
      <c r="G28" s="375">
        <v>2330</v>
      </c>
      <c r="H28" s="375">
        <v>2330</v>
      </c>
      <c r="I28" s="375" t="s">
        <v>980</v>
      </c>
      <c r="J28" s="381" t="s">
        <v>994</v>
      </c>
      <c r="K28" s="381">
        <f t="shared" ref="K28:K29" si="20">H28-F28</f>
        <v>-75</v>
      </c>
      <c r="L28" s="382">
        <f>(F28*-0.07)/100</f>
        <v>-1.6835000000000002</v>
      </c>
      <c r="M28" s="383">
        <f t="shared" ref="M28:M29" si="21">(K28+L28)/F28</f>
        <v>-3.1885031185031186E-2</v>
      </c>
      <c r="N28" s="339" t="s">
        <v>568</v>
      </c>
      <c r="O28" s="384">
        <v>44777</v>
      </c>
      <c r="P28" s="243"/>
      <c r="Q28" s="259"/>
      <c r="R28" s="260" t="s">
        <v>830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7"/>
      <c r="AJ28" s="318"/>
      <c r="AK28" s="327"/>
      <c r="AL28" s="327"/>
    </row>
    <row r="29" spans="1:56" s="328" customFormat="1" ht="15" customHeight="1">
      <c r="A29" s="371">
        <v>4</v>
      </c>
      <c r="B29" s="329">
        <v>44775</v>
      </c>
      <c r="C29" s="372"/>
      <c r="D29" s="373" t="s">
        <v>117</v>
      </c>
      <c r="E29" s="324" t="s">
        <v>558</v>
      </c>
      <c r="F29" s="324">
        <v>536.5</v>
      </c>
      <c r="G29" s="324">
        <v>519</v>
      </c>
      <c r="H29" s="324">
        <v>548</v>
      </c>
      <c r="I29" s="324" t="s">
        <v>982</v>
      </c>
      <c r="J29" s="330" t="s">
        <v>1047</v>
      </c>
      <c r="K29" s="330">
        <f t="shared" si="20"/>
        <v>11.5</v>
      </c>
      <c r="L29" s="331">
        <f t="shared" ref="L29" si="22">(F29*-0.7)/100</f>
        <v>-3.7554999999999996</v>
      </c>
      <c r="M29" s="332">
        <f t="shared" si="21"/>
        <v>1.4435228331780056E-2</v>
      </c>
      <c r="N29" s="305" t="s">
        <v>556</v>
      </c>
      <c r="O29" s="325">
        <v>44789</v>
      </c>
      <c r="P29" s="243"/>
      <c r="Q29" s="259"/>
      <c r="R29" s="260" t="s">
        <v>557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7"/>
      <c r="AJ29" s="318"/>
      <c r="AK29" s="327"/>
      <c r="AL29" s="327"/>
    </row>
    <row r="30" spans="1:56" s="328" customFormat="1" ht="15" customHeight="1">
      <c r="A30" s="371">
        <v>5</v>
      </c>
      <c r="B30" s="329">
        <v>44778</v>
      </c>
      <c r="C30" s="372"/>
      <c r="D30" s="373" t="s">
        <v>66</v>
      </c>
      <c r="E30" s="324" t="s">
        <v>558</v>
      </c>
      <c r="F30" s="324">
        <v>2145</v>
      </c>
      <c r="G30" s="324">
        <v>2070</v>
      </c>
      <c r="H30" s="324">
        <v>2192.5</v>
      </c>
      <c r="I30" s="324" t="s">
        <v>1006</v>
      </c>
      <c r="J30" s="330" t="s">
        <v>710</v>
      </c>
      <c r="K30" s="330">
        <f t="shared" ref="K30" si="23">H30-F30</f>
        <v>47.5</v>
      </c>
      <c r="L30" s="331">
        <f t="shared" ref="L30" si="24">(F30*-0.7)/100</f>
        <v>-15.015000000000001</v>
      </c>
      <c r="M30" s="332">
        <f t="shared" ref="M30" si="25">(K30+L30)/F30</f>
        <v>1.5144522144522145E-2</v>
      </c>
      <c r="N30" s="305" t="s">
        <v>556</v>
      </c>
      <c r="O30" s="325">
        <v>44785</v>
      </c>
      <c r="P30" s="243"/>
      <c r="Q30" s="259"/>
      <c r="R30" s="260" t="s">
        <v>557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7"/>
      <c r="AJ30" s="318"/>
      <c r="AK30" s="327"/>
      <c r="AL30" s="327"/>
    </row>
    <row r="31" spans="1:56" s="328" customFormat="1" ht="15" customHeight="1">
      <c r="A31" s="371">
        <v>6</v>
      </c>
      <c r="B31" s="329">
        <v>44781</v>
      </c>
      <c r="C31" s="372"/>
      <c r="D31" s="373" t="s">
        <v>1008</v>
      </c>
      <c r="E31" s="324" t="s">
        <v>558</v>
      </c>
      <c r="F31" s="324">
        <v>825</v>
      </c>
      <c r="G31" s="324">
        <v>799</v>
      </c>
      <c r="H31" s="324">
        <v>834.5</v>
      </c>
      <c r="I31" s="324" t="s">
        <v>1009</v>
      </c>
      <c r="J31" s="330" t="s">
        <v>1010</v>
      </c>
      <c r="K31" s="330">
        <f t="shared" ref="K31:K33" si="26">H31-F31</f>
        <v>9.5</v>
      </c>
      <c r="L31" s="331">
        <f>(F31*-0.07)/100</f>
        <v>-0.57750000000000012</v>
      </c>
      <c r="M31" s="332">
        <f t="shared" ref="M31:M33" si="27">(K31+L31)/F31</f>
        <v>1.0815151515151514E-2</v>
      </c>
      <c r="N31" s="305" t="s">
        <v>556</v>
      </c>
      <c r="O31" s="325">
        <v>44781</v>
      </c>
      <c r="P31" s="243"/>
      <c r="Q31" s="259"/>
      <c r="R31" s="260" t="s">
        <v>557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7"/>
      <c r="AJ31" s="318"/>
      <c r="AK31" s="327"/>
      <c r="AL31" s="327"/>
    </row>
    <row r="32" spans="1:56" s="328" customFormat="1" ht="15" customHeight="1">
      <c r="A32" s="371">
        <v>7</v>
      </c>
      <c r="B32" s="329">
        <v>44784</v>
      </c>
      <c r="C32" s="372"/>
      <c r="D32" s="373" t="s">
        <v>111</v>
      </c>
      <c r="E32" s="324" t="s">
        <v>558</v>
      </c>
      <c r="F32" s="324">
        <v>465</v>
      </c>
      <c r="G32" s="324">
        <v>452</v>
      </c>
      <c r="H32" s="324">
        <v>477.5</v>
      </c>
      <c r="I32" s="324" t="s">
        <v>1034</v>
      </c>
      <c r="J32" s="330" t="s">
        <v>1039</v>
      </c>
      <c r="K32" s="330">
        <f t="shared" si="26"/>
        <v>12.5</v>
      </c>
      <c r="L32" s="331">
        <f t="shared" ref="L32:L33" si="28">(F32*-0.7)/100</f>
        <v>-3.2549999999999999</v>
      </c>
      <c r="M32" s="332">
        <f t="shared" si="27"/>
        <v>1.9881720430107528E-2</v>
      </c>
      <c r="N32" s="305" t="s">
        <v>556</v>
      </c>
      <c r="O32" s="325">
        <v>44785</v>
      </c>
      <c r="P32" s="243"/>
      <c r="Q32" s="259"/>
      <c r="R32" s="260" t="s">
        <v>557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7"/>
      <c r="AJ32" s="318"/>
      <c r="AK32" s="327"/>
      <c r="AL32" s="327"/>
    </row>
    <row r="33" spans="1:38" s="328" customFormat="1" ht="15" customHeight="1">
      <c r="A33" s="371">
        <v>8</v>
      </c>
      <c r="B33" s="329">
        <v>44785</v>
      </c>
      <c r="C33" s="372"/>
      <c r="D33" s="373" t="s">
        <v>1037</v>
      </c>
      <c r="E33" s="324" t="s">
        <v>558</v>
      </c>
      <c r="F33" s="324">
        <v>948</v>
      </c>
      <c r="G33" s="324">
        <v>920</v>
      </c>
      <c r="H33" s="324">
        <v>974.5</v>
      </c>
      <c r="I33" s="324" t="s">
        <v>1038</v>
      </c>
      <c r="J33" s="330" t="s">
        <v>1049</v>
      </c>
      <c r="K33" s="330">
        <f t="shared" si="26"/>
        <v>26.5</v>
      </c>
      <c r="L33" s="331">
        <f t="shared" si="28"/>
        <v>-6.6359999999999992</v>
      </c>
      <c r="M33" s="332">
        <f t="shared" si="27"/>
        <v>2.0953586497890295E-2</v>
      </c>
      <c r="N33" s="305" t="s">
        <v>556</v>
      </c>
      <c r="O33" s="325">
        <v>44789</v>
      </c>
      <c r="P33" s="243"/>
      <c r="Q33" s="259"/>
      <c r="R33" s="260" t="s">
        <v>830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7"/>
      <c r="AJ33" s="318"/>
      <c r="AK33" s="327"/>
      <c r="AL33" s="327"/>
    </row>
    <row r="34" spans="1:38" s="328" customFormat="1" ht="15" customHeight="1">
      <c r="A34" s="371">
        <v>9</v>
      </c>
      <c r="B34" s="329">
        <v>44785</v>
      </c>
      <c r="C34" s="372"/>
      <c r="D34" s="373" t="s">
        <v>353</v>
      </c>
      <c r="E34" s="324" t="s">
        <v>558</v>
      </c>
      <c r="F34" s="324">
        <v>142.5</v>
      </c>
      <c r="G34" s="324">
        <v>138.5</v>
      </c>
      <c r="H34" s="324">
        <v>146.75</v>
      </c>
      <c r="I34" s="324" t="s">
        <v>1044</v>
      </c>
      <c r="J34" s="330" t="s">
        <v>1047</v>
      </c>
      <c r="K34" s="330">
        <f t="shared" ref="K34:K35" si="29">H34-F34</f>
        <v>4.25</v>
      </c>
      <c r="L34" s="331">
        <f t="shared" ref="L34" si="30">(F34*-0.7)/100</f>
        <v>-0.99750000000000005</v>
      </c>
      <c r="M34" s="332">
        <f t="shared" ref="M34:M35" si="31">(K34+L34)/F34</f>
        <v>2.2824561403508772E-2</v>
      </c>
      <c r="N34" s="305" t="s">
        <v>556</v>
      </c>
      <c r="O34" s="325">
        <v>44789</v>
      </c>
      <c r="P34" s="243"/>
      <c r="Q34" s="259"/>
      <c r="R34" s="260" t="s">
        <v>557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7"/>
      <c r="AJ34" s="318"/>
      <c r="AK34" s="327"/>
      <c r="AL34" s="327"/>
    </row>
    <row r="35" spans="1:38" s="328" customFormat="1" ht="15" customHeight="1">
      <c r="A35" s="371">
        <v>10</v>
      </c>
      <c r="B35" s="329">
        <v>44790</v>
      </c>
      <c r="C35" s="372"/>
      <c r="D35" s="373" t="s">
        <v>1083</v>
      </c>
      <c r="E35" s="324" t="s">
        <v>558</v>
      </c>
      <c r="F35" s="324">
        <v>1955</v>
      </c>
      <c r="G35" s="324">
        <v>1895</v>
      </c>
      <c r="H35" s="324">
        <v>2005</v>
      </c>
      <c r="I35" s="324" t="s">
        <v>1084</v>
      </c>
      <c r="J35" s="330" t="s">
        <v>958</v>
      </c>
      <c r="K35" s="330">
        <f t="shared" si="29"/>
        <v>50</v>
      </c>
      <c r="L35" s="331">
        <f>(F35*-0.07)/100</f>
        <v>-1.3685000000000003</v>
      </c>
      <c r="M35" s="332">
        <f t="shared" si="31"/>
        <v>2.4875447570332481E-2</v>
      </c>
      <c r="N35" s="305" t="s">
        <v>556</v>
      </c>
      <c r="O35" s="325">
        <v>44790</v>
      </c>
      <c r="P35" s="243"/>
      <c r="Q35" s="259"/>
      <c r="R35" s="260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7"/>
      <c r="AJ35" s="318"/>
      <c r="AK35" s="327"/>
      <c r="AL35" s="327"/>
    </row>
    <row r="36" spans="1:38" s="328" customFormat="1" ht="15" customHeight="1">
      <c r="A36" s="308">
        <v>11</v>
      </c>
      <c r="B36" s="326">
        <v>44791</v>
      </c>
      <c r="C36" s="310"/>
      <c r="D36" s="311" t="s">
        <v>324</v>
      </c>
      <c r="E36" s="363" t="s">
        <v>558</v>
      </c>
      <c r="F36" s="363" t="s">
        <v>1135</v>
      </c>
      <c r="G36" s="363">
        <v>810</v>
      </c>
      <c r="H36" s="363"/>
      <c r="I36" s="363" t="s">
        <v>1136</v>
      </c>
      <c r="J36" s="255" t="s">
        <v>559</v>
      </c>
      <c r="K36" s="255"/>
      <c r="L36" s="256"/>
      <c r="M36" s="257"/>
      <c r="N36" s="255"/>
      <c r="O36" s="221"/>
      <c r="P36" s="243"/>
      <c r="Q36" s="259"/>
      <c r="R36" s="260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7"/>
      <c r="AJ36" s="318"/>
      <c r="AK36" s="327"/>
      <c r="AL36" s="327"/>
    </row>
    <row r="37" spans="1:38" s="328" customFormat="1" ht="15" customHeight="1">
      <c r="A37" s="308">
        <v>12</v>
      </c>
      <c r="B37" s="326">
        <v>44791</v>
      </c>
      <c r="C37" s="310"/>
      <c r="D37" s="311" t="s">
        <v>1083</v>
      </c>
      <c r="E37" s="363" t="s">
        <v>558</v>
      </c>
      <c r="F37" s="363" t="s">
        <v>1137</v>
      </c>
      <c r="G37" s="363">
        <v>1880</v>
      </c>
      <c r="H37" s="363"/>
      <c r="I37" s="363" t="s">
        <v>1138</v>
      </c>
      <c r="J37" s="255" t="s">
        <v>559</v>
      </c>
      <c r="K37" s="255"/>
      <c r="L37" s="256"/>
      <c r="M37" s="257"/>
      <c r="N37" s="255"/>
      <c r="O37" s="221"/>
      <c r="P37" s="243"/>
      <c r="Q37" s="259"/>
      <c r="R37" s="260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7"/>
      <c r="AJ37" s="318"/>
      <c r="AK37" s="327"/>
      <c r="AL37" s="327"/>
    </row>
    <row r="38" spans="1:38" s="328" customFormat="1" ht="15" customHeight="1">
      <c r="A38" s="308">
        <v>13</v>
      </c>
      <c r="B38" s="326">
        <v>44791</v>
      </c>
      <c r="C38" s="310"/>
      <c r="D38" s="311" t="s">
        <v>43</v>
      </c>
      <c r="E38" s="363" t="s">
        <v>558</v>
      </c>
      <c r="F38" s="363" t="s">
        <v>1139</v>
      </c>
      <c r="G38" s="363">
        <v>2240</v>
      </c>
      <c r="H38" s="363"/>
      <c r="I38" s="363" t="s">
        <v>1140</v>
      </c>
      <c r="J38" s="255" t="s">
        <v>559</v>
      </c>
      <c r="K38" s="255"/>
      <c r="L38" s="256"/>
      <c r="M38" s="257"/>
      <c r="N38" s="255"/>
      <c r="O38" s="221"/>
      <c r="P38" s="243"/>
      <c r="Q38" s="259"/>
      <c r="R38" s="260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317"/>
      <c r="AJ38" s="318"/>
      <c r="AK38" s="327"/>
      <c r="AL38" s="327"/>
    </row>
    <row r="39" spans="1:38" s="319" customFormat="1" ht="15" customHeight="1">
      <c r="A39" s="308"/>
      <c r="B39" s="309"/>
      <c r="C39" s="310"/>
      <c r="D39" s="311"/>
      <c r="E39" s="312"/>
      <c r="F39" s="312"/>
      <c r="G39" s="312"/>
      <c r="H39" s="312"/>
      <c r="I39" s="312"/>
      <c r="J39" s="255"/>
      <c r="K39" s="255"/>
      <c r="L39" s="256"/>
      <c r="M39" s="257"/>
      <c r="N39" s="255"/>
      <c r="O39" s="278"/>
      <c r="P39" s="243"/>
      <c r="Q39" s="259"/>
      <c r="R39" s="260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17"/>
      <c r="AJ39" s="318"/>
      <c r="AK39" s="318"/>
      <c r="AL39" s="318"/>
    </row>
    <row r="40" spans="1:38" ht="15" customHeight="1">
      <c r="A40" s="262"/>
      <c r="B40" s="263"/>
      <c r="C40" s="264"/>
      <c r="D40" s="265"/>
      <c r="E40" s="266"/>
      <c r="F40" s="266"/>
      <c r="G40" s="266"/>
      <c r="H40" s="266"/>
      <c r="I40" s="266"/>
      <c r="J40" s="267"/>
      <c r="K40" s="267"/>
      <c r="L40" s="268"/>
      <c r="M40" s="269"/>
      <c r="N40" s="267"/>
      <c r="O40" s="270"/>
      <c r="P40" s="243"/>
      <c r="Q40" s="259"/>
      <c r="R40" s="260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1"/>
      <c r="AI40" s="1"/>
      <c r="AJ40" s="1"/>
      <c r="AK40" s="1"/>
      <c r="AL40" s="1"/>
    </row>
    <row r="41" spans="1:38" ht="44.25" customHeight="1">
      <c r="A41" s="111" t="s">
        <v>560</v>
      </c>
      <c r="B41" s="133"/>
      <c r="C41" s="133"/>
      <c r="D41" s="1"/>
      <c r="E41" s="6"/>
      <c r="F41" s="6"/>
      <c r="G41" s="6"/>
      <c r="H41" s="6" t="s">
        <v>572</v>
      </c>
      <c r="I41" s="6"/>
      <c r="J41" s="6"/>
      <c r="K41" s="107"/>
      <c r="L41" s="135"/>
      <c r="M41" s="107"/>
      <c r="N41" s="108"/>
      <c r="O41" s="107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254"/>
      <c r="AD41" s="254"/>
      <c r="AE41" s="254"/>
      <c r="AF41" s="254"/>
      <c r="AG41" s="254"/>
      <c r="AH41" s="254"/>
    </row>
    <row r="42" spans="1:38" ht="12.75" customHeight="1">
      <c r="A42" s="118" t="s">
        <v>561</v>
      </c>
      <c r="B42" s="111"/>
      <c r="C42" s="111"/>
      <c r="D42" s="111"/>
      <c r="E42" s="41"/>
      <c r="F42" s="119" t="s">
        <v>562</v>
      </c>
      <c r="G42" s="56"/>
      <c r="H42" s="41"/>
      <c r="I42" s="56"/>
      <c r="J42" s="6"/>
      <c r="K42" s="136"/>
      <c r="L42" s="137"/>
      <c r="M42" s="6"/>
      <c r="N42" s="101"/>
      <c r="O42" s="138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18"/>
      <c r="B43" s="111"/>
      <c r="C43" s="111"/>
      <c r="D43" s="111"/>
      <c r="E43" s="6"/>
      <c r="F43" s="119" t="s">
        <v>564</v>
      </c>
      <c r="G43" s="56"/>
      <c r="H43" s="41"/>
      <c r="I43" s="56"/>
      <c r="J43" s="6"/>
      <c r="K43" s="136"/>
      <c r="L43" s="137"/>
      <c r="M43" s="6"/>
      <c r="N43" s="101"/>
      <c r="O43" s="138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1"/>
      <c r="B44" s="111"/>
      <c r="C44" s="111"/>
      <c r="D44" s="111"/>
      <c r="E44" s="6"/>
      <c r="F44" s="6"/>
      <c r="G44" s="6"/>
      <c r="H44" s="6"/>
      <c r="I44" s="6"/>
      <c r="J44" s="124"/>
      <c r="K44" s="121"/>
      <c r="L44" s="122"/>
      <c r="M44" s="6"/>
      <c r="N44" s="125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39" t="s">
        <v>573</v>
      </c>
      <c r="B45" s="139"/>
      <c r="C45" s="139"/>
      <c r="D45" s="139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6" t="s">
        <v>16</v>
      </c>
      <c r="B46" s="96" t="s">
        <v>533</v>
      </c>
      <c r="C46" s="96"/>
      <c r="D46" s="97" t="s">
        <v>544</v>
      </c>
      <c r="E46" s="96" t="s">
        <v>545</v>
      </c>
      <c r="F46" s="96" t="s">
        <v>546</v>
      </c>
      <c r="G46" s="96" t="s">
        <v>566</v>
      </c>
      <c r="H46" s="96" t="s">
        <v>548</v>
      </c>
      <c r="I46" s="96" t="s">
        <v>549</v>
      </c>
      <c r="J46" s="95" t="s">
        <v>550</v>
      </c>
      <c r="K46" s="140" t="s">
        <v>574</v>
      </c>
      <c r="L46" s="98" t="s">
        <v>552</v>
      </c>
      <c r="M46" s="140" t="s">
        <v>575</v>
      </c>
      <c r="N46" s="96" t="s">
        <v>576</v>
      </c>
      <c r="O46" s="95" t="s">
        <v>554</v>
      </c>
      <c r="P46" s="97" t="s">
        <v>555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s="220" customFormat="1" ht="13.15" hidden="1" customHeight="1">
      <c r="A47" s="301">
        <v>1</v>
      </c>
      <c r="B47" s="300">
        <v>44739</v>
      </c>
      <c r="C47" s="302"/>
      <c r="D47" s="303" t="s">
        <v>836</v>
      </c>
      <c r="E47" s="301" t="s">
        <v>558</v>
      </c>
      <c r="F47" s="301">
        <v>2140</v>
      </c>
      <c r="G47" s="301">
        <v>2090</v>
      </c>
      <c r="H47" s="304">
        <v>2170</v>
      </c>
      <c r="I47" s="304" t="s">
        <v>837</v>
      </c>
      <c r="J47" s="305" t="s">
        <v>571</v>
      </c>
      <c r="K47" s="304">
        <f t="shared" ref="K47" si="32">H47-F47</f>
        <v>30</v>
      </c>
      <c r="L47" s="306">
        <f t="shared" ref="L47" si="33">(H47*N47)*0.07%</f>
        <v>379.75000000000006</v>
      </c>
      <c r="M47" s="307">
        <f t="shared" ref="M47" si="34">(K47*N47)-L47</f>
        <v>7120.25</v>
      </c>
      <c r="N47" s="304">
        <v>250</v>
      </c>
      <c r="O47" s="305" t="s">
        <v>556</v>
      </c>
      <c r="P47" s="300">
        <v>44743</v>
      </c>
      <c r="Q47" s="222"/>
      <c r="R47" s="226" t="s">
        <v>557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01">
        <v>2</v>
      </c>
      <c r="B48" s="300">
        <v>44742</v>
      </c>
      <c r="C48" s="303"/>
      <c r="D48" s="303" t="s">
        <v>872</v>
      </c>
      <c r="E48" s="301" t="s">
        <v>558</v>
      </c>
      <c r="F48" s="301">
        <v>3720</v>
      </c>
      <c r="G48" s="301">
        <v>3620</v>
      </c>
      <c r="H48" s="304">
        <v>3780</v>
      </c>
      <c r="I48" s="304" t="s">
        <v>873</v>
      </c>
      <c r="J48" s="305" t="s">
        <v>764</v>
      </c>
      <c r="K48" s="304">
        <f t="shared" ref="K48" si="35">H48-F48</f>
        <v>60</v>
      </c>
      <c r="L48" s="306">
        <f t="shared" ref="L48" si="36">(H48*N48)*0.07%</f>
        <v>463.05000000000007</v>
      </c>
      <c r="M48" s="307">
        <f t="shared" ref="M48" si="37">(K48*N48)-L48</f>
        <v>10036.950000000001</v>
      </c>
      <c r="N48" s="304">
        <v>175</v>
      </c>
      <c r="O48" s="305" t="s">
        <v>556</v>
      </c>
      <c r="P48" s="300">
        <v>44746</v>
      </c>
      <c r="Q48" s="222"/>
      <c r="R48" s="226" t="s">
        <v>830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01">
        <v>3</v>
      </c>
      <c r="B49" s="300">
        <v>44742</v>
      </c>
      <c r="C49" s="303"/>
      <c r="D49" s="303" t="s">
        <v>835</v>
      </c>
      <c r="E49" s="301" t="s">
        <v>558</v>
      </c>
      <c r="F49" s="301">
        <v>1488</v>
      </c>
      <c r="G49" s="301">
        <v>1450</v>
      </c>
      <c r="H49" s="304">
        <v>1512</v>
      </c>
      <c r="I49" s="304" t="s">
        <v>874</v>
      </c>
      <c r="J49" s="305" t="s">
        <v>876</v>
      </c>
      <c r="K49" s="304">
        <f t="shared" ref="K49:K50" si="38">H49-F49</f>
        <v>24</v>
      </c>
      <c r="L49" s="306">
        <f t="shared" ref="L49:L50" si="39">(H49*N49)*0.07%</f>
        <v>370.44000000000005</v>
      </c>
      <c r="M49" s="307">
        <f t="shared" ref="M49:M50" si="40">(K49*N49)-L49</f>
        <v>8029.5599999999995</v>
      </c>
      <c r="N49" s="304">
        <v>350</v>
      </c>
      <c r="O49" s="305" t="s">
        <v>556</v>
      </c>
      <c r="P49" s="300">
        <v>44743</v>
      </c>
      <c r="Q49" s="222"/>
      <c r="R49" s="226" t="s">
        <v>557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01">
        <v>4</v>
      </c>
      <c r="B50" s="300">
        <v>44743</v>
      </c>
      <c r="C50" s="303"/>
      <c r="D50" s="303" t="s">
        <v>879</v>
      </c>
      <c r="E50" s="301" t="s">
        <v>558</v>
      </c>
      <c r="F50" s="301">
        <v>2397.5</v>
      </c>
      <c r="G50" s="301">
        <v>2355</v>
      </c>
      <c r="H50" s="304">
        <v>2437.5</v>
      </c>
      <c r="I50" s="304" t="s">
        <v>875</v>
      </c>
      <c r="J50" s="305" t="s">
        <v>599</v>
      </c>
      <c r="K50" s="304">
        <f t="shared" si="38"/>
        <v>40</v>
      </c>
      <c r="L50" s="306">
        <f t="shared" si="39"/>
        <v>469.21875000000006</v>
      </c>
      <c r="M50" s="307">
        <f t="shared" si="40"/>
        <v>10530.78125</v>
      </c>
      <c r="N50" s="304">
        <v>275</v>
      </c>
      <c r="O50" s="305" t="s">
        <v>556</v>
      </c>
      <c r="P50" s="300">
        <v>44746</v>
      </c>
      <c r="Q50" s="222"/>
      <c r="R50" s="226" t="s">
        <v>830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01">
        <v>5</v>
      </c>
      <c r="B51" s="300">
        <v>44747</v>
      </c>
      <c r="C51" s="303"/>
      <c r="D51" s="303" t="s">
        <v>881</v>
      </c>
      <c r="E51" s="301" t="s">
        <v>558</v>
      </c>
      <c r="F51" s="301">
        <v>653</v>
      </c>
      <c r="G51" s="301">
        <v>642</v>
      </c>
      <c r="H51" s="304">
        <v>663.5</v>
      </c>
      <c r="I51" s="304" t="s">
        <v>882</v>
      </c>
      <c r="J51" s="305" t="s">
        <v>887</v>
      </c>
      <c r="K51" s="304">
        <f t="shared" ref="K51:K53" si="41">H51-F51</f>
        <v>10.5</v>
      </c>
      <c r="L51" s="306">
        <f t="shared" ref="L51:L53" si="42">(H51*N51)*0.07%</f>
        <v>557.34</v>
      </c>
      <c r="M51" s="307">
        <f t="shared" ref="M51:M53" si="43">(K51*N51)-L51</f>
        <v>12042.66</v>
      </c>
      <c r="N51" s="304">
        <v>1200</v>
      </c>
      <c r="O51" s="305" t="s">
        <v>556</v>
      </c>
      <c r="P51" s="300">
        <v>44749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01">
        <v>6</v>
      </c>
      <c r="B52" s="300">
        <v>44748</v>
      </c>
      <c r="C52" s="303"/>
      <c r="D52" s="303" t="s">
        <v>883</v>
      </c>
      <c r="E52" s="301" t="s">
        <v>558</v>
      </c>
      <c r="F52" s="301">
        <v>1361.5</v>
      </c>
      <c r="G52" s="301">
        <v>1335</v>
      </c>
      <c r="H52" s="304">
        <v>1384</v>
      </c>
      <c r="I52" s="304" t="s">
        <v>884</v>
      </c>
      <c r="J52" s="305" t="s">
        <v>888</v>
      </c>
      <c r="K52" s="304">
        <f t="shared" si="41"/>
        <v>22.5</v>
      </c>
      <c r="L52" s="306">
        <f t="shared" si="42"/>
        <v>460.18000000000006</v>
      </c>
      <c r="M52" s="307">
        <f t="shared" si="43"/>
        <v>10227.32</v>
      </c>
      <c r="N52" s="304">
        <v>475</v>
      </c>
      <c r="O52" s="305" t="s">
        <v>556</v>
      </c>
      <c r="P52" s="300">
        <v>44749</v>
      </c>
      <c r="Q52" s="222"/>
      <c r="R52" s="226" t="s">
        <v>830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1">
        <v>7</v>
      </c>
      <c r="B53" s="300">
        <v>44748</v>
      </c>
      <c r="C53" s="303"/>
      <c r="D53" s="303" t="s">
        <v>885</v>
      </c>
      <c r="E53" s="301" t="s">
        <v>558</v>
      </c>
      <c r="F53" s="301">
        <v>576</v>
      </c>
      <c r="G53" s="301">
        <v>562</v>
      </c>
      <c r="H53" s="304">
        <v>587</v>
      </c>
      <c r="I53" s="304" t="s">
        <v>886</v>
      </c>
      <c r="J53" s="305" t="s">
        <v>889</v>
      </c>
      <c r="K53" s="304">
        <f t="shared" si="41"/>
        <v>11</v>
      </c>
      <c r="L53" s="306">
        <f t="shared" si="42"/>
        <v>359.53750000000008</v>
      </c>
      <c r="M53" s="307">
        <f t="shared" si="43"/>
        <v>9265.4624999999996</v>
      </c>
      <c r="N53" s="304">
        <v>875</v>
      </c>
      <c r="O53" s="305" t="s">
        <v>556</v>
      </c>
      <c r="P53" s="300">
        <v>44749</v>
      </c>
      <c r="Q53" s="222"/>
      <c r="R53" s="226" t="s">
        <v>557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1">
        <v>8</v>
      </c>
      <c r="B54" s="300">
        <v>44749</v>
      </c>
      <c r="C54" s="303"/>
      <c r="D54" s="303" t="s">
        <v>891</v>
      </c>
      <c r="E54" s="301" t="s">
        <v>558</v>
      </c>
      <c r="F54" s="301">
        <v>743.5</v>
      </c>
      <c r="G54" s="301">
        <v>734.5</v>
      </c>
      <c r="H54" s="304">
        <v>751.5</v>
      </c>
      <c r="I54" s="304" t="s">
        <v>890</v>
      </c>
      <c r="J54" s="305" t="s">
        <v>892</v>
      </c>
      <c r="K54" s="304">
        <f t="shared" ref="K54:K56" si="44">H54-F54</f>
        <v>8</v>
      </c>
      <c r="L54" s="306">
        <f t="shared" ref="L54:L56" si="45">(H54*N54)*0.07%</f>
        <v>723.31875000000014</v>
      </c>
      <c r="M54" s="307">
        <f t="shared" ref="M54:M56" si="46">(K54*N54)-L54</f>
        <v>10276.68125</v>
      </c>
      <c r="N54" s="304">
        <v>1375</v>
      </c>
      <c r="O54" s="305" t="s">
        <v>556</v>
      </c>
      <c r="P54" s="300">
        <v>44750</v>
      </c>
      <c r="Q54" s="222"/>
      <c r="R54" s="226" t="s">
        <v>557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01">
        <v>9</v>
      </c>
      <c r="B55" s="300">
        <v>44750</v>
      </c>
      <c r="C55" s="303"/>
      <c r="D55" s="303" t="s">
        <v>894</v>
      </c>
      <c r="E55" s="301" t="s">
        <v>558</v>
      </c>
      <c r="F55" s="301">
        <v>2755</v>
      </c>
      <c r="G55" s="301">
        <v>2710</v>
      </c>
      <c r="H55" s="304">
        <v>2797.5</v>
      </c>
      <c r="I55" s="304" t="s">
        <v>895</v>
      </c>
      <c r="J55" s="305" t="s">
        <v>899</v>
      </c>
      <c r="K55" s="304">
        <f t="shared" si="44"/>
        <v>42.5</v>
      </c>
      <c r="L55" s="306">
        <f t="shared" si="45"/>
        <v>489.56250000000006</v>
      </c>
      <c r="M55" s="307">
        <f t="shared" si="46"/>
        <v>10135.4375</v>
      </c>
      <c r="N55" s="304">
        <v>250</v>
      </c>
      <c r="O55" s="305" t="s">
        <v>556</v>
      </c>
      <c r="P55" s="300">
        <v>44753</v>
      </c>
      <c r="Q55" s="222"/>
      <c r="R55" s="226" t="s">
        <v>830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01">
        <v>10</v>
      </c>
      <c r="B56" s="329">
        <v>44753</v>
      </c>
      <c r="C56" s="303"/>
      <c r="D56" s="303" t="s">
        <v>836</v>
      </c>
      <c r="E56" s="301" t="s">
        <v>558</v>
      </c>
      <c r="F56" s="301">
        <v>2235</v>
      </c>
      <c r="G56" s="301">
        <v>2190</v>
      </c>
      <c r="H56" s="304">
        <v>2280</v>
      </c>
      <c r="I56" s="304" t="s">
        <v>896</v>
      </c>
      <c r="J56" s="305" t="s">
        <v>913</v>
      </c>
      <c r="K56" s="304">
        <f t="shared" si="44"/>
        <v>45</v>
      </c>
      <c r="L56" s="306">
        <f t="shared" si="45"/>
        <v>399.00000000000006</v>
      </c>
      <c r="M56" s="307">
        <f t="shared" si="46"/>
        <v>10851</v>
      </c>
      <c r="N56" s="304">
        <v>250</v>
      </c>
      <c r="O56" s="305" t="s">
        <v>556</v>
      </c>
      <c r="P56" s="300">
        <v>44755</v>
      </c>
      <c r="Q56" s="222"/>
      <c r="R56" s="226" t="s">
        <v>830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01">
        <v>11</v>
      </c>
      <c r="B57" s="329">
        <v>44753</v>
      </c>
      <c r="C57" s="303"/>
      <c r="D57" s="303" t="s">
        <v>897</v>
      </c>
      <c r="E57" s="301" t="s">
        <v>558</v>
      </c>
      <c r="F57" s="301">
        <v>16110</v>
      </c>
      <c r="G57" s="301">
        <v>15970</v>
      </c>
      <c r="H57" s="304">
        <v>16210</v>
      </c>
      <c r="I57" s="304" t="s">
        <v>898</v>
      </c>
      <c r="J57" s="305" t="s">
        <v>819</v>
      </c>
      <c r="K57" s="304">
        <f t="shared" ref="K57" si="47">H57-F57</f>
        <v>100</v>
      </c>
      <c r="L57" s="306">
        <f t="shared" ref="L57" si="48">(H57*N57)*0.07%</f>
        <v>567.35000000000014</v>
      </c>
      <c r="M57" s="307">
        <f t="shared" ref="M57" si="49">(K57*N57)-L57</f>
        <v>4432.6499999999996</v>
      </c>
      <c r="N57" s="304">
        <v>50</v>
      </c>
      <c r="O57" s="305" t="s">
        <v>556</v>
      </c>
      <c r="P57" s="300">
        <v>44753</v>
      </c>
      <c r="Q57" s="222"/>
      <c r="R57" s="226" t="s">
        <v>557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55">
        <v>12</v>
      </c>
      <c r="B58" s="336">
        <v>44753</v>
      </c>
      <c r="C58" s="356"/>
      <c r="D58" s="356" t="s">
        <v>900</v>
      </c>
      <c r="E58" s="355" t="s">
        <v>558</v>
      </c>
      <c r="F58" s="355">
        <v>579.5</v>
      </c>
      <c r="G58" s="355">
        <v>569</v>
      </c>
      <c r="H58" s="340">
        <v>569</v>
      </c>
      <c r="I58" s="340" t="s">
        <v>901</v>
      </c>
      <c r="J58" s="339" t="s">
        <v>907</v>
      </c>
      <c r="K58" s="340">
        <f t="shared" ref="K58:K59" si="50">H58-F58</f>
        <v>-10.5</v>
      </c>
      <c r="L58" s="341">
        <f t="shared" ref="L58:L59" si="51">(H58*N58)*0.07%</f>
        <v>537.70500000000004</v>
      </c>
      <c r="M58" s="342">
        <f t="shared" ref="M58:M59" si="52">(K58*N58)-L58</f>
        <v>-14712.705</v>
      </c>
      <c r="N58" s="340">
        <v>1350</v>
      </c>
      <c r="O58" s="339" t="s">
        <v>568</v>
      </c>
      <c r="P58" s="343">
        <v>44754</v>
      </c>
      <c r="Q58" s="222"/>
      <c r="R58" s="226" t="s">
        <v>830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57">
        <v>13</v>
      </c>
      <c r="B59" s="358">
        <v>44754</v>
      </c>
      <c r="C59" s="359"/>
      <c r="D59" s="359" t="s">
        <v>904</v>
      </c>
      <c r="E59" s="357" t="s">
        <v>558</v>
      </c>
      <c r="F59" s="357">
        <v>16100</v>
      </c>
      <c r="G59" s="357">
        <v>15970</v>
      </c>
      <c r="H59" s="346">
        <v>16115</v>
      </c>
      <c r="I59" s="346" t="s">
        <v>898</v>
      </c>
      <c r="J59" s="345" t="s">
        <v>912</v>
      </c>
      <c r="K59" s="346">
        <f t="shared" si="50"/>
        <v>15</v>
      </c>
      <c r="L59" s="347">
        <f t="shared" si="51"/>
        <v>564.02500000000009</v>
      </c>
      <c r="M59" s="348">
        <f t="shared" si="52"/>
        <v>185.97499999999991</v>
      </c>
      <c r="N59" s="346">
        <v>50</v>
      </c>
      <c r="O59" s="345" t="s">
        <v>677</v>
      </c>
      <c r="P59" s="349">
        <v>44755</v>
      </c>
      <c r="Q59" s="222"/>
      <c r="R59" s="226" t="s">
        <v>557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55">
        <v>14</v>
      </c>
      <c r="B60" s="336">
        <v>44754</v>
      </c>
      <c r="C60" s="356"/>
      <c r="D60" s="356" t="s">
        <v>905</v>
      </c>
      <c r="E60" s="355" t="s">
        <v>558</v>
      </c>
      <c r="F60" s="355">
        <v>645</v>
      </c>
      <c r="G60" s="355">
        <v>632</v>
      </c>
      <c r="H60" s="340">
        <v>632</v>
      </c>
      <c r="I60" s="340" t="s">
        <v>906</v>
      </c>
      <c r="J60" s="339" t="s">
        <v>908</v>
      </c>
      <c r="K60" s="340">
        <f t="shared" ref="K60" si="53">H60-F60</f>
        <v>-13</v>
      </c>
      <c r="L60" s="341">
        <f t="shared" ref="L60:L62" si="54">(H60*N60)*0.07%</f>
        <v>442.40000000000009</v>
      </c>
      <c r="M60" s="342">
        <f t="shared" ref="M60:M62" si="55">(K60*N60)-L60</f>
        <v>-13442.4</v>
      </c>
      <c r="N60" s="340">
        <v>1000</v>
      </c>
      <c r="O60" s="339" t="s">
        <v>568</v>
      </c>
      <c r="P60" s="343">
        <v>44754</v>
      </c>
      <c r="Q60" s="222"/>
      <c r="R60" s="226" t="s">
        <v>830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1">
        <v>15</v>
      </c>
      <c r="B61" s="329">
        <v>44755</v>
      </c>
      <c r="C61" s="303"/>
      <c r="D61" s="303" t="s">
        <v>909</v>
      </c>
      <c r="E61" s="301" t="s">
        <v>893</v>
      </c>
      <c r="F61" s="301">
        <v>35330</v>
      </c>
      <c r="G61" s="301">
        <v>35640</v>
      </c>
      <c r="H61" s="304">
        <v>35140</v>
      </c>
      <c r="I61" s="304" t="s">
        <v>910</v>
      </c>
      <c r="J61" s="305" t="s">
        <v>911</v>
      </c>
      <c r="K61" s="304">
        <f>F61-H61</f>
        <v>190</v>
      </c>
      <c r="L61" s="306">
        <f t="shared" si="54"/>
        <v>614.95000000000005</v>
      </c>
      <c r="M61" s="307">
        <f t="shared" si="55"/>
        <v>4135.05</v>
      </c>
      <c r="N61" s="304">
        <v>25</v>
      </c>
      <c r="O61" s="305" t="s">
        <v>556</v>
      </c>
      <c r="P61" s="300">
        <v>44755</v>
      </c>
      <c r="Q61" s="222"/>
      <c r="R61" s="226" t="s">
        <v>557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1">
        <v>16</v>
      </c>
      <c r="B62" s="300">
        <v>44756</v>
      </c>
      <c r="C62" s="303"/>
      <c r="D62" s="303" t="s">
        <v>879</v>
      </c>
      <c r="E62" s="301" t="s">
        <v>558</v>
      </c>
      <c r="F62" s="301">
        <v>2647.5</v>
      </c>
      <c r="G62" s="301">
        <v>2600</v>
      </c>
      <c r="H62" s="304">
        <v>2681</v>
      </c>
      <c r="I62" s="304" t="s">
        <v>914</v>
      </c>
      <c r="J62" s="305" t="s">
        <v>926</v>
      </c>
      <c r="K62" s="304">
        <f t="shared" ref="K62" si="56">H62-F62</f>
        <v>33.5</v>
      </c>
      <c r="L62" s="306">
        <f t="shared" si="54"/>
        <v>516.09250000000009</v>
      </c>
      <c r="M62" s="307">
        <f t="shared" si="55"/>
        <v>8696.4074999999993</v>
      </c>
      <c r="N62" s="304">
        <v>275</v>
      </c>
      <c r="O62" s="305" t="s">
        <v>556</v>
      </c>
      <c r="P62" s="300">
        <v>44757</v>
      </c>
      <c r="Q62" s="222"/>
      <c r="R62" s="226" t="s">
        <v>830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01">
        <v>17</v>
      </c>
      <c r="B63" s="300">
        <v>44756</v>
      </c>
      <c r="C63" s="303"/>
      <c r="D63" s="303" t="s">
        <v>885</v>
      </c>
      <c r="E63" s="301" t="s">
        <v>558</v>
      </c>
      <c r="F63" s="301">
        <v>579.5</v>
      </c>
      <c r="G63" s="301">
        <v>565</v>
      </c>
      <c r="H63" s="304">
        <v>588.5</v>
      </c>
      <c r="I63" s="304" t="s">
        <v>915</v>
      </c>
      <c r="J63" s="305" t="s">
        <v>763</v>
      </c>
      <c r="K63" s="304">
        <f t="shared" ref="K63:K64" si="57">H63-F63</f>
        <v>9</v>
      </c>
      <c r="L63" s="306">
        <f t="shared" ref="L63:L64" si="58">(H63*N63)*0.07%</f>
        <v>360.45625000000007</v>
      </c>
      <c r="M63" s="307">
        <f t="shared" ref="M63:M64" si="59">(K63*N63)-L63</f>
        <v>7514.5437499999998</v>
      </c>
      <c r="N63" s="304">
        <v>875</v>
      </c>
      <c r="O63" s="305" t="s">
        <v>556</v>
      </c>
      <c r="P63" s="300">
        <v>44757</v>
      </c>
      <c r="Q63" s="222"/>
      <c r="R63" s="226" t="s">
        <v>830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01">
        <v>18</v>
      </c>
      <c r="B64" s="300">
        <v>44757</v>
      </c>
      <c r="C64" s="303"/>
      <c r="D64" s="303" t="s">
        <v>917</v>
      </c>
      <c r="E64" s="301" t="s">
        <v>558</v>
      </c>
      <c r="F64" s="301">
        <v>675</v>
      </c>
      <c r="G64" s="301">
        <v>661</v>
      </c>
      <c r="H64" s="304">
        <v>684</v>
      </c>
      <c r="I64" s="304" t="s">
        <v>918</v>
      </c>
      <c r="J64" s="305" t="s">
        <v>925</v>
      </c>
      <c r="K64" s="304">
        <f t="shared" si="57"/>
        <v>9</v>
      </c>
      <c r="L64" s="306">
        <f t="shared" si="58"/>
        <v>478.80000000000007</v>
      </c>
      <c r="M64" s="307">
        <f t="shared" si="59"/>
        <v>8521.2000000000007</v>
      </c>
      <c r="N64" s="304">
        <v>1000</v>
      </c>
      <c r="O64" s="305" t="s">
        <v>556</v>
      </c>
      <c r="P64" s="300">
        <v>44757</v>
      </c>
      <c r="Q64" s="222"/>
      <c r="R64" s="226" t="s">
        <v>830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01">
        <v>19</v>
      </c>
      <c r="B65" s="300">
        <v>44757</v>
      </c>
      <c r="C65" s="303"/>
      <c r="D65" s="303" t="s">
        <v>919</v>
      </c>
      <c r="E65" s="301" t="s">
        <v>558</v>
      </c>
      <c r="F65" s="301">
        <v>956</v>
      </c>
      <c r="G65" s="304">
        <v>935</v>
      </c>
      <c r="H65" s="304">
        <v>972</v>
      </c>
      <c r="I65" s="304" t="s">
        <v>920</v>
      </c>
      <c r="J65" s="305" t="s">
        <v>880</v>
      </c>
      <c r="K65" s="304">
        <f t="shared" ref="K65:K67" si="60">H65-F65</f>
        <v>16</v>
      </c>
      <c r="L65" s="306">
        <f t="shared" ref="L65:L67" si="61">(H65*N65)*0.07%</f>
        <v>442.26000000000005</v>
      </c>
      <c r="M65" s="307">
        <f t="shared" ref="M65:M67" si="62">(K65*N65)-L65</f>
        <v>9957.74</v>
      </c>
      <c r="N65" s="304">
        <v>650</v>
      </c>
      <c r="O65" s="305" t="s">
        <v>556</v>
      </c>
      <c r="P65" s="300">
        <v>44760</v>
      </c>
      <c r="Q65" s="222"/>
      <c r="R65" s="226" t="s">
        <v>557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01">
        <v>20</v>
      </c>
      <c r="B66" s="300">
        <v>44757</v>
      </c>
      <c r="C66" s="303"/>
      <c r="D66" s="303" t="s">
        <v>921</v>
      </c>
      <c r="E66" s="301" t="s">
        <v>558</v>
      </c>
      <c r="F66" s="301">
        <v>1892.5</v>
      </c>
      <c r="G66" s="301">
        <v>1850</v>
      </c>
      <c r="H66" s="304">
        <v>1923</v>
      </c>
      <c r="I66" s="304" t="s">
        <v>922</v>
      </c>
      <c r="J66" s="305" t="s">
        <v>933</v>
      </c>
      <c r="K66" s="304">
        <f t="shared" si="60"/>
        <v>30.5</v>
      </c>
      <c r="L66" s="306">
        <f t="shared" si="61"/>
        <v>403.83000000000004</v>
      </c>
      <c r="M66" s="307">
        <f t="shared" si="62"/>
        <v>8746.17</v>
      </c>
      <c r="N66" s="304">
        <v>300</v>
      </c>
      <c r="O66" s="305" t="s">
        <v>556</v>
      </c>
      <c r="P66" s="300">
        <v>44760</v>
      </c>
      <c r="Q66" s="222"/>
      <c r="R66" s="226" t="s">
        <v>830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01">
        <v>21</v>
      </c>
      <c r="B67" s="300">
        <v>44757</v>
      </c>
      <c r="C67" s="303"/>
      <c r="D67" s="303" t="s">
        <v>923</v>
      </c>
      <c r="E67" s="301" t="s">
        <v>558</v>
      </c>
      <c r="F67" s="301">
        <v>391.5</v>
      </c>
      <c r="G67" s="301">
        <v>382</v>
      </c>
      <c r="H67" s="304">
        <v>399</v>
      </c>
      <c r="I67" s="304" t="s">
        <v>924</v>
      </c>
      <c r="J67" s="305" t="s">
        <v>936</v>
      </c>
      <c r="K67" s="304">
        <f t="shared" si="60"/>
        <v>7.5</v>
      </c>
      <c r="L67" s="306">
        <f t="shared" si="61"/>
        <v>418.95000000000005</v>
      </c>
      <c r="M67" s="307">
        <f t="shared" si="62"/>
        <v>10831.05</v>
      </c>
      <c r="N67" s="304">
        <v>1500</v>
      </c>
      <c r="O67" s="305" t="s">
        <v>556</v>
      </c>
      <c r="P67" s="300">
        <v>44761</v>
      </c>
      <c r="Q67" s="222"/>
      <c r="R67" s="226" t="s">
        <v>830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55">
        <v>22</v>
      </c>
      <c r="B68" s="343">
        <v>44760</v>
      </c>
      <c r="C68" s="356"/>
      <c r="D68" s="356" t="s">
        <v>927</v>
      </c>
      <c r="E68" s="355" t="s">
        <v>893</v>
      </c>
      <c r="F68" s="355">
        <v>1980</v>
      </c>
      <c r="G68" s="355">
        <v>2030</v>
      </c>
      <c r="H68" s="340">
        <v>2030</v>
      </c>
      <c r="I68" s="340" t="s">
        <v>928</v>
      </c>
      <c r="J68" s="339" t="s">
        <v>935</v>
      </c>
      <c r="K68" s="340">
        <f>F68-H68</f>
        <v>-50</v>
      </c>
      <c r="L68" s="341">
        <f t="shared" ref="L68" si="63">(H68*N68)*0.07%</f>
        <v>355.25000000000006</v>
      </c>
      <c r="M68" s="342">
        <f t="shared" ref="M68" si="64">(K68*N68)-L68</f>
        <v>-12855.25</v>
      </c>
      <c r="N68" s="340">
        <v>250</v>
      </c>
      <c r="O68" s="339" t="s">
        <v>568</v>
      </c>
      <c r="P68" s="343">
        <v>44761</v>
      </c>
      <c r="Q68" s="222"/>
      <c r="R68" s="226" t="s">
        <v>830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1">
        <v>23</v>
      </c>
      <c r="B69" s="300">
        <v>44760</v>
      </c>
      <c r="C69" s="303"/>
      <c r="D69" s="303" t="s">
        <v>917</v>
      </c>
      <c r="E69" s="301" t="s">
        <v>558</v>
      </c>
      <c r="F69" s="301">
        <v>673</v>
      </c>
      <c r="G69" s="301">
        <v>658</v>
      </c>
      <c r="H69" s="304">
        <v>681</v>
      </c>
      <c r="I69" s="304" t="s">
        <v>918</v>
      </c>
      <c r="J69" s="305" t="s">
        <v>892</v>
      </c>
      <c r="K69" s="304">
        <f t="shared" ref="K69" si="65">H69-F69</f>
        <v>8</v>
      </c>
      <c r="L69" s="306">
        <f t="shared" ref="L69" si="66">(H69*N69)*0.07%</f>
        <v>476.70000000000005</v>
      </c>
      <c r="M69" s="307">
        <f t="shared" ref="M69" si="67">(K69*N69)-L69</f>
        <v>7523.3</v>
      </c>
      <c r="N69" s="304">
        <v>1000</v>
      </c>
      <c r="O69" s="305" t="s">
        <v>556</v>
      </c>
      <c r="P69" s="300">
        <v>44761</v>
      </c>
      <c r="Q69" s="222"/>
      <c r="R69" s="226" t="s">
        <v>830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01">
        <v>24</v>
      </c>
      <c r="B70" s="300">
        <v>44760</v>
      </c>
      <c r="C70" s="303"/>
      <c r="D70" s="303" t="s">
        <v>929</v>
      </c>
      <c r="E70" s="301" t="s">
        <v>558</v>
      </c>
      <c r="F70" s="301">
        <v>6060</v>
      </c>
      <c r="G70" s="301">
        <v>5950</v>
      </c>
      <c r="H70" s="304">
        <v>6145</v>
      </c>
      <c r="I70" s="304" t="s">
        <v>930</v>
      </c>
      <c r="J70" s="305" t="s">
        <v>939</v>
      </c>
      <c r="K70" s="304">
        <f t="shared" ref="K70" si="68">H70-F70</f>
        <v>85</v>
      </c>
      <c r="L70" s="306">
        <f t="shared" ref="L70" si="69">(H70*N70)*0.07%</f>
        <v>537.68750000000011</v>
      </c>
      <c r="M70" s="307">
        <f t="shared" ref="M70" si="70">(K70*N70)-L70</f>
        <v>10087.3125</v>
      </c>
      <c r="N70" s="304">
        <v>125</v>
      </c>
      <c r="O70" s="305" t="s">
        <v>556</v>
      </c>
      <c r="P70" s="300">
        <v>44762</v>
      </c>
      <c r="Q70" s="222"/>
      <c r="R70" s="226" t="s">
        <v>557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01">
        <v>25</v>
      </c>
      <c r="B71" s="300">
        <v>44760</v>
      </c>
      <c r="C71" s="303"/>
      <c r="D71" s="303" t="s">
        <v>836</v>
      </c>
      <c r="E71" s="301" t="s">
        <v>558</v>
      </c>
      <c r="F71" s="301">
        <v>2280</v>
      </c>
      <c r="G71" s="301">
        <v>2230</v>
      </c>
      <c r="H71" s="304">
        <v>2300</v>
      </c>
      <c r="I71" s="304" t="s">
        <v>931</v>
      </c>
      <c r="J71" s="305" t="s">
        <v>833</v>
      </c>
      <c r="K71" s="304">
        <f t="shared" ref="K71" si="71">H71-F71</f>
        <v>20</v>
      </c>
      <c r="L71" s="306">
        <f t="shared" ref="L71" si="72">(H71*N71)*0.07%</f>
        <v>402.50000000000006</v>
      </c>
      <c r="M71" s="307">
        <f t="shared" ref="M71" si="73">(K71*N71)-L71</f>
        <v>4597.5</v>
      </c>
      <c r="N71" s="304">
        <v>250</v>
      </c>
      <c r="O71" s="305" t="s">
        <v>556</v>
      </c>
      <c r="P71" s="300">
        <v>44762</v>
      </c>
      <c r="Q71" s="222"/>
      <c r="R71" s="226" t="s">
        <v>830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01">
        <v>26</v>
      </c>
      <c r="B72" s="300">
        <v>44760</v>
      </c>
      <c r="C72" s="303"/>
      <c r="D72" s="303" t="s">
        <v>934</v>
      </c>
      <c r="E72" s="301" t="s">
        <v>558</v>
      </c>
      <c r="F72" s="301">
        <v>237.5</v>
      </c>
      <c r="G72" s="301">
        <v>229</v>
      </c>
      <c r="H72" s="304">
        <v>248</v>
      </c>
      <c r="I72" s="304" t="s">
        <v>932</v>
      </c>
      <c r="J72" s="305" t="s">
        <v>887</v>
      </c>
      <c r="K72" s="304">
        <f t="shared" ref="K72" si="74">H72-F72</f>
        <v>10.5</v>
      </c>
      <c r="L72" s="306">
        <f t="shared" ref="L72" si="75">(H72*N72)*0.07%</f>
        <v>269.08000000000004</v>
      </c>
      <c r="M72" s="307">
        <f t="shared" ref="M72" si="76">(K72*N72)-L72</f>
        <v>16005.92</v>
      </c>
      <c r="N72" s="304">
        <v>1550</v>
      </c>
      <c r="O72" s="305" t="s">
        <v>556</v>
      </c>
      <c r="P72" s="300">
        <v>44762</v>
      </c>
      <c r="Q72" s="222"/>
      <c r="R72" s="226" t="s">
        <v>557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hidden="1" customHeight="1">
      <c r="A73" s="355">
        <v>27</v>
      </c>
      <c r="B73" s="343">
        <v>44761</v>
      </c>
      <c r="C73" s="356"/>
      <c r="D73" s="356" t="s">
        <v>937</v>
      </c>
      <c r="E73" s="355" t="s">
        <v>558</v>
      </c>
      <c r="F73" s="355">
        <v>1217</v>
      </c>
      <c r="G73" s="355">
        <v>1200</v>
      </c>
      <c r="H73" s="340">
        <v>1201</v>
      </c>
      <c r="I73" s="340" t="s">
        <v>938</v>
      </c>
      <c r="J73" s="339" t="s">
        <v>940</v>
      </c>
      <c r="K73" s="340">
        <f t="shared" ref="K73" si="77">H73-F73</f>
        <v>-16</v>
      </c>
      <c r="L73" s="341">
        <f t="shared" ref="L73:L77" si="78">(H73*N73)*0.07%</f>
        <v>609.50750000000005</v>
      </c>
      <c r="M73" s="342">
        <f t="shared" ref="M73:M77" si="79">(K73*N73)-L73</f>
        <v>-12209.5075</v>
      </c>
      <c r="N73" s="340">
        <v>725</v>
      </c>
      <c r="O73" s="339" t="s">
        <v>568</v>
      </c>
      <c r="P73" s="343">
        <v>44761</v>
      </c>
      <c r="Q73" s="222"/>
      <c r="R73" s="226" t="s">
        <v>830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hidden="1" customHeight="1">
      <c r="A74" s="355">
        <v>28</v>
      </c>
      <c r="B74" s="343">
        <v>44762</v>
      </c>
      <c r="C74" s="356"/>
      <c r="D74" s="356" t="s">
        <v>941</v>
      </c>
      <c r="E74" s="355" t="s">
        <v>893</v>
      </c>
      <c r="F74" s="355">
        <v>2705</v>
      </c>
      <c r="G74" s="355">
        <v>2750</v>
      </c>
      <c r="H74" s="340">
        <v>2750</v>
      </c>
      <c r="I74" s="340" t="s">
        <v>942</v>
      </c>
      <c r="J74" s="339" t="s">
        <v>945</v>
      </c>
      <c r="K74" s="340">
        <f>F74-H74</f>
        <v>-45</v>
      </c>
      <c r="L74" s="341">
        <f t="shared" si="78"/>
        <v>529.37500000000011</v>
      </c>
      <c r="M74" s="342">
        <f t="shared" si="79"/>
        <v>-12904.375</v>
      </c>
      <c r="N74" s="340">
        <v>275</v>
      </c>
      <c r="O74" s="339" t="s">
        <v>568</v>
      </c>
      <c r="P74" s="343">
        <v>44763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hidden="1" customHeight="1">
      <c r="A75" s="355">
        <v>29</v>
      </c>
      <c r="B75" s="343">
        <v>44762</v>
      </c>
      <c r="C75" s="356"/>
      <c r="D75" s="356" t="s">
        <v>943</v>
      </c>
      <c r="E75" s="355" t="s">
        <v>558</v>
      </c>
      <c r="F75" s="355">
        <v>1855</v>
      </c>
      <c r="G75" s="355">
        <v>1810</v>
      </c>
      <c r="H75" s="340">
        <v>1812</v>
      </c>
      <c r="I75" s="340" t="s">
        <v>944</v>
      </c>
      <c r="J75" s="339" t="s">
        <v>908</v>
      </c>
      <c r="K75" s="340">
        <f t="shared" ref="K75:K77" si="80">H75-F75</f>
        <v>-43</v>
      </c>
      <c r="L75" s="341">
        <f t="shared" si="78"/>
        <v>348.81000000000006</v>
      </c>
      <c r="M75" s="342">
        <f t="shared" si="79"/>
        <v>-12173.81</v>
      </c>
      <c r="N75" s="340">
        <v>275</v>
      </c>
      <c r="O75" s="339" t="s">
        <v>568</v>
      </c>
      <c r="P75" s="343">
        <v>44763</v>
      </c>
      <c r="Q75" s="222"/>
      <c r="R75" s="226" t="s">
        <v>830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hidden="1" customHeight="1">
      <c r="A76" s="357">
        <v>30</v>
      </c>
      <c r="B76" s="349">
        <v>44763</v>
      </c>
      <c r="C76" s="359"/>
      <c r="D76" s="359" t="s">
        <v>946</v>
      </c>
      <c r="E76" s="357" t="s">
        <v>558</v>
      </c>
      <c r="F76" s="357">
        <v>973</v>
      </c>
      <c r="G76" s="357">
        <v>953</v>
      </c>
      <c r="H76" s="346">
        <v>974</v>
      </c>
      <c r="I76" s="346" t="s">
        <v>947</v>
      </c>
      <c r="J76" s="345" t="s">
        <v>783</v>
      </c>
      <c r="K76" s="346">
        <f t="shared" si="80"/>
        <v>1</v>
      </c>
      <c r="L76" s="347">
        <f t="shared" si="78"/>
        <v>443.17000000000007</v>
      </c>
      <c r="M76" s="348">
        <f t="shared" si="79"/>
        <v>206.82999999999993</v>
      </c>
      <c r="N76" s="346">
        <v>650</v>
      </c>
      <c r="O76" s="345" t="s">
        <v>677</v>
      </c>
      <c r="P76" s="349">
        <v>44767</v>
      </c>
      <c r="Q76" s="222"/>
      <c r="R76" s="226" t="s">
        <v>557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hidden="1" customHeight="1">
      <c r="A77" s="301">
        <v>31</v>
      </c>
      <c r="B77" s="300">
        <v>44767</v>
      </c>
      <c r="C77" s="303"/>
      <c r="D77" s="303" t="s">
        <v>948</v>
      </c>
      <c r="E77" s="301" t="s">
        <v>558</v>
      </c>
      <c r="F77" s="301">
        <v>2320</v>
      </c>
      <c r="G77" s="301">
        <v>2270</v>
      </c>
      <c r="H77" s="304">
        <v>2349</v>
      </c>
      <c r="I77" s="304" t="s">
        <v>949</v>
      </c>
      <c r="J77" s="305" t="s">
        <v>951</v>
      </c>
      <c r="K77" s="304">
        <f t="shared" si="80"/>
        <v>29</v>
      </c>
      <c r="L77" s="306">
        <f t="shared" si="78"/>
        <v>411.07500000000005</v>
      </c>
      <c r="M77" s="307">
        <f t="shared" si="79"/>
        <v>6838.9250000000002</v>
      </c>
      <c r="N77" s="304">
        <v>250</v>
      </c>
      <c r="O77" s="305" t="s">
        <v>556</v>
      </c>
      <c r="P77" s="300">
        <v>44769</v>
      </c>
      <c r="Q77" s="222"/>
      <c r="R77" s="226" t="s">
        <v>557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hidden="1" customHeight="1">
      <c r="A78" s="355">
        <v>32</v>
      </c>
      <c r="B78" s="343">
        <v>44768</v>
      </c>
      <c r="C78" s="356"/>
      <c r="D78" s="356" t="s">
        <v>950</v>
      </c>
      <c r="E78" s="355" t="s">
        <v>558</v>
      </c>
      <c r="F78" s="355">
        <v>773.5</v>
      </c>
      <c r="G78" s="355">
        <v>758</v>
      </c>
      <c r="H78" s="340">
        <v>761</v>
      </c>
      <c r="I78" s="340" t="s">
        <v>666</v>
      </c>
      <c r="J78" s="339" t="s">
        <v>903</v>
      </c>
      <c r="K78" s="340">
        <f t="shared" ref="K78:K81" si="81">H78-F78</f>
        <v>-12.5</v>
      </c>
      <c r="L78" s="341">
        <f t="shared" ref="L78:L81" si="82">(H78*N78)*0.07%</f>
        <v>452.79500000000007</v>
      </c>
      <c r="M78" s="342">
        <f t="shared" ref="M78:M81" si="83">(K78*N78)-L78</f>
        <v>-11077.795</v>
      </c>
      <c r="N78" s="340">
        <v>850</v>
      </c>
      <c r="O78" s="339" t="s">
        <v>568</v>
      </c>
      <c r="P78" s="343">
        <v>44768</v>
      </c>
      <c r="Q78" s="222"/>
      <c r="R78" s="226" t="s">
        <v>830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hidden="1" customHeight="1">
      <c r="A79" s="301">
        <v>33</v>
      </c>
      <c r="B79" s="300">
        <v>44770</v>
      </c>
      <c r="C79" s="303"/>
      <c r="D79" s="303" t="s">
        <v>952</v>
      </c>
      <c r="E79" s="301" t="s">
        <v>558</v>
      </c>
      <c r="F79" s="301">
        <v>2240</v>
      </c>
      <c r="G79" s="301">
        <v>2170</v>
      </c>
      <c r="H79" s="304">
        <v>2290</v>
      </c>
      <c r="I79" s="304" t="s">
        <v>953</v>
      </c>
      <c r="J79" s="305" t="s">
        <v>958</v>
      </c>
      <c r="K79" s="304">
        <f t="shared" si="81"/>
        <v>50</v>
      </c>
      <c r="L79" s="306">
        <f t="shared" si="82"/>
        <v>280.52500000000003</v>
      </c>
      <c r="M79" s="307">
        <f t="shared" si="83"/>
        <v>8469.4750000000004</v>
      </c>
      <c r="N79" s="304">
        <v>175</v>
      </c>
      <c r="O79" s="305" t="s">
        <v>556</v>
      </c>
      <c r="P79" s="300">
        <v>44771</v>
      </c>
      <c r="Q79" s="222"/>
      <c r="R79" s="226" t="s">
        <v>830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hidden="1" customHeight="1">
      <c r="A80" s="301">
        <v>34</v>
      </c>
      <c r="B80" s="300">
        <v>44770</v>
      </c>
      <c r="C80" s="303"/>
      <c r="D80" s="303" t="s">
        <v>954</v>
      </c>
      <c r="E80" s="301" t="s">
        <v>558</v>
      </c>
      <c r="F80" s="301">
        <v>1031</v>
      </c>
      <c r="G80" s="301">
        <v>1005</v>
      </c>
      <c r="H80" s="304">
        <v>1049</v>
      </c>
      <c r="I80" s="304" t="s">
        <v>955</v>
      </c>
      <c r="J80" s="305" t="s">
        <v>959</v>
      </c>
      <c r="K80" s="304">
        <f t="shared" si="81"/>
        <v>18</v>
      </c>
      <c r="L80" s="306">
        <f t="shared" si="82"/>
        <v>367.15000000000003</v>
      </c>
      <c r="M80" s="307">
        <f t="shared" si="83"/>
        <v>8632.85</v>
      </c>
      <c r="N80" s="304">
        <v>500</v>
      </c>
      <c r="O80" s="305" t="s">
        <v>556</v>
      </c>
      <c r="P80" s="300">
        <v>44771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hidden="1" customHeight="1">
      <c r="A81" s="301">
        <v>35</v>
      </c>
      <c r="B81" s="300">
        <v>44770</v>
      </c>
      <c r="C81" s="303"/>
      <c r="D81" s="303" t="s">
        <v>948</v>
      </c>
      <c r="E81" s="301" t="s">
        <v>558</v>
      </c>
      <c r="F81" s="301">
        <v>2400</v>
      </c>
      <c r="G81" s="301">
        <v>2349</v>
      </c>
      <c r="H81" s="304">
        <v>2435</v>
      </c>
      <c r="I81" s="304" t="s">
        <v>956</v>
      </c>
      <c r="J81" s="305" t="s">
        <v>960</v>
      </c>
      <c r="K81" s="304">
        <f t="shared" si="81"/>
        <v>35</v>
      </c>
      <c r="L81" s="306">
        <f t="shared" si="82"/>
        <v>426.12500000000006</v>
      </c>
      <c r="M81" s="307">
        <f t="shared" si="83"/>
        <v>8323.875</v>
      </c>
      <c r="N81" s="304">
        <v>250</v>
      </c>
      <c r="O81" s="305" t="s">
        <v>556</v>
      </c>
      <c r="P81" s="300">
        <v>44771</v>
      </c>
      <c r="Q81" s="222"/>
      <c r="R81" s="226" t="s">
        <v>830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hidden="1" customHeight="1">
      <c r="A82" s="301">
        <v>36</v>
      </c>
      <c r="B82" s="300">
        <v>44771</v>
      </c>
      <c r="C82" s="303"/>
      <c r="D82" s="303" t="s">
        <v>961</v>
      </c>
      <c r="E82" s="301" t="s">
        <v>893</v>
      </c>
      <c r="F82" s="301">
        <v>535</v>
      </c>
      <c r="G82" s="301">
        <v>544</v>
      </c>
      <c r="H82" s="304">
        <v>529.5</v>
      </c>
      <c r="I82" s="304" t="s">
        <v>962</v>
      </c>
      <c r="J82" s="305" t="s">
        <v>963</v>
      </c>
      <c r="K82" s="304">
        <f>F82-H82</f>
        <v>5.5</v>
      </c>
      <c r="L82" s="306">
        <f t="shared" ref="L82:L83" si="84">(H82*N82)*0.07%</f>
        <v>555.97500000000014</v>
      </c>
      <c r="M82" s="307">
        <f t="shared" ref="M82:M83" si="85">(K82*N82)-L82</f>
        <v>7694.0249999999996</v>
      </c>
      <c r="N82" s="304">
        <v>1500</v>
      </c>
      <c r="O82" s="305" t="s">
        <v>556</v>
      </c>
      <c r="P82" s="300">
        <v>44771</v>
      </c>
      <c r="Q82" s="222"/>
      <c r="R82" s="226" t="s">
        <v>557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01">
        <v>1</v>
      </c>
      <c r="B83" s="300">
        <v>44771</v>
      </c>
      <c r="C83" s="303"/>
      <c r="D83" s="303" t="s">
        <v>964</v>
      </c>
      <c r="E83" s="301" t="s">
        <v>558</v>
      </c>
      <c r="F83" s="301">
        <v>159.35</v>
      </c>
      <c r="G83" s="301">
        <v>155</v>
      </c>
      <c r="H83" s="304">
        <v>162.30000000000001</v>
      </c>
      <c r="I83" s="304" t="s">
        <v>965</v>
      </c>
      <c r="J83" s="305" t="s">
        <v>973</v>
      </c>
      <c r="K83" s="304">
        <f t="shared" ref="K83" si="86">H83-F83</f>
        <v>2.9500000000000171</v>
      </c>
      <c r="L83" s="306">
        <f t="shared" si="84"/>
        <v>426.03750000000008</v>
      </c>
      <c r="M83" s="307">
        <f t="shared" si="85"/>
        <v>10636.462500000063</v>
      </c>
      <c r="N83" s="304">
        <v>3750</v>
      </c>
      <c r="O83" s="305" t="s">
        <v>556</v>
      </c>
      <c r="P83" s="300">
        <v>44774</v>
      </c>
      <c r="Q83" s="222"/>
      <c r="R83" s="226" t="s">
        <v>557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452">
        <v>2</v>
      </c>
      <c r="B84" s="465">
        <v>44771</v>
      </c>
      <c r="C84" s="356"/>
      <c r="D84" s="356" t="s">
        <v>966</v>
      </c>
      <c r="E84" s="355" t="s">
        <v>893</v>
      </c>
      <c r="F84" s="355">
        <v>17130</v>
      </c>
      <c r="G84" s="452">
        <v>17350</v>
      </c>
      <c r="H84" s="340">
        <v>17350</v>
      </c>
      <c r="I84" s="454">
        <v>16900</v>
      </c>
      <c r="J84" s="457" t="s">
        <v>972</v>
      </c>
      <c r="K84" s="367">
        <f>F84-H84</f>
        <v>-220</v>
      </c>
      <c r="L84" s="341">
        <f t="shared" ref="L84" si="87">(H84*N84)*0.07%</f>
        <v>607.25000000000011</v>
      </c>
      <c r="M84" s="452">
        <f>(-171.5*N84)-707</f>
        <v>-9282</v>
      </c>
      <c r="N84" s="452">
        <v>50</v>
      </c>
      <c r="O84" s="454" t="s">
        <v>568</v>
      </c>
      <c r="P84" s="456">
        <v>44774</v>
      </c>
      <c r="Q84" s="222"/>
      <c r="R84" s="226" t="s">
        <v>557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453"/>
      <c r="B85" s="466"/>
      <c r="C85" s="356"/>
      <c r="D85" s="356" t="s">
        <v>967</v>
      </c>
      <c r="E85" s="355" t="s">
        <v>893</v>
      </c>
      <c r="F85" s="355">
        <v>67.5</v>
      </c>
      <c r="G85" s="453"/>
      <c r="H85" s="340">
        <v>19</v>
      </c>
      <c r="I85" s="455"/>
      <c r="J85" s="458"/>
      <c r="K85" s="367">
        <f>F85-H85</f>
        <v>48.5</v>
      </c>
      <c r="L85" s="355">
        <v>100</v>
      </c>
      <c r="M85" s="453"/>
      <c r="N85" s="453"/>
      <c r="O85" s="455"/>
      <c r="P85" s="455"/>
      <c r="Q85" s="222"/>
      <c r="R85" s="226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324">
        <v>3</v>
      </c>
      <c r="B86" s="350">
        <v>44774</v>
      </c>
      <c r="C86" s="303"/>
      <c r="D86" s="303" t="s">
        <v>974</v>
      </c>
      <c r="E86" s="301" t="s">
        <v>558</v>
      </c>
      <c r="F86" s="301">
        <v>1581.5</v>
      </c>
      <c r="G86" s="324">
        <v>1535</v>
      </c>
      <c r="H86" s="304">
        <v>1605</v>
      </c>
      <c r="I86" s="374" t="s">
        <v>975</v>
      </c>
      <c r="J86" s="305" t="s">
        <v>1005</v>
      </c>
      <c r="K86" s="304">
        <f t="shared" ref="K86" si="88">H86-F86</f>
        <v>23.5</v>
      </c>
      <c r="L86" s="306">
        <f t="shared" ref="L86" si="89">(H86*N86)*0.07%</f>
        <v>393.22500000000008</v>
      </c>
      <c r="M86" s="307">
        <f t="shared" ref="M86" si="90">(K86*N86)-L86</f>
        <v>7831.7749999999996</v>
      </c>
      <c r="N86" s="304">
        <v>350</v>
      </c>
      <c r="O86" s="305" t="s">
        <v>556</v>
      </c>
      <c r="P86" s="300">
        <v>44778</v>
      </c>
      <c r="Q86" s="222"/>
      <c r="R86" s="226" t="s">
        <v>830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301">
        <v>4</v>
      </c>
      <c r="B87" s="300">
        <v>44775</v>
      </c>
      <c r="C87" s="303"/>
      <c r="D87" s="303" t="s">
        <v>983</v>
      </c>
      <c r="E87" s="301" t="s">
        <v>558</v>
      </c>
      <c r="F87" s="301">
        <v>3050</v>
      </c>
      <c r="G87" s="301">
        <v>2995</v>
      </c>
      <c r="H87" s="304">
        <v>3080</v>
      </c>
      <c r="I87" s="304" t="s">
        <v>984</v>
      </c>
      <c r="J87" s="305" t="s">
        <v>571</v>
      </c>
      <c r="K87" s="304">
        <f t="shared" ref="K87" si="91">H87-F87</f>
        <v>30</v>
      </c>
      <c r="L87" s="306">
        <f t="shared" ref="L87" si="92">(H87*N87)*0.07%</f>
        <v>539.00000000000011</v>
      </c>
      <c r="M87" s="307">
        <f t="shared" ref="M87" si="93">(K87*N87)-L87</f>
        <v>6961</v>
      </c>
      <c r="N87" s="304">
        <v>250</v>
      </c>
      <c r="O87" s="305" t="s">
        <v>556</v>
      </c>
      <c r="P87" s="300">
        <v>44776</v>
      </c>
      <c r="Q87" s="222"/>
      <c r="R87" s="226" t="s">
        <v>557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324">
        <v>5</v>
      </c>
      <c r="B88" s="350">
        <v>44776</v>
      </c>
      <c r="C88" s="303"/>
      <c r="D88" s="303" t="s">
        <v>966</v>
      </c>
      <c r="E88" s="301" t="s">
        <v>893</v>
      </c>
      <c r="F88" s="301">
        <v>17370</v>
      </c>
      <c r="G88" s="324">
        <v>17530</v>
      </c>
      <c r="H88" s="304">
        <v>17270</v>
      </c>
      <c r="I88" s="374">
        <v>17000</v>
      </c>
      <c r="J88" s="305" t="s">
        <v>819</v>
      </c>
      <c r="K88" s="304">
        <f>F88-H88</f>
        <v>100</v>
      </c>
      <c r="L88" s="306">
        <f t="shared" ref="L88:L89" si="94">(H88*N88)*0.07%</f>
        <v>604.45000000000005</v>
      </c>
      <c r="M88" s="307">
        <f t="shared" ref="M88:M89" si="95">(K88*N88)-L88</f>
        <v>4395.55</v>
      </c>
      <c r="N88" s="304">
        <v>50</v>
      </c>
      <c r="O88" s="305" t="s">
        <v>556</v>
      </c>
      <c r="P88" s="300">
        <v>44776</v>
      </c>
      <c r="Q88" s="222"/>
      <c r="R88" s="226" t="s">
        <v>557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324">
        <v>6</v>
      </c>
      <c r="B89" s="350">
        <v>44776</v>
      </c>
      <c r="C89" s="303"/>
      <c r="D89" s="303" t="s">
        <v>986</v>
      </c>
      <c r="E89" s="301" t="s">
        <v>893</v>
      </c>
      <c r="F89" s="301">
        <v>1800</v>
      </c>
      <c r="G89" s="324">
        <v>1840</v>
      </c>
      <c r="H89" s="304">
        <v>1787.5</v>
      </c>
      <c r="I89" s="304" t="s">
        <v>987</v>
      </c>
      <c r="J89" s="305" t="s">
        <v>999</v>
      </c>
      <c r="K89" s="304">
        <f>F89-H89</f>
        <v>12.5</v>
      </c>
      <c r="L89" s="306">
        <f t="shared" si="94"/>
        <v>375.37500000000006</v>
      </c>
      <c r="M89" s="307">
        <f t="shared" si="95"/>
        <v>3374.625</v>
      </c>
      <c r="N89" s="304">
        <v>300</v>
      </c>
      <c r="O89" s="305" t="s">
        <v>556</v>
      </c>
      <c r="P89" s="300">
        <v>44777</v>
      </c>
      <c r="Q89" s="222"/>
      <c r="R89" s="226" t="s">
        <v>557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324">
        <v>7</v>
      </c>
      <c r="B90" s="350">
        <v>44776</v>
      </c>
      <c r="C90" s="303"/>
      <c r="D90" s="303" t="s">
        <v>966</v>
      </c>
      <c r="E90" s="301" t="s">
        <v>893</v>
      </c>
      <c r="F90" s="301">
        <v>17340</v>
      </c>
      <c r="G90" s="324">
        <v>17510</v>
      </c>
      <c r="H90" s="304">
        <v>17210</v>
      </c>
      <c r="I90" s="374">
        <v>17000</v>
      </c>
      <c r="J90" s="305" t="s">
        <v>995</v>
      </c>
      <c r="K90" s="304">
        <f>F90-H90</f>
        <v>130</v>
      </c>
      <c r="L90" s="306">
        <f t="shared" ref="L90:L91" si="96">(H90*N90)*0.07%</f>
        <v>602.35000000000014</v>
      </c>
      <c r="M90" s="307">
        <f t="shared" ref="M90:M91" si="97">(K90*N90)-L90</f>
        <v>5897.65</v>
      </c>
      <c r="N90" s="304">
        <v>50</v>
      </c>
      <c r="O90" s="305" t="s">
        <v>556</v>
      </c>
      <c r="P90" s="300">
        <v>44777</v>
      </c>
      <c r="Q90" s="222"/>
      <c r="R90" s="226" t="s">
        <v>557</v>
      </c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3.15" customHeight="1">
      <c r="A91" s="375">
        <v>8</v>
      </c>
      <c r="B91" s="377">
        <v>44776</v>
      </c>
      <c r="C91" s="356"/>
      <c r="D91" s="356" t="s">
        <v>988</v>
      </c>
      <c r="E91" s="355" t="s">
        <v>558</v>
      </c>
      <c r="F91" s="355">
        <v>630</v>
      </c>
      <c r="G91" s="375">
        <v>615</v>
      </c>
      <c r="H91" s="340">
        <v>616</v>
      </c>
      <c r="I91" s="376" t="s">
        <v>989</v>
      </c>
      <c r="J91" s="339" t="s">
        <v>996</v>
      </c>
      <c r="K91" s="340">
        <f t="shared" ref="K91" si="98">H91-F91</f>
        <v>-14</v>
      </c>
      <c r="L91" s="341">
        <f t="shared" si="96"/>
        <v>323.40000000000003</v>
      </c>
      <c r="M91" s="342">
        <f t="shared" si="97"/>
        <v>-10823.4</v>
      </c>
      <c r="N91" s="340">
        <v>750</v>
      </c>
      <c r="O91" s="339" t="s">
        <v>568</v>
      </c>
      <c r="P91" s="343">
        <v>44777</v>
      </c>
      <c r="Q91" s="222"/>
      <c r="R91" s="226" t="s">
        <v>830</v>
      </c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s="220" customFormat="1" ht="13.15" customHeight="1">
      <c r="A92" s="324">
        <v>9</v>
      </c>
      <c r="B92" s="350">
        <v>44776</v>
      </c>
      <c r="C92" s="303"/>
      <c r="D92" s="303" t="s">
        <v>990</v>
      </c>
      <c r="E92" s="301" t="s">
        <v>558</v>
      </c>
      <c r="F92" s="301">
        <v>2380</v>
      </c>
      <c r="G92" s="324">
        <v>2340</v>
      </c>
      <c r="H92" s="304">
        <v>2415</v>
      </c>
      <c r="I92" s="374" t="s">
        <v>991</v>
      </c>
      <c r="J92" s="305" t="s">
        <v>960</v>
      </c>
      <c r="K92" s="304">
        <f t="shared" ref="K92" si="99">H92-F92</f>
        <v>35</v>
      </c>
      <c r="L92" s="306">
        <f t="shared" ref="L92:L93" si="100">(H92*N92)*0.07%</f>
        <v>507.15000000000009</v>
      </c>
      <c r="M92" s="307">
        <f t="shared" ref="M92:M93" si="101">(K92*N92)-L92</f>
        <v>9992.85</v>
      </c>
      <c r="N92" s="304">
        <v>300</v>
      </c>
      <c r="O92" s="305" t="s">
        <v>556</v>
      </c>
      <c r="P92" s="300">
        <v>44777</v>
      </c>
      <c r="Q92" s="222"/>
      <c r="R92" s="226" t="s">
        <v>557</v>
      </c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66"/>
      <c r="AG92" s="263"/>
      <c r="AH92" s="222"/>
      <c r="AI92" s="222"/>
      <c r="AJ92" s="266"/>
      <c r="AK92" s="266"/>
      <c r="AL92" s="266"/>
    </row>
    <row r="93" spans="1:38" s="220" customFormat="1" ht="13.15" customHeight="1">
      <c r="A93" s="389">
        <v>10</v>
      </c>
      <c r="B93" s="391">
        <v>44777</v>
      </c>
      <c r="C93" s="356"/>
      <c r="D93" s="356" t="s">
        <v>966</v>
      </c>
      <c r="E93" s="355" t="s">
        <v>893</v>
      </c>
      <c r="F93" s="355">
        <v>17375</v>
      </c>
      <c r="G93" s="389">
        <v>17530</v>
      </c>
      <c r="H93" s="340">
        <v>17530</v>
      </c>
      <c r="I93" s="390">
        <v>17000</v>
      </c>
      <c r="J93" s="339" t="s">
        <v>1011</v>
      </c>
      <c r="K93" s="340">
        <f>F93-H93</f>
        <v>-155</v>
      </c>
      <c r="L93" s="341">
        <f t="shared" si="100"/>
        <v>613.55000000000007</v>
      </c>
      <c r="M93" s="342">
        <f t="shared" si="101"/>
        <v>-8363.5499999999993</v>
      </c>
      <c r="N93" s="340">
        <v>50</v>
      </c>
      <c r="O93" s="339" t="s">
        <v>568</v>
      </c>
      <c r="P93" s="343">
        <v>44781</v>
      </c>
      <c r="Q93" s="222"/>
      <c r="R93" s="226" t="s">
        <v>557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66"/>
      <c r="AG93" s="263"/>
      <c r="AH93" s="222"/>
      <c r="AI93" s="222"/>
      <c r="AJ93" s="266"/>
      <c r="AK93" s="266"/>
      <c r="AL93" s="266"/>
    </row>
    <row r="94" spans="1:38" s="220" customFormat="1" ht="13.15" customHeight="1">
      <c r="A94" s="389">
        <v>11</v>
      </c>
      <c r="B94" s="391">
        <v>44781</v>
      </c>
      <c r="C94" s="356"/>
      <c r="D94" s="356" t="s">
        <v>1012</v>
      </c>
      <c r="E94" s="355" t="s">
        <v>893</v>
      </c>
      <c r="F94" s="355">
        <v>733</v>
      </c>
      <c r="G94" s="389">
        <v>743</v>
      </c>
      <c r="H94" s="340">
        <v>743</v>
      </c>
      <c r="I94" s="390" t="s">
        <v>1013</v>
      </c>
      <c r="J94" s="339" t="s">
        <v>1014</v>
      </c>
      <c r="K94" s="340">
        <f>F94-H94</f>
        <v>-10</v>
      </c>
      <c r="L94" s="341">
        <f t="shared" ref="L94" si="102">(H94*N94)*0.07%</f>
        <v>6241.2000000000007</v>
      </c>
      <c r="M94" s="342">
        <f t="shared" ref="M94" si="103">(K94*N94)-L94</f>
        <v>-126241.2</v>
      </c>
      <c r="N94" s="340">
        <v>12000</v>
      </c>
      <c r="O94" s="339" t="s">
        <v>568</v>
      </c>
      <c r="P94" s="343">
        <v>44781</v>
      </c>
      <c r="Q94" s="222"/>
      <c r="R94" s="226" t="s">
        <v>557</v>
      </c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66"/>
      <c r="AG94" s="263"/>
      <c r="AH94" s="222"/>
      <c r="AI94" s="222"/>
      <c r="AJ94" s="266"/>
      <c r="AK94" s="266"/>
      <c r="AL94" s="266"/>
    </row>
    <row r="95" spans="1:38" s="220" customFormat="1" ht="13.15" customHeight="1">
      <c r="A95" s="424">
        <v>12</v>
      </c>
      <c r="B95" s="426">
        <v>44781</v>
      </c>
      <c r="C95" s="356"/>
      <c r="D95" s="356" t="s">
        <v>1015</v>
      </c>
      <c r="E95" s="355" t="s">
        <v>893</v>
      </c>
      <c r="F95" s="355">
        <v>955</v>
      </c>
      <c r="G95" s="424">
        <v>973</v>
      </c>
      <c r="H95" s="340">
        <v>969.5</v>
      </c>
      <c r="I95" s="425" t="s">
        <v>1016</v>
      </c>
      <c r="J95" s="339" t="s">
        <v>1078</v>
      </c>
      <c r="K95" s="340">
        <f>F95-H95</f>
        <v>-14.5</v>
      </c>
      <c r="L95" s="341">
        <f t="shared" ref="L95" si="104">(H95*N95)*0.07%</f>
        <v>475.05500000000006</v>
      </c>
      <c r="M95" s="342">
        <f t="shared" ref="M95" si="105">(K95*N95)-L95</f>
        <v>-10625.055</v>
      </c>
      <c r="N95" s="340">
        <v>700</v>
      </c>
      <c r="O95" s="339" t="s">
        <v>568</v>
      </c>
      <c r="P95" s="343">
        <v>44790</v>
      </c>
      <c r="Q95" s="222"/>
      <c r="R95" s="226" t="s">
        <v>557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66"/>
      <c r="AG95" s="263"/>
      <c r="AH95" s="222"/>
      <c r="AI95" s="222"/>
      <c r="AJ95" s="266"/>
      <c r="AK95" s="266"/>
      <c r="AL95" s="266"/>
    </row>
    <row r="96" spans="1:38" s="220" customFormat="1" ht="13.15" customHeight="1">
      <c r="A96" s="324">
        <v>13</v>
      </c>
      <c r="B96" s="350">
        <v>44781</v>
      </c>
      <c r="C96" s="303"/>
      <c r="D96" s="303" t="s">
        <v>974</v>
      </c>
      <c r="E96" s="301" t="s">
        <v>558</v>
      </c>
      <c r="F96" s="301">
        <v>1600</v>
      </c>
      <c r="G96" s="324">
        <v>1563</v>
      </c>
      <c r="H96" s="324">
        <v>1622.5</v>
      </c>
      <c r="I96" s="374" t="s">
        <v>1017</v>
      </c>
      <c r="J96" s="305" t="s">
        <v>888</v>
      </c>
      <c r="K96" s="304">
        <f t="shared" ref="K96" si="106">H96-F96</f>
        <v>22.5</v>
      </c>
      <c r="L96" s="306">
        <f t="shared" ref="L96" si="107">(H96*N96)*0.07%</f>
        <v>397.51250000000005</v>
      </c>
      <c r="M96" s="307">
        <f t="shared" ref="M96" si="108">(K96*N96)-L96</f>
        <v>7477.4875000000002</v>
      </c>
      <c r="N96" s="304">
        <v>350</v>
      </c>
      <c r="O96" s="305" t="s">
        <v>556</v>
      </c>
      <c r="P96" s="300">
        <v>44783</v>
      </c>
      <c r="Q96" s="222"/>
      <c r="R96" s="226" t="s">
        <v>830</v>
      </c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66"/>
      <c r="AG96" s="263"/>
      <c r="AH96" s="222"/>
      <c r="AI96" s="222"/>
      <c r="AJ96" s="266"/>
      <c r="AK96" s="266"/>
      <c r="AL96" s="266"/>
    </row>
    <row r="97" spans="1:38" s="220" customFormat="1" ht="13.15" customHeight="1">
      <c r="A97" s="363">
        <v>14</v>
      </c>
      <c r="B97" s="366">
        <v>44783</v>
      </c>
      <c r="C97" s="279"/>
      <c r="D97" s="279" t="s">
        <v>974</v>
      </c>
      <c r="E97" s="224" t="s">
        <v>558</v>
      </c>
      <c r="F97" s="224" t="s">
        <v>1020</v>
      </c>
      <c r="G97" s="363">
        <v>1557</v>
      </c>
      <c r="H97" s="225"/>
      <c r="I97" s="364" t="s">
        <v>975</v>
      </c>
      <c r="J97" s="365" t="s">
        <v>559</v>
      </c>
      <c r="K97" s="279"/>
      <c r="L97" s="224"/>
      <c r="M97" s="224"/>
      <c r="N97" s="224"/>
      <c r="O97" s="225"/>
      <c r="P97" s="225"/>
      <c r="Q97" s="222"/>
      <c r="R97" s="226" t="s">
        <v>830</v>
      </c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66"/>
      <c r="AG97" s="263"/>
      <c r="AH97" s="222"/>
      <c r="AI97" s="222"/>
      <c r="AJ97" s="266"/>
      <c r="AK97" s="266"/>
      <c r="AL97" s="266"/>
    </row>
    <row r="98" spans="1:38" s="220" customFormat="1" ht="13.15" customHeight="1">
      <c r="A98" s="324">
        <v>15</v>
      </c>
      <c r="B98" s="350">
        <v>44783</v>
      </c>
      <c r="C98" s="303"/>
      <c r="D98" s="303" t="s">
        <v>1021</v>
      </c>
      <c r="E98" s="301" t="s">
        <v>558</v>
      </c>
      <c r="F98" s="301">
        <v>374</v>
      </c>
      <c r="G98" s="324">
        <v>365</v>
      </c>
      <c r="H98" s="304">
        <v>380</v>
      </c>
      <c r="I98" s="304" t="s">
        <v>1022</v>
      </c>
      <c r="J98" s="305" t="s">
        <v>1040</v>
      </c>
      <c r="K98" s="304">
        <f t="shared" ref="K98" si="109">H98-F98</f>
        <v>6</v>
      </c>
      <c r="L98" s="306">
        <f t="shared" ref="L98:L100" si="110">(H98*N98)*0.07%</f>
        <v>399.00000000000006</v>
      </c>
      <c r="M98" s="307">
        <f t="shared" ref="M98:M100" si="111">(K98*N98)-L98</f>
        <v>8601</v>
      </c>
      <c r="N98" s="304">
        <v>1500</v>
      </c>
      <c r="O98" s="305" t="s">
        <v>556</v>
      </c>
      <c r="P98" s="300">
        <v>44785</v>
      </c>
      <c r="Q98" s="222"/>
      <c r="R98" s="226" t="s">
        <v>830</v>
      </c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66"/>
      <c r="AG98" s="263"/>
      <c r="AH98" s="222"/>
      <c r="AI98" s="222"/>
      <c r="AJ98" s="266"/>
      <c r="AK98" s="266"/>
      <c r="AL98" s="266"/>
    </row>
    <row r="99" spans="1:38" s="220" customFormat="1" ht="13.15" customHeight="1">
      <c r="A99" s="324">
        <v>16</v>
      </c>
      <c r="B99" s="350">
        <v>44784</v>
      </c>
      <c r="C99" s="303"/>
      <c r="D99" s="303" t="s">
        <v>1031</v>
      </c>
      <c r="E99" s="301" t="s">
        <v>893</v>
      </c>
      <c r="F99" s="301">
        <v>714</v>
      </c>
      <c r="G99" s="324">
        <v>726</v>
      </c>
      <c r="H99" s="304">
        <v>705.5</v>
      </c>
      <c r="I99" s="304" t="s">
        <v>1032</v>
      </c>
      <c r="J99" s="305" t="s">
        <v>1054</v>
      </c>
      <c r="K99" s="304">
        <f>F99-H99</f>
        <v>8.5</v>
      </c>
      <c r="L99" s="306">
        <f t="shared" si="110"/>
        <v>469.15750000000008</v>
      </c>
      <c r="M99" s="307">
        <f t="shared" si="111"/>
        <v>7605.8424999999997</v>
      </c>
      <c r="N99" s="304">
        <v>950</v>
      </c>
      <c r="O99" s="305" t="s">
        <v>556</v>
      </c>
      <c r="P99" s="300">
        <v>44789</v>
      </c>
      <c r="Q99" s="222"/>
      <c r="R99" s="226" t="s">
        <v>557</v>
      </c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66"/>
      <c r="AG99" s="263"/>
      <c r="AH99" s="222"/>
      <c r="AI99" s="222"/>
      <c r="AJ99" s="266"/>
      <c r="AK99" s="266"/>
      <c r="AL99" s="266"/>
    </row>
    <row r="100" spans="1:38" s="220" customFormat="1" ht="13.15" customHeight="1">
      <c r="A100" s="424">
        <v>17</v>
      </c>
      <c r="B100" s="426">
        <v>44789</v>
      </c>
      <c r="C100" s="356"/>
      <c r="D100" s="356" t="s">
        <v>966</v>
      </c>
      <c r="E100" s="355" t="s">
        <v>893</v>
      </c>
      <c r="F100" s="355">
        <v>17790</v>
      </c>
      <c r="G100" s="424">
        <v>17930</v>
      </c>
      <c r="H100" s="340">
        <v>17930</v>
      </c>
      <c r="I100" s="340" t="s">
        <v>1048</v>
      </c>
      <c r="J100" s="339" t="s">
        <v>1079</v>
      </c>
      <c r="K100" s="340">
        <f>F100-H100</f>
        <v>-140</v>
      </c>
      <c r="L100" s="341">
        <f t="shared" si="110"/>
        <v>627.55000000000007</v>
      </c>
      <c r="M100" s="342">
        <f t="shared" si="111"/>
        <v>-7627.55</v>
      </c>
      <c r="N100" s="340">
        <v>50</v>
      </c>
      <c r="O100" s="339" t="s">
        <v>568</v>
      </c>
      <c r="P100" s="343">
        <v>44790</v>
      </c>
      <c r="Q100" s="222"/>
      <c r="R100" s="226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66"/>
      <c r="AG100" s="263"/>
      <c r="AH100" s="222"/>
      <c r="AI100" s="222"/>
      <c r="AJ100" s="266"/>
      <c r="AK100" s="266"/>
      <c r="AL100" s="266"/>
    </row>
    <row r="101" spans="1:38" s="220" customFormat="1" ht="13.15" customHeight="1">
      <c r="A101" s="324">
        <v>18</v>
      </c>
      <c r="B101" s="350">
        <v>44789</v>
      </c>
      <c r="C101" s="303"/>
      <c r="D101" s="303" t="s">
        <v>1052</v>
      </c>
      <c r="E101" s="301" t="s">
        <v>558</v>
      </c>
      <c r="F101" s="301">
        <v>796</v>
      </c>
      <c r="G101" s="324">
        <v>776</v>
      </c>
      <c r="H101" s="304">
        <v>809</v>
      </c>
      <c r="I101" s="304" t="s">
        <v>1053</v>
      </c>
      <c r="J101" s="305" t="s">
        <v>1055</v>
      </c>
      <c r="K101" s="304">
        <f t="shared" ref="K101" si="112">H101-F101</f>
        <v>13</v>
      </c>
      <c r="L101" s="306">
        <f t="shared" ref="L101" si="113">(H101*N101)*0.07%</f>
        <v>353.93750000000006</v>
      </c>
      <c r="M101" s="307">
        <f t="shared" ref="M101" si="114">(K101*N101)-L101</f>
        <v>7771.0625</v>
      </c>
      <c r="N101" s="304">
        <v>625</v>
      </c>
      <c r="O101" s="305" t="s">
        <v>556</v>
      </c>
      <c r="P101" s="300">
        <v>44789</v>
      </c>
      <c r="Q101" s="222"/>
      <c r="R101" s="226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66"/>
      <c r="AG101" s="263"/>
      <c r="AH101" s="222"/>
      <c r="AI101" s="222"/>
      <c r="AJ101" s="266"/>
      <c r="AK101" s="266"/>
      <c r="AL101" s="266"/>
    </row>
    <row r="102" spans="1:38" s="220" customFormat="1" ht="13.15" customHeight="1">
      <c r="A102" s="324">
        <v>19</v>
      </c>
      <c r="B102" s="350">
        <v>44789</v>
      </c>
      <c r="C102" s="303"/>
      <c r="D102" s="303" t="s">
        <v>1056</v>
      </c>
      <c r="E102" s="301" t="s">
        <v>558</v>
      </c>
      <c r="F102" s="301">
        <v>386</v>
      </c>
      <c r="G102" s="324">
        <v>377</v>
      </c>
      <c r="H102" s="304">
        <v>394</v>
      </c>
      <c r="I102" s="304" t="s">
        <v>1057</v>
      </c>
      <c r="J102" s="305" t="s">
        <v>892</v>
      </c>
      <c r="K102" s="304">
        <f t="shared" ref="K102:K103" si="115">H102-F102</f>
        <v>8</v>
      </c>
      <c r="L102" s="306">
        <f t="shared" ref="L102:L103" si="116">(H102*N102)*0.07%</f>
        <v>317.17000000000007</v>
      </c>
      <c r="M102" s="307">
        <f t="shared" ref="M102:M103" si="117">(K102*N102)-L102</f>
        <v>8882.83</v>
      </c>
      <c r="N102" s="304">
        <v>1150</v>
      </c>
      <c r="O102" s="305" t="s">
        <v>556</v>
      </c>
      <c r="P102" s="300">
        <v>44790</v>
      </c>
      <c r="Q102" s="222"/>
      <c r="R102" s="226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66"/>
      <c r="AG102" s="263"/>
      <c r="AH102" s="222"/>
      <c r="AI102" s="222"/>
      <c r="AJ102" s="266"/>
      <c r="AK102" s="266"/>
      <c r="AL102" s="266"/>
    </row>
    <row r="103" spans="1:38" s="220" customFormat="1" ht="13.15" customHeight="1">
      <c r="A103" s="324">
        <v>20</v>
      </c>
      <c r="B103" s="350">
        <v>44789</v>
      </c>
      <c r="C103" s="303"/>
      <c r="D103" s="303" t="s">
        <v>1058</v>
      </c>
      <c r="E103" s="301" t="s">
        <v>558</v>
      </c>
      <c r="F103" s="301">
        <v>244.5</v>
      </c>
      <c r="G103" s="324">
        <v>239</v>
      </c>
      <c r="H103" s="304">
        <v>248.5</v>
      </c>
      <c r="I103" s="304" t="s">
        <v>1059</v>
      </c>
      <c r="J103" s="305" t="s">
        <v>1116</v>
      </c>
      <c r="K103" s="304">
        <f t="shared" si="115"/>
        <v>4</v>
      </c>
      <c r="L103" s="306">
        <f t="shared" si="116"/>
        <v>382.69000000000005</v>
      </c>
      <c r="M103" s="307">
        <f t="shared" si="117"/>
        <v>8417.31</v>
      </c>
      <c r="N103" s="304">
        <v>2200</v>
      </c>
      <c r="O103" s="305" t="s">
        <v>556</v>
      </c>
      <c r="P103" s="300">
        <v>44791</v>
      </c>
      <c r="Q103" s="222"/>
      <c r="R103" s="226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66"/>
      <c r="AG103" s="263"/>
      <c r="AH103" s="222"/>
      <c r="AI103" s="222"/>
      <c r="AJ103" s="266"/>
      <c r="AK103" s="266"/>
      <c r="AL103" s="266"/>
    </row>
    <row r="104" spans="1:38" s="220" customFormat="1" ht="13.15" customHeight="1">
      <c r="A104" s="432">
        <v>21</v>
      </c>
      <c r="B104" s="433">
        <v>44789</v>
      </c>
      <c r="C104" s="356"/>
      <c r="D104" s="356" t="s">
        <v>1060</v>
      </c>
      <c r="E104" s="355" t="s">
        <v>558</v>
      </c>
      <c r="F104" s="355">
        <v>1265</v>
      </c>
      <c r="G104" s="432">
        <v>1245</v>
      </c>
      <c r="H104" s="340">
        <v>1245</v>
      </c>
      <c r="I104" s="340" t="s">
        <v>1061</v>
      </c>
      <c r="J104" s="339" t="s">
        <v>1115</v>
      </c>
      <c r="K104" s="340">
        <f t="shared" ref="K104" si="118">H104-F104</f>
        <v>-20</v>
      </c>
      <c r="L104" s="341">
        <f t="shared" ref="L104" si="119">(H104*N104)*0.07%</f>
        <v>522.90000000000009</v>
      </c>
      <c r="M104" s="342">
        <f t="shared" ref="M104" si="120">(K104*N104)-L104</f>
        <v>-12522.9</v>
      </c>
      <c r="N104" s="340">
        <v>600</v>
      </c>
      <c r="O104" s="339" t="s">
        <v>568</v>
      </c>
      <c r="P104" s="343">
        <v>44791</v>
      </c>
      <c r="Q104" s="222"/>
      <c r="R104" s="226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66"/>
      <c r="AG104" s="263"/>
      <c r="AH104" s="222"/>
      <c r="AI104" s="222"/>
      <c r="AJ104" s="266"/>
      <c r="AK104" s="266"/>
      <c r="AL104" s="266"/>
    </row>
    <row r="105" spans="1:38" s="220" customFormat="1" ht="13.15" customHeight="1">
      <c r="A105" s="324">
        <v>22</v>
      </c>
      <c r="B105" s="350">
        <v>44790</v>
      </c>
      <c r="C105" s="303"/>
      <c r="D105" s="303" t="s">
        <v>952</v>
      </c>
      <c r="E105" s="301" t="s">
        <v>558</v>
      </c>
      <c r="F105" s="301">
        <v>2370</v>
      </c>
      <c r="G105" s="324">
        <v>2300</v>
      </c>
      <c r="H105" s="304">
        <v>2410</v>
      </c>
      <c r="I105" s="304" t="s">
        <v>1080</v>
      </c>
      <c r="J105" s="305" t="s">
        <v>599</v>
      </c>
      <c r="K105" s="304">
        <f t="shared" ref="K105" si="121">H105-F105</f>
        <v>40</v>
      </c>
      <c r="L105" s="306">
        <f t="shared" ref="L105" si="122">(H105*N105)*0.07%</f>
        <v>295.22500000000002</v>
      </c>
      <c r="M105" s="307">
        <f t="shared" ref="M105" si="123">(K105*N105)-L105</f>
        <v>6704.7749999999996</v>
      </c>
      <c r="N105" s="304">
        <v>175</v>
      </c>
      <c r="O105" s="305" t="s">
        <v>556</v>
      </c>
      <c r="P105" s="300">
        <v>44790</v>
      </c>
      <c r="Q105" s="222"/>
      <c r="R105" s="226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66"/>
      <c r="AG105" s="263"/>
      <c r="AH105" s="222"/>
      <c r="AI105" s="222"/>
      <c r="AJ105" s="266"/>
      <c r="AK105" s="266"/>
      <c r="AL105" s="266"/>
    </row>
    <row r="106" spans="1:38" s="220" customFormat="1" ht="13.15" customHeight="1">
      <c r="A106" s="324">
        <v>23</v>
      </c>
      <c r="B106" s="350">
        <v>44790</v>
      </c>
      <c r="C106" s="303"/>
      <c r="D106" s="303" t="s">
        <v>1081</v>
      </c>
      <c r="E106" s="301" t="s">
        <v>558</v>
      </c>
      <c r="F106" s="301">
        <v>3885</v>
      </c>
      <c r="G106" s="324">
        <v>3815</v>
      </c>
      <c r="H106" s="304">
        <v>3945</v>
      </c>
      <c r="I106" s="304" t="s">
        <v>1082</v>
      </c>
      <c r="J106" s="305" t="s">
        <v>599</v>
      </c>
      <c r="K106" s="304">
        <f t="shared" ref="K106:K107" si="124">H106-F106</f>
        <v>60</v>
      </c>
      <c r="L106" s="306">
        <f t="shared" ref="L106:L107" si="125">(H106*N106)*0.07%</f>
        <v>414.22500000000008</v>
      </c>
      <c r="M106" s="307">
        <f t="shared" ref="M106:M107" si="126">(K106*N106)-L106</f>
        <v>8585.7749999999996</v>
      </c>
      <c r="N106" s="304">
        <v>150</v>
      </c>
      <c r="O106" s="305" t="s">
        <v>556</v>
      </c>
      <c r="P106" s="300">
        <v>44790</v>
      </c>
      <c r="Q106" s="222"/>
      <c r="R106" s="226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66"/>
      <c r="AG106" s="263"/>
      <c r="AH106" s="222"/>
      <c r="AI106" s="222"/>
      <c r="AJ106" s="266"/>
      <c r="AK106" s="266"/>
      <c r="AL106" s="266"/>
    </row>
    <row r="107" spans="1:38" s="220" customFormat="1" ht="13.15" customHeight="1">
      <c r="A107" s="324">
        <v>24</v>
      </c>
      <c r="B107" s="350">
        <v>44791</v>
      </c>
      <c r="C107" s="303"/>
      <c r="D107" s="303" t="s">
        <v>952</v>
      </c>
      <c r="E107" s="301" t="s">
        <v>558</v>
      </c>
      <c r="F107" s="301">
        <v>2365</v>
      </c>
      <c r="G107" s="324">
        <v>2300</v>
      </c>
      <c r="H107" s="304">
        <v>2415</v>
      </c>
      <c r="I107" s="304" t="s">
        <v>1080</v>
      </c>
      <c r="J107" s="305" t="s">
        <v>958</v>
      </c>
      <c r="K107" s="304">
        <f t="shared" si="124"/>
        <v>50</v>
      </c>
      <c r="L107" s="306">
        <f t="shared" si="125"/>
        <v>295.83750000000003</v>
      </c>
      <c r="M107" s="307">
        <f t="shared" si="126"/>
        <v>8454.1625000000004</v>
      </c>
      <c r="N107" s="304">
        <v>175</v>
      </c>
      <c r="O107" s="305" t="s">
        <v>556</v>
      </c>
      <c r="P107" s="300">
        <v>44791</v>
      </c>
      <c r="Q107" s="222"/>
      <c r="R107" s="226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66"/>
      <c r="AG107" s="263"/>
      <c r="AH107" s="222"/>
      <c r="AI107" s="222"/>
      <c r="AJ107" s="266"/>
      <c r="AK107" s="266"/>
      <c r="AL107" s="266"/>
    </row>
    <row r="108" spans="1:38" s="220" customFormat="1" ht="13.15" customHeight="1">
      <c r="A108" s="363">
        <v>25</v>
      </c>
      <c r="B108" s="366">
        <v>44791</v>
      </c>
      <c r="C108" s="279"/>
      <c r="D108" s="279" t="s">
        <v>1081</v>
      </c>
      <c r="E108" s="224" t="s">
        <v>558</v>
      </c>
      <c r="F108" s="224" t="s">
        <v>1130</v>
      </c>
      <c r="G108" s="363">
        <v>3770</v>
      </c>
      <c r="H108" s="225"/>
      <c r="I108" s="225" t="s">
        <v>1131</v>
      </c>
      <c r="J108" s="365"/>
      <c r="K108" s="279"/>
      <c r="L108" s="224"/>
      <c r="M108" s="224"/>
      <c r="N108" s="224"/>
      <c r="O108" s="225"/>
      <c r="P108" s="225"/>
      <c r="Q108" s="222"/>
      <c r="R108" s="226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66"/>
      <c r="AG108" s="263"/>
      <c r="AH108" s="222"/>
      <c r="AI108" s="222"/>
      <c r="AJ108" s="266"/>
      <c r="AK108" s="266"/>
      <c r="AL108" s="266"/>
    </row>
    <row r="109" spans="1:38" s="220" customFormat="1" ht="13.15" customHeight="1">
      <c r="A109" s="363">
        <v>26</v>
      </c>
      <c r="B109" s="366">
        <v>44791</v>
      </c>
      <c r="C109" s="279"/>
      <c r="D109" s="279" t="s">
        <v>1132</v>
      </c>
      <c r="E109" s="224" t="s">
        <v>558</v>
      </c>
      <c r="F109" s="224" t="s">
        <v>1133</v>
      </c>
      <c r="G109" s="363">
        <v>748</v>
      </c>
      <c r="H109" s="225"/>
      <c r="I109" s="225" t="s">
        <v>1134</v>
      </c>
      <c r="J109" s="365"/>
      <c r="K109" s="279"/>
      <c r="L109" s="224"/>
      <c r="M109" s="224"/>
      <c r="N109" s="224"/>
      <c r="O109" s="225"/>
      <c r="P109" s="225"/>
      <c r="Q109" s="222"/>
      <c r="R109" s="226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66"/>
      <c r="AG109" s="263"/>
      <c r="AH109" s="222"/>
      <c r="AI109" s="222"/>
      <c r="AJ109" s="266"/>
      <c r="AK109" s="266"/>
      <c r="AL109" s="266"/>
    </row>
    <row r="110" spans="1:38" s="220" customFormat="1" ht="13.15" customHeight="1">
      <c r="A110" s="363"/>
      <c r="B110" s="366"/>
      <c r="C110" s="279"/>
      <c r="D110" s="279"/>
      <c r="E110" s="224"/>
      <c r="F110" s="224"/>
      <c r="G110" s="363"/>
      <c r="H110" s="225"/>
      <c r="I110" s="225"/>
      <c r="J110" s="365"/>
      <c r="K110" s="279"/>
      <c r="L110" s="224"/>
      <c r="M110" s="224"/>
      <c r="N110" s="224"/>
      <c r="O110" s="225"/>
      <c r="P110" s="225"/>
      <c r="Q110" s="222"/>
      <c r="R110" s="226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66"/>
      <c r="AG110" s="263"/>
      <c r="AH110" s="222"/>
      <c r="AI110" s="222"/>
      <c r="AJ110" s="266"/>
      <c r="AK110" s="266"/>
      <c r="AL110" s="266"/>
    </row>
    <row r="111" spans="1:38" s="220" customFormat="1" ht="13.15" customHeight="1">
      <c r="A111" s="363"/>
      <c r="B111" s="366"/>
      <c r="C111" s="279"/>
      <c r="D111" s="279"/>
      <c r="E111" s="224"/>
      <c r="F111" s="224"/>
      <c r="G111" s="363"/>
      <c r="H111" s="225"/>
      <c r="I111" s="225"/>
      <c r="J111" s="365"/>
      <c r="K111" s="279"/>
      <c r="L111" s="224"/>
      <c r="M111" s="224"/>
      <c r="N111" s="224"/>
      <c r="O111" s="225"/>
      <c r="P111" s="225"/>
      <c r="Q111" s="222"/>
      <c r="R111" s="226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66"/>
      <c r="AG111" s="263"/>
      <c r="AH111" s="222"/>
      <c r="AI111" s="222"/>
      <c r="AJ111" s="266"/>
      <c r="AK111" s="266"/>
      <c r="AL111" s="266"/>
    </row>
    <row r="112" spans="1:38" s="220" customFormat="1" ht="13.15" customHeight="1">
      <c r="A112" s="363"/>
      <c r="B112" s="366"/>
      <c r="C112" s="279"/>
      <c r="D112" s="279"/>
      <c r="E112" s="224"/>
      <c r="F112" s="224"/>
      <c r="G112" s="363"/>
      <c r="H112" s="225"/>
      <c r="I112" s="225"/>
      <c r="J112" s="365"/>
      <c r="K112" s="279"/>
      <c r="L112" s="224"/>
      <c r="M112" s="224"/>
      <c r="N112" s="224"/>
      <c r="O112" s="225"/>
      <c r="P112" s="225"/>
      <c r="Q112" s="222"/>
      <c r="R112" s="226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66"/>
      <c r="AG112" s="263"/>
      <c r="AH112" s="222"/>
      <c r="AI112" s="222"/>
      <c r="AJ112" s="266"/>
      <c r="AK112" s="266"/>
      <c r="AL112" s="266"/>
    </row>
    <row r="113" spans="1:38" s="220" customFormat="1" ht="12.75" customHeight="1">
      <c r="A113" s="224"/>
      <c r="B113" s="221"/>
      <c r="C113" s="279"/>
      <c r="D113" s="279"/>
      <c r="E113" s="224"/>
      <c r="F113" s="224"/>
      <c r="G113" s="224"/>
      <c r="H113" s="225"/>
      <c r="I113" s="225"/>
      <c r="J113" s="255"/>
      <c r="K113" s="279"/>
      <c r="L113" s="224"/>
      <c r="M113" s="224"/>
      <c r="N113" s="224"/>
      <c r="O113" s="225"/>
      <c r="P113" s="225"/>
      <c r="Q113" s="222"/>
      <c r="R113" s="226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66"/>
      <c r="AG113" s="263"/>
      <c r="AH113" s="222"/>
      <c r="AI113" s="222"/>
      <c r="AJ113" s="266"/>
      <c r="AK113" s="266"/>
      <c r="AL113" s="266"/>
    </row>
    <row r="114" spans="1:38" ht="13.5" customHeight="1">
      <c r="A114" s="266"/>
      <c r="B114" s="263"/>
      <c r="C114" s="222"/>
      <c r="D114" s="222"/>
      <c r="E114" s="266"/>
      <c r="F114" s="266"/>
      <c r="G114" s="266"/>
      <c r="H114" s="267"/>
      <c r="I114" s="267"/>
      <c r="J114" s="294"/>
      <c r="K114" s="267"/>
      <c r="L114" s="268"/>
      <c r="M114" s="295"/>
      <c r="N114" s="267"/>
      <c r="O114" s="296"/>
      <c r="P114" s="270"/>
      <c r="Q114" s="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>
      <c r="A115" s="99"/>
      <c r="B115" s="100"/>
      <c r="C115" s="133"/>
      <c r="D115" s="141"/>
      <c r="E115" s="142"/>
      <c r="F115" s="99"/>
      <c r="G115" s="99"/>
      <c r="H115" s="99"/>
      <c r="I115" s="134"/>
      <c r="J115" s="134"/>
      <c r="K115" s="134"/>
      <c r="L115" s="134"/>
      <c r="M115" s="134"/>
      <c r="N115" s="134"/>
      <c r="O115" s="134"/>
      <c r="P115" s="134"/>
      <c r="Q115" s="4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41"/>
      <c r="AH115" s="41"/>
      <c r="AI115" s="41"/>
      <c r="AJ115" s="41"/>
      <c r="AK115" s="41"/>
      <c r="AL115" s="41"/>
    </row>
    <row r="116" spans="1:38" ht="12.75" customHeight="1">
      <c r="A116" s="143"/>
      <c r="B116" s="100"/>
      <c r="C116" s="101"/>
      <c r="D116" s="144"/>
      <c r="E116" s="104"/>
      <c r="F116" s="104"/>
      <c r="G116" s="104"/>
      <c r="H116" s="104"/>
      <c r="I116" s="104"/>
      <c r="J116" s="6"/>
      <c r="K116" s="104"/>
      <c r="L116" s="104"/>
      <c r="M116" s="6"/>
      <c r="N116" s="1"/>
      <c r="O116" s="101"/>
      <c r="P116" s="41"/>
      <c r="Q116" s="4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41"/>
      <c r="AH116" s="41"/>
      <c r="AI116" s="41"/>
      <c r="AJ116" s="41"/>
      <c r="AK116" s="41"/>
      <c r="AL116" s="41"/>
    </row>
    <row r="117" spans="1:38" ht="38.25" customHeight="1">
      <c r="A117" s="145" t="s">
        <v>578</v>
      </c>
      <c r="B117" s="145"/>
      <c r="C117" s="145"/>
      <c r="D117" s="145"/>
      <c r="E117" s="146"/>
      <c r="F117" s="104"/>
      <c r="G117" s="104"/>
      <c r="H117" s="104"/>
      <c r="I117" s="104"/>
      <c r="J117" s="1"/>
      <c r="K117" s="6"/>
      <c r="L117" s="6"/>
      <c r="M117" s="6"/>
      <c r="N117" s="1"/>
      <c r="O117" s="1"/>
      <c r="P117" s="41"/>
      <c r="Q117" s="4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41"/>
      <c r="AG117" s="41"/>
      <c r="AH117" s="41"/>
      <c r="AI117" s="41"/>
      <c r="AJ117" s="41"/>
      <c r="AK117" s="41"/>
      <c r="AL117" s="41"/>
    </row>
    <row r="118" spans="1:38" ht="14.25" customHeight="1">
      <c r="A118" s="96" t="s">
        <v>16</v>
      </c>
      <c r="B118" s="96" t="s">
        <v>533</v>
      </c>
      <c r="C118" s="96"/>
      <c r="D118" s="97" t="s">
        <v>544</v>
      </c>
      <c r="E118" s="96" t="s">
        <v>545</v>
      </c>
      <c r="F118" s="96" t="s">
        <v>546</v>
      </c>
      <c r="G118" s="96" t="s">
        <v>566</v>
      </c>
      <c r="H118" s="96" t="s">
        <v>548</v>
      </c>
      <c r="I118" s="96" t="s">
        <v>549</v>
      </c>
      <c r="J118" s="95" t="s">
        <v>550</v>
      </c>
      <c r="K118" s="95" t="s">
        <v>579</v>
      </c>
      <c r="L118" s="98" t="s">
        <v>552</v>
      </c>
      <c r="M118" s="140" t="s">
        <v>575</v>
      </c>
      <c r="N118" s="96" t="s">
        <v>576</v>
      </c>
      <c r="O118" s="96" t="s">
        <v>554</v>
      </c>
      <c r="P118" s="97" t="s">
        <v>555</v>
      </c>
      <c r="Q118" s="41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41"/>
      <c r="AG118" s="41"/>
      <c r="AH118" s="41"/>
      <c r="AI118" s="41"/>
      <c r="AJ118" s="41"/>
      <c r="AK118" s="41"/>
      <c r="AL118" s="41"/>
    </row>
    <row r="119" spans="1:38" s="220" customFormat="1" ht="12.75" customHeight="1">
      <c r="A119" s="337">
        <v>1</v>
      </c>
      <c r="B119" s="335">
        <v>44771</v>
      </c>
      <c r="C119" s="338"/>
      <c r="D119" s="338" t="s">
        <v>968</v>
      </c>
      <c r="E119" s="337" t="s">
        <v>558</v>
      </c>
      <c r="F119" s="337">
        <v>11</v>
      </c>
      <c r="G119" s="337">
        <v>6</v>
      </c>
      <c r="H119" s="337">
        <v>13.5</v>
      </c>
      <c r="I119" s="337" t="s">
        <v>969</v>
      </c>
      <c r="J119" s="305" t="s">
        <v>902</v>
      </c>
      <c r="K119" s="304">
        <f t="shared" ref="K119" si="127">H119-F119</f>
        <v>2.5</v>
      </c>
      <c r="L119" s="306">
        <v>100</v>
      </c>
      <c r="M119" s="307">
        <f t="shared" ref="M119" si="128">(K119*N119)-L119</f>
        <v>2275</v>
      </c>
      <c r="N119" s="304">
        <v>950</v>
      </c>
      <c r="O119" s="305" t="s">
        <v>556</v>
      </c>
      <c r="P119" s="300">
        <v>44774</v>
      </c>
      <c r="Q119" s="222"/>
      <c r="R119" s="223" t="s">
        <v>830</v>
      </c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</row>
    <row r="120" spans="1:38" s="220" customFormat="1" ht="12.75" customHeight="1">
      <c r="A120" s="386">
        <v>2</v>
      </c>
      <c r="B120" s="385">
        <v>44776</v>
      </c>
      <c r="C120" s="387"/>
      <c r="D120" s="387" t="s">
        <v>992</v>
      </c>
      <c r="E120" s="386" t="s">
        <v>893</v>
      </c>
      <c r="F120" s="386">
        <v>3.6</v>
      </c>
      <c r="G120" s="386">
        <v>5.25</v>
      </c>
      <c r="H120" s="386">
        <v>5.0999999999999996</v>
      </c>
      <c r="I120" s="386" t="s">
        <v>993</v>
      </c>
      <c r="J120" s="339" t="s">
        <v>1001</v>
      </c>
      <c r="K120" s="340">
        <f>F120-H120</f>
        <v>-1.4999999999999996</v>
      </c>
      <c r="L120" s="341">
        <v>100</v>
      </c>
      <c r="M120" s="342">
        <f t="shared" ref="M120" si="129">(K120*N120)-L120</f>
        <v>-6099.9999999999982</v>
      </c>
      <c r="N120" s="340">
        <v>4000</v>
      </c>
      <c r="O120" s="339" t="s">
        <v>568</v>
      </c>
      <c r="P120" s="343">
        <v>44778</v>
      </c>
      <c r="Q120" s="1"/>
      <c r="R120" s="6" t="s">
        <v>557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219"/>
    </row>
    <row r="121" spans="1:38" s="220" customFormat="1" ht="12.75" customHeight="1">
      <c r="A121" s="337">
        <v>3</v>
      </c>
      <c r="B121" s="335">
        <v>44777</v>
      </c>
      <c r="C121" s="338"/>
      <c r="D121" s="338" t="s">
        <v>997</v>
      </c>
      <c r="E121" s="337" t="s">
        <v>893</v>
      </c>
      <c r="F121" s="337">
        <v>110</v>
      </c>
      <c r="G121" s="337">
        <v>155</v>
      </c>
      <c r="H121" s="337">
        <v>88</v>
      </c>
      <c r="I121" s="337" t="s">
        <v>998</v>
      </c>
      <c r="J121" s="305" t="s">
        <v>1002</v>
      </c>
      <c r="K121" s="304">
        <f>F121-H121</f>
        <v>22</v>
      </c>
      <c r="L121" s="306">
        <v>100</v>
      </c>
      <c r="M121" s="307">
        <f t="shared" ref="M121:M124" si="130">(K121*N121)-L121</f>
        <v>1000</v>
      </c>
      <c r="N121" s="304">
        <v>50</v>
      </c>
      <c r="O121" s="305" t="s">
        <v>556</v>
      </c>
      <c r="P121" s="300">
        <v>44778</v>
      </c>
      <c r="Q121" s="1"/>
      <c r="R121" s="56" t="s">
        <v>557</v>
      </c>
      <c r="S121" s="1"/>
      <c r="T121" s="1"/>
      <c r="U121" s="1"/>
      <c r="V121" s="1"/>
      <c r="W121" s="1"/>
      <c r="X121" s="56"/>
      <c r="Y121" s="1"/>
      <c r="Z121" s="1"/>
      <c r="AA121" s="1"/>
      <c r="AB121" s="1"/>
      <c r="AC121" s="1"/>
      <c r="AD121" s="56"/>
      <c r="AE121" s="1"/>
      <c r="AF121" s="1"/>
      <c r="AG121" s="1"/>
      <c r="AH121" s="1"/>
      <c r="AI121" s="1"/>
      <c r="AJ121" s="56"/>
      <c r="AK121" s="1"/>
      <c r="AL121" s="219"/>
    </row>
    <row r="122" spans="1:38" s="220" customFormat="1" ht="12" customHeight="1">
      <c r="A122" s="386">
        <v>4</v>
      </c>
      <c r="B122" s="388">
        <v>44778</v>
      </c>
      <c r="C122" s="387"/>
      <c r="D122" s="387" t="s">
        <v>1003</v>
      </c>
      <c r="E122" s="386" t="s">
        <v>558</v>
      </c>
      <c r="F122" s="386">
        <v>270</v>
      </c>
      <c r="G122" s="386">
        <v>120</v>
      </c>
      <c r="H122" s="386">
        <v>175</v>
      </c>
      <c r="I122" s="386" t="s">
        <v>1004</v>
      </c>
      <c r="J122" s="339" t="s">
        <v>682</v>
      </c>
      <c r="K122" s="340">
        <f t="shared" ref="K122:K124" si="131">H122-F122</f>
        <v>-95</v>
      </c>
      <c r="L122" s="341">
        <v>100</v>
      </c>
      <c r="M122" s="342">
        <f t="shared" si="130"/>
        <v>-2475</v>
      </c>
      <c r="N122" s="340">
        <v>25</v>
      </c>
      <c r="O122" s="339" t="s">
        <v>568</v>
      </c>
      <c r="P122" s="343">
        <v>44778</v>
      </c>
      <c r="Q122" s="1"/>
      <c r="R122" s="6" t="s">
        <v>557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219"/>
    </row>
    <row r="123" spans="1:38" s="393" customFormat="1" ht="12" customHeight="1">
      <c r="A123" s="337">
        <v>5</v>
      </c>
      <c r="B123" s="335">
        <v>44783</v>
      </c>
      <c r="C123" s="338"/>
      <c r="D123" s="338" t="s">
        <v>1023</v>
      </c>
      <c r="E123" s="337" t="s">
        <v>558</v>
      </c>
      <c r="F123" s="337">
        <v>13.75</v>
      </c>
      <c r="G123" s="337">
        <v>9</v>
      </c>
      <c r="H123" s="337">
        <v>15.75</v>
      </c>
      <c r="I123" s="337" t="s">
        <v>1024</v>
      </c>
      <c r="J123" s="305" t="s">
        <v>1033</v>
      </c>
      <c r="K123" s="304">
        <f t="shared" si="131"/>
        <v>2</v>
      </c>
      <c r="L123" s="306">
        <v>100</v>
      </c>
      <c r="M123" s="307">
        <f t="shared" si="130"/>
        <v>2300</v>
      </c>
      <c r="N123" s="304">
        <v>1200</v>
      </c>
      <c r="O123" s="305" t="s">
        <v>556</v>
      </c>
      <c r="P123" s="300">
        <v>44784</v>
      </c>
      <c r="Q123" s="1"/>
      <c r="R123" s="6" t="s">
        <v>830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92"/>
    </row>
    <row r="124" spans="1:38" s="393" customFormat="1" ht="12" customHeight="1">
      <c r="A124" s="427">
        <v>6</v>
      </c>
      <c r="B124" s="335">
        <v>44785</v>
      </c>
      <c r="C124" s="428"/>
      <c r="D124" s="429" t="s">
        <v>1042</v>
      </c>
      <c r="E124" s="427" t="s">
        <v>558</v>
      </c>
      <c r="F124" s="427">
        <v>40</v>
      </c>
      <c r="G124" s="427">
        <v>19</v>
      </c>
      <c r="H124" s="430">
        <v>47.5</v>
      </c>
      <c r="I124" s="431" t="s">
        <v>1043</v>
      </c>
      <c r="J124" s="305" t="s">
        <v>936</v>
      </c>
      <c r="K124" s="304">
        <f t="shared" si="131"/>
        <v>7.5</v>
      </c>
      <c r="L124" s="306">
        <v>100</v>
      </c>
      <c r="M124" s="307">
        <f t="shared" si="130"/>
        <v>1775</v>
      </c>
      <c r="N124" s="304">
        <v>250</v>
      </c>
      <c r="O124" s="305" t="s">
        <v>556</v>
      </c>
      <c r="P124" s="300">
        <v>44790</v>
      </c>
      <c r="Q124" s="1"/>
      <c r="R124" s="6" t="s">
        <v>557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92"/>
    </row>
    <row r="125" spans="1:38" s="393" customFormat="1" ht="12" customHeight="1">
      <c r="A125" s="337">
        <v>7</v>
      </c>
      <c r="B125" s="335">
        <v>44789</v>
      </c>
      <c r="C125" s="338"/>
      <c r="D125" s="338" t="s">
        <v>1050</v>
      </c>
      <c r="E125" s="337" t="s">
        <v>558</v>
      </c>
      <c r="F125" s="337">
        <v>245</v>
      </c>
      <c r="G125" s="337">
        <v>140</v>
      </c>
      <c r="H125" s="337">
        <v>300</v>
      </c>
      <c r="I125" s="337" t="s">
        <v>1051</v>
      </c>
      <c r="J125" s="305" t="s">
        <v>694</v>
      </c>
      <c r="K125" s="304">
        <f t="shared" ref="K125" si="132">H125-F125</f>
        <v>55</v>
      </c>
      <c r="L125" s="306">
        <v>100</v>
      </c>
      <c r="M125" s="307">
        <f t="shared" ref="M125" si="133">(K125*N125)-L125</f>
        <v>1275</v>
      </c>
      <c r="N125" s="304">
        <v>25</v>
      </c>
      <c r="O125" s="305" t="s">
        <v>556</v>
      </c>
      <c r="P125" s="300">
        <v>44789</v>
      </c>
      <c r="Q125" s="1"/>
      <c r="R125" s="6"/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92"/>
    </row>
    <row r="126" spans="1:38" s="393" customFormat="1" ht="12" customHeight="1">
      <c r="A126" s="289">
        <v>8</v>
      </c>
      <c r="B126" s="366">
        <v>44789</v>
      </c>
      <c r="C126" s="290"/>
      <c r="D126" s="291" t="s">
        <v>1062</v>
      </c>
      <c r="E126" s="289" t="s">
        <v>893</v>
      </c>
      <c r="F126" s="289" t="s">
        <v>1063</v>
      </c>
      <c r="G126" s="289">
        <v>140</v>
      </c>
      <c r="H126" s="292"/>
      <c r="I126" s="293" t="s">
        <v>1064</v>
      </c>
      <c r="J126" s="255" t="s">
        <v>559</v>
      </c>
      <c r="K126" s="225"/>
      <c r="L126" s="244"/>
      <c r="M126" s="245"/>
      <c r="N126" s="225"/>
      <c r="O126" s="255"/>
      <c r="P126" s="221"/>
      <c r="Q126" s="1"/>
      <c r="R126" s="6"/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92"/>
    </row>
    <row r="127" spans="1:38" s="393" customFormat="1" ht="12" customHeight="1">
      <c r="A127" s="427">
        <v>9</v>
      </c>
      <c r="B127" s="350">
        <v>44790</v>
      </c>
      <c r="C127" s="428"/>
      <c r="D127" s="429" t="s">
        <v>1073</v>
      </c>
      <c r="E127" s="427" t="s">
        <v>558</v>
      </c>
      <c r="F127" s="427">
        <v>235</v>
      </c>
      <c r="G127" s="427">
        <v>140</v>
      </c>
      <c r="H127" s="430">
        <v>295</v>
      </c>
      <c r="I127" s="431" t="s">
        <v>1051</v>
      </c>
      <c r="J127" s="305" t="s">
        <v>764</v>
      </c>
      <c r="K127" s="304">
        <f t="shared" ref="K127:K128" si="134">H127-F127</f>
        <v>60</v>
      </c>
      <c r="L127" s="306">
        <v>100</v>
      </c>
      <c r="M127" s="307">
        <f t="shared" ref="M127:M128" si="135">(K127*N127)-L127</f>
        <v>1400</v>
      </c>
      <c r="N127" s="304">
        <v>25</v>
      </c>
      <c r="O127" s="305" t="s">
        <v>556</v>
      </c>
      <c r="P127" s="300">
        <v>44790</v>
      </c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92"/>
    </row>
    <row r="128" spans="1:38" s="393" customFormat="1" ht="12" customHeight="1">
      <c r="A128" s="434">
        <v>10</v>
      </c>
      <c r="B128" s="433">
        <v>44790</v>
      </c>
      <c r="C128" s="435"/>
      <c r="D128" s="436" t="s">
        <v>1074</v>
      </c>
      <c r="E128" s="434" t="s">
        <v>558</v>
      </c>
      <c r="F128" s="386">
        <v>10.5</v>
      </c>
      <c r="G128" s="434">
        <v>6</v>
      </c>
      <c r="H128" s="437">
        <v>6</v>
      </c>
      <c r="I128" s="438" t="s">
        <v>1075</v>
      </c>
      <c r="J128" s="339" t="s">
        <v>1124</v>
      </c>
      <c r="K128" s="340">
        <f t="shared" si="134"/>
        <v>-4.5</v>
      </c>
      <c r="L128" s="341">
        <v>100</v>
      </c>
      <c r="M128" s="342">
        <f t="shared" si="135"/>
        <v>-4600</v>
      </c>
      <c r="N128" s="340">
        <v>1000</v>
      </c>
      <c r="O128" s="339" t="s">
        <v>568</v>
      </c>
      <c r="P128" s="343">
        <v>44791</v>
      </c>
      <c r="Q128" s="1"/>
      <c r="R128" s="6"/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92"/>
    </row>
    <row r="129" spans="1:38" s="393" customFormat="1" ht="12" customHeight="1">
      <c r="A129" s="427">
        <v>11</v>
      </c>
      <c r="B129" s="350">
        <v>44790</v>
      </c>
      <c r="C129" s="428"/>
      <c r="D129" s="429" t="s">
        <v>1076</v>
      </c>
      <c r="E129" s="427" t="s">
        <v>558</v>
      </c>
      <c r="F129" s="427">
        <v>29</v>
      </c>
      <c r="G129" s="427">
        <v>19</v>
      </c>
      <c r="H129" s="430">
        <v>34.5</v>
      </c>
      <c r="I129" s="431" t="s">
        <v>1077</v>
      </c>
      <c r="J129" s="305" t="s">
        <v>963</v>
      </c>
      <c r="K129" s="304">
        <f t="shared" ref="K129:K131" si="136">H129-F129</f>
        <v>5.5</v>
      </c>
      <c r="L129" s="306">
        <v>100</v>
      </c>
      <c r="M129" s="307">
        <f t="shared" ref="M129:M131" si="137">(K129*N129)-L129</f>
        <v>2650</v>
      </c>
      <c r="N129" s="304">
        <v>500</v>
      </c>
      <c r="O129" s="305" t="s">
        <v>556</v>
      </c>
      <c r="P129" s="300">
        <v>44790</v>
      </c>
      <c r="Q129" s="1"/>
      <c r="R129" s="6"/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92"/>
    </row>
    <row r="130" spans="1:38" s="393" customFormat="1" ht="12" customHeight="1">
      <c r="A130" s="427">
        <v>12</v>
      </c>
      <c r="B130" s="350">
        <v>44791</v>
      </c>
      <c r="C130" s="428"/>
      <c r="D130" s="429" t="s">
        <v>1117</v>
      </c>
      <c r="E130" s="427" t="s">
        <v>558</v>
      </c>
      <c r="F130" s="427">
        <v>175</v>
      </c>
      <c r="G130" s="427">
        <v>50</v>
      </c>
      <c r="H130" s="430">
        <v>225</v>
      </c>
      <c r="I130" s="431" t="s">
        <v>1118</v>
      </c>
      <c r="J130" s="305" t="s">
        <v>958</v>
      </c>
      <c r="K130" s="304">
        <f t="shared" si="136"/>
        <v>50</v>
      </c>
      <c r="L130" s="306">
        <v>100</v>
      </c>
      <c r="M130" s="307">
        <f t="shared" si="137"/>
        <v>1150</v>
      </c>
      <c r="N130" s="304">
        <v>25</v>
      </c>
      <c r="O130" s="305" t="s">
        <v>556</v>
      </c>
      <c r="P130" s="300">
        <v>44791</v>
      </c>
      <c r="Q130" s="1"/>
      <c r="R130" s="6"/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92"/>
    </row>
    <row r="131" spans="1:38" s="393" customFormat="1" ht="12" customHeight="1">
      <c r="A131" s="427">
        <v>13</v>
      </c>
      <c r="B131" s="350">
        <v>44791</v>
      </c>
      <c r="C131" s="428"/>
      <c r="D131" s="429" t="s">
        <v>1119</v>
      </c>
      <c r="E131" s="427" t="s">
        <v>558</v>
      </c>
      <c r="F131" s="427">
        <v>49</v>
      </c>
      <c r="G131" s="427">
        <v>14</v>
      </c>
      <c r="H131" s="430">
        <v>80</v>
      </c>
      <c r="I131" s="431" t="s">
        <v>1120</v>
      </c>
      <c r="J131" s="305" t="s">
        <v>1123</v>
      </c>
      <c r="K131" s="304">
        <f t="shared" si="136"/>
        <v>31</v>
      </c>
      <c r="L131" s="306">
        <v>100</v>
      </c>
      <c r="M131" s="307">
        <f t="shared" si="137"/>
        <v>1450</v>
      </c>
      <c r="N131" s="304">
        <v>50</v>
      </c>
      <c r="O131" s="305" t="s">
        <v>556</v>
      </c>
      <c r="P131" s="300">
        <v>44791</v>
      </c>
      <c r="Q131" s="1"/>
      <c r="R131" s="6"/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92"/>
    </row>
    <row r="132" spans="1:38" s="393" customFormat="1" ht="12" customHeight="1">
      <c r="A132" s="289">
        <v>14</v>
      </c>
      <c r="B132" s="366">
        <v>44791</v>
      </c>
      <c r="C132" s="290"/>
      <c r="D132" s="291" t="s">
        <v>1121</v>
      </c>
      <c r="E132" s="289" t="s">
        <v>558</v>
      </c>
      <c r="F132" s="289">
        <v>12.5</v>
      </c>
      <c r="G132" s="289">
        <v>5</v>
      </c>
      <c r="H132" s="292"/>
      <c r="I132" s="293" t="s">
        <v>1122</v>
      </c>
      <c r="J132" s="255" t="s">
        <v>559</v>
      </c>
      <c r="K132" s="225"/>
      <c r="L132" s="244"/>
      <c r="M132" s="245"/>
      <c r="N132" s="225"/>
      <c r="O132" s="255"/>
      <c r="P132" s="221"/>
      <c r="Q132" s="1"/>
      <c r="R132" s="6"/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392"/>
    </row>
    <row r="133" spans="1:38" s="393" customFormat="1" ht="12" customHeight="1">
      <c r="A133" s="459">
        <v>15</v>
      </c>
      <c r="B133" s="366">
        <v>44791</v>
      </c>
      <c r="C133" s="290"/>
      <c r="D133" s="291" t="s">
        <v>1125</v>
      </c>
      <c r="E133" s="289" t="s">
        <v>558</v>
      </c>
      <c r="F133" s="289" t="s">
        <v>1126</v>
      </c>
      <c r="G133" s="289">
        <v>100</v>
      </c>
      <c r="H133" s="292"/>
      <c r="I133" s="463" t="s">
        <v>1004</v>
      </c>
      <c r="J133" s="461" t="s">
        <v>559</v>
      </c>
      <c r="K133" s="225"/>
      <c r="L133" s="244"/>
      <c r="M133" s="245"/>
      <c r="N133" s="225"/>
      <c r="O133" s="255"/>
      <c r="P133" s="221"/>
      <c r="Q133" s="1"/>
      <c r="R133" s="6"/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  <c r="AL133" s="392"/>
    </row>
    <row r="134" spans="1:38" s="393" customFormat="1" ht="12" customHeight="1">
      <c r="A134" s="460"/>
      <c r="B134" s="366">
        <v>44791</v>
      </c>
      <c r="C134" s="290"/>
      <c r="D134" s="291" t="s">
        <v>1127</v>
      </c>
      <c r="E134" s="289" t="s">
        <v>893</v>
      </c>
      <c r="F134" s="289">
        <v>45</v>
      </c>
      <c r="G134" s="289">
        <v>0</v>
      </c>
      <c r="H134" s="292">
        <v>0</v>
      </c>
      <c r="I134" s="464"/>
      <c r="J134" s="462"/>
      <c r="K134" s="225"/>
      <c r="L134" s="244"/>
      <c r="M134" s="245"/>
      <c r="N134" s="225"/>
      <c r="O134" s="255"/>
      <c r="P134" s="221"/>
      <c r="Q134" s="1"/>
      <c r="R134" s="6"/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92"/>
    </row>
    <row r="135" spans="1:38" s="393" customFormat="1" ht="12" customHeight="1">
      <c r="A135" s="289">
        <v>16</v>
      </c>
      <c r="B135" s="366">
        <v>44791</v>
      </c>
      <c r="C135" s="290"/>
      <c r="D135" s="291" t="s">
        <v>1128</v>
      </c>
      <c r="E135" s="289" t="s">
        <v>558</v>
      </c>
      <c r="F135" s="289" t="s">
        <v>1129</v>
      </c>
      <c r="G135" s="289">
        <v>17</v>
      </c>
      <c r="H135" s="292"/>
      <c r="I135" s="293" t="s">
        <v>1043</v>
      </c>
      <c r="J135" s="255" t="s">
        <v>559</v>
      </c>
      <c r="K135" s="225"/>
      <c r="L135" s="244"/>
      <c r="M135" s="245"/>
      <c r="N135" s="225"/>
      <c r="O135" s="255"/>
      <c r="P135" s="221"/>
      <c r="Q135" s="1"/>
      <c r="R135" s="6"/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92"/>
    </row>
    <row r="136" spans="1:38" s="393" customFormat="1" ht="12" customHeight="1">
      <c r="A136" s="289"/>
      <c r="B136" s="366"/>
      <c r="C136" s="290"/>
      <c r="D136" s="291"/>
      <c r="E136" s="289"/>
      <c r="F136" s="289"/>
      <c r="G136" s="289"/>
      <c r="H136" s="292"/>
      <c r="I136" s="293"/>
      <c r="J136" s="255"/>
      <c r="K136" s="225"/>
      <c r="L136" s="244"/>
      <c r="M136" s="245"/>
      <c r="N136" s="225"/>
      <c r="O136" s="255"/>
      <c r="P136" s="221"/>
      <c r="Q136" s="1"/>
      <c r="R136" s="6"/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392"/>
    </row>
    <row r="137" spans="1:38" s="393" customFormat="1" ht="12" customHeight="1">
      <c r="A137" s="289"/>
      <c r="B137" s="366"/>
      <c r="C137" s="290"/>
      <c r="D137" s="291"/>
      <c r="E137" s="289"/>
      <c r="F137" s="289"/>
      <c r="G137" s="289"/>
      <c r="H137" s="292"/>
      <c r="I137" s="293"/>
      <c r="J137" s="255"/>
      <c r="K137" s="225"/>
      <c r="L137" s="244"/>
      <c r="M137" s="245"/>
      <c r="N137" s="225"/>
      <c r="O137" s="255"/>
      <c r="P137" s="221"/>
      <c r="Q137" s="1"/>
      <c r="R137" s="6"/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92"/>
    </row>
    <row r="138" spans="1:38" ht="15" customHeight="1">
      <c r="A138" s="289"/>
      <c r="B138" s="344"/>
      <c r="C138" s="290"/>
      <c r="D138" s="291"/>
      <c r="E138" s="289"/>
      <c r="F138" s="289"/>
      <c r="G138" s="289"/>
      <c r="H138" s="292"/>
      <c r="I138" s="293"/>
      <c r="J138" s="255"/>
      <c r="K138" s="225"/>
      <c r="L138" s="244"/>
      <c r="M138" s="245"/>
      <c r="N138" s="225"/>
      <c r="O138" s="255"/>
      <c r="P138" s="221"/>
      <c r="Q138" s="1"/>
      <c r="R138" s="6"/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1"/>
    </row>
    <row r="139" spans="1:38" ht="12.75" customHeight="1">
      <c r="A139" s="142"/>
      <c r="B139" s="147"/>
      <c r="C139" s="147"/>
      <c r="D139" s="148"/>
      <c r="E139" s="142"/>
      <c r="F139" s="149"/>
      <c r="G139" s="142"/>
      <c r="H139" s="142"/>
      <c r="I139" s="142"/>
      <c r="J139" s="147"/>
      <c r="K139" s="150"/>
      <c r="L139" s="142"/>
      <c r="M139" s="142"/>
      <c r="N139" s="142"/>
      <c r="O139" s="151"/>
      <c r="P139" s="1"/>
      <c r="Q139" s="1"/>
      <c r="R139" s="6"/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</row>
    <row r="140" spans="1:38" ht="38.25" customHeight="1">
      <c r="A140" s="94" t="s">
        <v>580</v>
      </c>
      <c r="B140" s="152"/>
      <c r="C140" s="152"/>
      <c r="D140" s="153"/>
      <c r="E140" s="127"/>
      <c r="F140" s="6"/>
      <c r="G140" s="6"/>
      <c r="H140" s="128"/>
      <c r="I140" s="154"/>
      <c r="J140" s="1"/>
      <c r="K140" s="6"/>
      <c r="L140" s="6"/>
      <c r="M140" s="6"/>
      <c r="N140" s="1"/>
      <c r="O140" s="1"/>
      <c r="Q140" s="1"/>
      <c r="R140" s="6"/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</row>
    <row r="141" spans="1:38" s="220" customFormat="1" ht="14.25" customHeight="1">
      <c r="A141" s="95" t="s">
        <v>16</v>
      </c>
      <c r="B141" s="96" t="s">
        <v>533</v>
      </c>
      <c r="C141" s="96"/>
      <c r="D141" s="97" t="s">
        <v>544</v>
      </c>
      <c r="E141" s="96" t="s">
        <v>545</v>
      </c>
      <c r="F141" s="96" t="s">
        <v>546</v>
      </c>
      <c r="G141" s="96" t="s">
        <v>547</v>
      </c>
      <c r="H141" s="96" t="s">
        <v>548</v>
      </c>
      <c r="I141" s="96" t="s">
        <v>549</v>
      </c>
      <c r="J141" s="95" t="s">
        <v>550</v>
      </c>
      <c r="K141" s="131" t="s">
        <v>567</v>
      </c>
      <c r="L141" s="132" t="s">
        <v>552</v>
      </c>
      <c r="M141" s="98" t="s">
        <v>553</v>
      </c>
      <c r="N141" s="96" t="s">
        <v>554</v>
      </c>
      <c r="O141" s="97" t="s">
        <v>555</v>
      </c>
      <c r="P141" s="96" t="s">
        <v>786</v>
      </c>
      <c r="Q141" s="219"/>
      <c r="R141" s="6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</row>
    <row r="142" spans="1:38" s="220" customFormat="1" ht="12.75" customHeight="1">
      <c r="A142" s="344"/>
      <c r="B142" s="344"/>
      <c r="C142" s="344"/>
      <c r="D142" s="344"/>
      <c r="E142" s="362"/>
      <c r="F142" s="362"/>
      <c r="G142" s="362"/>
      <c r="H142" s="362"/>
      <c r="I142" s="362"/>
      <c r="J142" s="255"/>
      <c r="K142" s="225"/>
      <c r="L142" s="244"/>
      <c r="M142" s="245"/>
      <c r="N142" s="225"/>
      <c r="O142" s="255"/>
      <c r="P142" s="221"/>
      <c r="Q142" s="219"/>
      <c r="R142" s="1" t="s">
        <v>557</v>
      </c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</row>
    <row r="143" spans="1:38" ht="14.25" customHeight="1">
      <c r="A143" s="362"/>
      <c r="B143" s="360"/>
      <c r="C143" s="361"/>
      <c r="D143" s="361"/>
      <c r="E143" s="362"/>
      <c r="F143" s="362"/>
      <c r="G143" s="362"/>
      <c r="H143" s="362"/>
      <c r="I143" s="362"/>
      <c r="J143" s="255"/>
      <c r="K143" s="225"/>
      <c r="L143" s="244"/>
      <c r="M143" s="245"/>
      <c r="N143" s="225"/>
      <c r="O143" s="255"/>
      <c r="P143" s="221"/>
      <c r="R143" s="219"/>
      <c r="S143" s="41"/>
      <c r="T143" s="1"/>
      <c r="U143" s="1"/>
      <c r="V143" s="1"/>
      <c r="W143" s="1"/>
      <c r="X143" s="1"/>
      <c r="Y143" s="1"/>
      <c r="Z143" s="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</row>
    <row r="144" spans="1:38" ht="12.75" customHeight="1">
      <c r="A144" s="362"/>
      <c r="B144" s="360"/>
      <c r="C144" s="361"/>
      <c r="D144" s="361"/>
      <c r="E144" s="362"/>
      <c r="F144" s="362"/>
      <c r="G144" s="362"/>
      <c r="H144" s="362"/>
      <c r="I144" s="362"/>
      <c r="J144" s="255"/>
      <c r="K144" s="225"/>
      <c r="L144" s="244"/>
      <c r="M144" s="245"/>
      <c r="N144" s="225"/>
      <c r="O144" s="255"/>
      <c r="P144" s="221"/>
      <c r="R144" s="6"/>
      <c r="S144" s="1"/>
      <c r="T144" s="1"/>
      <c r="U144" s="1"/>
      <c r="V144" s="1"/>
      <c r="W144" s="1"/>
      <c r="X144" s="1"/>
      <c r="Y144" s="1"/>
    </row>
    <row r="145" spans="1:26" ht="12.75" customHeight="1">
      <c r="A145" s="111" t="s">
        <v>560</v>
      </c>
      <c r="B145" s="111"/>
      <c r="C145" s="111"/>
      <c r="D145" s="111"/>
      <c r="E145" s="41"/>
      <c r="F145" s="119" t="s">
        <v>562</v>
      </c>
      <c r="G145" s="56"/>
      <c r="H145" s="56"/>
      <c r="I145" s="56"/>
      <c r="J145" s="6"/>
      <c r="K145" s="136"/>
      <c r="L145" s="137"/>
      <c r="M145" s="6"/>
      <c r="N145" s="101"/>
      <c r="O145" s="155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18" t="s">
        <v>561</v>
      </c>
      <c r="B146" s="111"/>
      <c r="C146" s="111"/>
      <c r="D146" s="111"/>
      <c r="E146" s="6"/>
      <c r="F146" s="119" t="s">
        <v>564</v>
      </c>
      <c r="G146" s="6"/>
      <c r="H146" s="6" t="s">
        <v>782</v>
      </c>
      <c r="I146" s="6"/>
      <c r="J146" s="1"/>
      <c r="K146" s="6"/>
      <c r="L146" s="6"/>
      <c r="M146" s="6"/>
      <c r="N146" s="1"/>
      <c r="O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18"/>
      <c r="B147" s="111"/>
      <c r="C147" s="111"/>
      <c r="D147" s="111"/>
      <c r="E147" s="6"/>
      <c r="F147" s="119"/>
      <c r="G147" s="6"/>
      <c r="H147" s="6"/>
      <c r="I147" s="6"/>
      <c r="J147" s="1"/>
      <c r="K147" s="6"/>
      <c r="L147" s="6"/>
      <c r="M147" s="6"/>
      <c r="N147" s="1"/>
      <c r="O147" s="1"/>
      <c r="Q147" s="1"/>
      <c r="R147" s="5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18"/>
      <c r="B148" s="111"/>
      <c r="C148" s="111"/>
      <c r="D148" s="111"/>
      <c r="E148" s="6"/>
      <c r="F148" s="119"/>
      <c r="G148" s="56"/>
      <c r="H148" s="41"/>
      <c r="I148" s="56"/>
      <c r="J148" s="6"/>
      <c r="K148" s="136"/>
      <c r="L148" s="137"/>
      <c r="M148" s="6"/>
      <c r="N148" s="101"/>
      <c r="O148" s="138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56"/>
      <c r="B149" s="100"/>
      <c r="C149" s="100"/>
      <c r="D149" s="41"/>
      <c r="E149" s="56"/>
      <c r="F149" s="56"/>
      <c r="G149" s="56"/>
      <c r="H149" s="41"/>
      <c r="I149" s="56"/>
      <c r="J149" s="6"/>
      <c r="K149" s="136"/>
      <c r="L149" s="137"/>
      <c r="M149" s="6"/>
      <c r="N149" s="101"/>
      <c r="O149" s="138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38.25" customHeight="1">
      <c r="A150" s="41"/>
      <c r="B150" s="156" t="s">
        <v>581</v>
      </c>
      <c r="C150" s="156"/>
      <c r="D150" s="156"/>
      <c r="E150" s="156"/>
      <c r="F150" s="6"/>
      <c r="G150" s="6"/>
      <c r="H150" s="129"/>
      <c r="I150" s="6"/>
      <c r="J150" s="129"/>
      <c r="K150" s="130"/>
      <c r="L150" s="6"/>
      <c r="M150" s="6"/>
      <c r="N150" s="1"/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95" t="s">
        <v>16</v>
      </c>
      <c r="B151" s="96" t="s">
        <v>533</v>
      </c>
      <c r="C151" s="96"/>
      <c r="D151" s="97" t="s">
        <v>544</v>
      </c>
      <c r="E151" s="96" t="s">
        <v>545</v>
      </c>
      <c r="F151" s="96" t="s">
        <v>546</v>
      </c>
      <c r="G151" s="96" t="s">
        <v>582</v>
      </c>
      <c r="H151" s="96" t="s">
        <v>583</v>
      </c>
      <c r="I151" s="96" t="s">
        <v>549</v>
      </c>
      <c r="J151" s="157" t="s">
        <v>550</v>
      </c>
      <c r="K151" s="96" t="s">
        <v>551</v>
      </c>
      <c r="L151" s="96" t="s">
        <v>584</v>
      </c>
      <c r="M151" s="96" t="s">
        <v>554</v>
      </c>
      <c r="N151" s="97" t="s">
        <v>555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1</v>
      </c>
      <c r="B152" s="159">
        <v>41579</v>
      </c>
      <c r="C152" s="159"/>
      <c r="D152" s="160" t="s">
        <v>585</v>
      </c>
      <c r="E152" s="161" t="s">
        <v>586</v>
      </c>
      <c r="F152" s="162">
        <v>82</v>
      </c>
      <c r="G152" s="161" t="s">
        <v>587</v>
      </c>
      <c r="H152" s="161">
        <v>100</v>
      </c>
      <c r="I152" s="163">
        <v>100</v>
      </c>
      <c r="J152" s="164" t="s">
        <v>588</v>
      </c>
      <c r="K152" s="165">
        <f t="shared" ref="K152:K204" si="138">H152-F152</f>
        <v>18</v>
      </c>
      <c r="L152" s="166">
        <f t="shared" ref="L152:L204" si="139">K152/F152</f>
        <v>0.21951219512195122</v>
      </c>
      <c r="M152" s="161" t="s">
        <v>556</v>
      </c>
      <c r="N152" s="167">
        <v>42657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2</v>
      </c>
      <c r="B153" s="159">
        <v>41794</v>
      </c>
      <c r="C153" s="159"/>
      <c r="D153" s="160" t="s">
        <v>589</v>
      </c>
      <c r="E153" s="161" t="s">
        <v>558</v>
      </c>
      <c r="F153" s="162">
        <v>257</v>
      </c>
      <c r="G153" s="161" t="s">
        <v>587</v>
      </c>
      <c r="H153" s="161">
        <v>300</v>
      </c>
      <c r="I153" s="163">
        <v>300</v>
      </c>
      <c r="J153" s="164" t="s">
        <v>588</v>
      </c>
      <c r="K153" s="165">
        <f t="shared" si="138"/>
        <v>43</v>
      </c>
      <c r="L153" s="166">
        <f t="shared" si="139"/>
        <v>0.16731517509727625</v>
      </c>
      <c r="M153" s="161" t="s">
        <v>556</v>
      </c>
      <c r="N153" s="167">
        <v>41822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3</v>
      </c>
      <c r="B154" s="159">
        <v>41828</v>
      </c>
      <c r="C154" s="159"/>
      <c r="D154" s="160" t="s">
        <v>590</v>
      </c>
      <c r="E154" s="161" t="s">
        <v>558</v>
      </c>
      <c r="F154" s="162">
        <v>393</v>
      </c>
      <c r="G154" s="161" t="s">
        <v>587</v>
      </c>
      <c r="H154" s="161">
        <v>468</v>
      </c>
      <c r="I154" s="163">
        <v>468</v>
      </c>
      <c r="J154" s="164" t="s">
        <v>588</v>
      </c>
      <c r="K154" s="165">
        <f t="shared" si="138"/>
        <v>75</v>
      </c>
      <c r="L154" s="166">
        <f t="shared" si="139"/>
        <v>0.19083969465648856</v>
      </c>
      <c r="M154" s="161" t="s">
        <v>556</v>
      </c>
      <c r="N154" s="167">
        <v>41863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4</v>
      </c>
      <c r="B155" s="159">
        <v>41857</v>
      </c>
      <c r="C155" s="159"/>
      <c r="D155" s="160" t="s">
        <v>591</v>
      </c>
      <c r="E155" s="161" t="s">
        <v>558</v>
      </c>
      <c r="F155" s="162">
        <v>205</v>
      </c>
      <c r="G155" s="161" t="s">
        <v>587</v>
      </c>
      <c r="H155" s="161">
        <v>275</v>
      </c>
      <c r="I155" s="163">
        <v>250</v>
      </c>
      <c r="J155" s="164" t="s">
        <v>588</v>
      </c>
      <c r="K155" s="165">
        <f t="shared" si="138"/>
        <v>70</v>
      </c>
      <c r="L155" s="166">
        <f t="shared" si="139"/>
        <v>0.34146341463414637</v>
      </c>
      <c r="M155" s="161" t="s">
        <v>556</v>
      </c>
      <c r="N155" s="167">
        <v>41962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5</v>
      </c>
      <c r="B156" s="159">
        <v>41886</v>
      </c>
      <c r="C156" s="159"/>
      <c r="D156" s="160" t="s">
        <v>592</v>
      </c>
      <c r="E156" s="161" t="s">
        <v>558</v>
      </c>
      <c r="F156" s="162">
        <v>162</v>
      </c>
      <c r="G156" s="161" t="s">
        <v>587</v>
      </c>
      <c r="H156" s="161">
        <v>190</v>
      </c>
      <c r="I156" s="163">
        <v>190</v>
      </c>
      <c r="J156" s="164" t="s">
        <v>588</v>
      </c>
      <c r="K156" s="165">
        <f t="shared" si="138"/>
        <v>28</v>
      </c>
      <c r="L156" s="166">
        <f t="shared" si="139"/>
        <v>0.1728395061728395</v>
      </c>
      <c r="M156" s="161" t="s">
        <v>556</v>
      </c>
      <c r="N156" s="167">
        <v>42006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6</v>
      </c>
      <c r="B157" s="159">
        <v>41886</v>
      </c>
      <c r="C157" s="159"/>
      <c r="D157" s="160" t="s">
        <v>593</v>
      </c>
      <c r="E157" s="161" t="s">
        <v>558</v>
      </c>
      <c r="F157" s="162">
        <v>75</v>
      </c>
      <c r="G157" s="161" t="s">
        <v>587</v>
      </c>
      <c r="H157" s="161">
        <v>91.5</v>
      </c>
      <c r="I157" s="163" t="s">
        <v>594</v>
      </c>
      <c r="J157" s="164" t="s">
        <v>595</v>
      </c>
      <c r="K157" s="165">
        <f t="shared" si="138"/>
        <v>16.5</v>
      </c>
      <c r="L157" s="166">
        <f t="shared" si="139"/>
        <v>0.22</v>
      </c>
      <c r="M157" s="161" t="s">
        <v>556</v>
      </c>
      <c r="N157" s="167">
        <v>41954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7</v>
      </c>
      <c r="B158" s="159">
        <v>41913</v>
      </c>
      <c r="C158" s="159"/>
      <c r="D158" s="160" t="s">
        <v>596</v>
      </c>
      <c r="E158" s="161" t="s">
        <v>558</v>
      </c>
      <c r="F158" s="162">
        <v>850</v>
      </c>
      <c r="G158" s="161" t="s">
        <v>587</v>
      </c>
      <c r="H158" s="161">
        <v>982.5</v>
      </c>
      <c r="I158" s="163">
        <v>1050</v>
      </c>
      <c r="J158" s="164" t="s">
        <v>597</v>
      </c>
      <c r="K158" s="165">
        <f t="shared" si="138"/>
        <v>132.5</v>
      </c>
      <c r="L158" s="166">
        <f t="shared" si="139"/>
        <v>0.15588235294117647</v>
      </c>
      <c r="M158" s="161" t="s">
        <v>556</v>
      </c>
      <c r="N158" s="167">
        <v>42039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8</v>
      </c>
      <c r="B159" s="159">
        <v>41913</v>
      </c>
      <c r="C159" s="159"/>
      <c r="D159" s="160" t="s">
        <v>598</v>
      </c>
      <c r="E159" s="161" t="s">
        <v>558</v>
      </c>
      <c r="F159" s="162">
        <v>475</v>
      </c>
      <c r="G159" s="161" t="s">
        <v>587</v>
      </c>
      <c r="H159" s="161">
        <v>515</v>
      </c>
      <c r="I159" s="163">
        <v>600</v>
      </c>
      <c r="J159" s="164" t="s">
        <v>599</v>
      </c>
      <c r="K159" s="165">
        <f t="shared" si="138"/>
        <v>40</v>
      </c>
      <c r="L159" s="166">
        <f t="shared" si="139"/>
        <v>8.4210526315789472E-2</v>
      </c>
      <c r="M159" s="161" t="s">
        <v>556</v>
      </c>
      <c r="N159" s="167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9</v>
      </c>
      <c r="B160" s="159">
        <v>41913</v>
      </c>
      <c r="C160" s="159"/>
      <c r="D160" s="160" t="s">
        <v>600</v>
      </c>
      <c r="E160" s="161" t="s">
        <v>558</v>
      </c>
      <c r="F160" s="162">
        <v>86</v>
      </c>
      <c r="G160" s="161" t="s">
        <v>587</v>
      </c>
      <c r="H160" s="161">
        <v>99</v>
      </c>
      <c r="I160" s="163">
        <v>140</v>
      </c>
      <c r="J160" s="164" t="s">
        <v>601</v>
      </c>
      <c r="K160" s="165">
        <f t="shared" si="138"/>
        <v>13</v>
      </c>
      <c r="L160" s="166">
        <f t="shared" si="139"/>
        <v>0.15116279069767441</v>
      </c>
      <c r="M160" s="161" t="s">
        <v>556</v>
      </c>
      <c r="N160" s="167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10</v>
      </c>
      <c r="B161" s="159">
        <v>41926</v>
      </c>
      <c r="C161" s="159"/>
      <c r="D161" s="160" t="s">
        <v>602</v>
      </c>
      <c r="E161" s="161" t="s">
        <v>558</v>
      </c>
      <c r="F161" s="162">
        <v>496.6</v>
      </c>
      <c r="G161" s="161" t="s">
        <v>587</v>
      </c>
      <c r="H161" s="161">
        <v>621</v>
      </c>
      <c r="I161" s="163">
        <v>580</v>
      </c>
      <c r="J161" s="164" t="s">
        <v>588</v>
      </c>
      <c r="K161" s="165">
        <f t="shared" si="138"/>
        <v>124.39999999999998</v>
      </c>
      <c r="L161" s="166">
        <f t="shared" si="139"/>
        <v>0.25050342327829234</v>
      </c>
      <c r="M161" s="161" t="s">
        <v>556</v>
      </c>
      <c r="N161" s="167">
        <v>42605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11</v>
      </c>
      <c r="B162" s="159">
        <v>41926</v>
      </c>
      <c r="C162" s="159"/>
      <c r="D162" s="160" t="s">
        <v>603</v>
      </c>
      <c r="E162" s="161" t="s">
        <v>558</v>
      </c>
      <c r="F162" s="162">
        <v>2481.9</v>
      </c>
      <c r="G162" s="161" t="s">
        <v>587</v>
      </c>
      <c r="H162" s="161">
        <v>2840</v>
      </c>
      <c r="I162" s="163">
        <v>2870</v>
      </c>
      <c r="J162" s="164" t="s">
        <v>604</v>
      </c>
      <c r="K162" s="165">
        <f t="shared" si="138"/>
        <v>358.09999999999991</v>
      </c>
      <c r="L162" s="166">
        <f t="shared" si="139"/>
        <v>0.14428462065353154</v>
      </c>
      <c r="M162" s="161" t="s">
        <v>556</v>
      </c>
      <c r="N162" s="167">
        <v>42017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12</v>
      </c>
      <c r="B163" s="159">
        <v>41928</v>
      </c>
      <c r="C163" s="159"/>
      <c r="D163" s="160" t="s">
        <v>605</v>
      </c>
      <c r="E163" s="161" t="s">
        <v>558</v>
      </c>
      <c r="F163" s="162">
        <v>84.5</v>
      </c>
      <c r="G163" s="161" t="s">
        <v>587</v>
      </c>
      <c r="H163" s="161">
        <v>93</v>
      </c>
      <c r="I163" s="163">
        <v>110</v>
      </c>
      <c r="J163" s="164" t="s">
        <v>606</v>
      </c>
      <c r="K163" s="165">
        <f t="shared" si="138"/>
        <v>8.5</v>
      </c>
      <c r="L163" s="166">
        <f t="shared" si="139"/>
        <v>0.10059171597633136</v>
      </c>
      <c r="M163" s="161" t="s">
        <v>556</v>
      </c>
      <c r="N163" s="167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13</v>
      </c>
      <c r="B164" s="159">
        <v>41928</v>
      </c>
      <c r="C164" s="159"/>
      <c r="D164" s="160" t="s">
        <v>607</v>
      </c>
      <c r="E164" s="161" t="s">
        <v>558</v>
      </c>
      <c r="F164" s="162">
        <v>401</v>
      </c>
      <c r="G164" s="161" t="s">
        <v>587</v>
      </c>
      <c r="H164" s="161">
        <v>428</v>
      </c>
      <c r="I164" s="163">
        <v>450</v>
      </c>
      <c r="J164" s="164" t="s">
        <v>608</v>
      </c>
      <c r="K164" s="165">
        <f t="shared" si="138"/>
        <v>27</v>
      </c>
      <c r="L164" s="166">
        <f t="shared" si="139"/>
        <v>6.7331670822942641E-2</v>
      </c>
      <c r="M164" s="161" t="s">
        <v>556</v>
      </c>
      <c r="N164" s="167">
        <v>42020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14</v>
      </c>
      <c r="B165" s="159">
        <v>41928</v>
      </c>
      <c r="C165" s="159"/>
      <c r="D165" s="160" t="s">
        <v>609</v>
      </c>
      <c r="E165" s="161" t="s">
        <v>558</v>
      </c>
      <c r="F165" s="162">
        <v>101</v>
      </c>
      <c r="G165" s="161" t="s">
        <v>587</v>
      </c>
      <c r="H165" s="161">
        <v>112</v>
      </c>
      <c r="I165" s="163">
        <v>120</v>
      </c>
      <c r="J165" s="164" t="s">
        <v>610</v>
      </c>
      <c r="K165" s="165">
        <f t="shared" si="138"/>
        <v>11</v>
      </c>
      <c r="L165" s="166">
        <f t="shared" si="139"/>
        <v>0.10891089108910891</v>
      </c>
      <c r="M165" s="161" t="s">
        <v>556</v>
      </c>
      <c r="N165" s="167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15</v>
      </c>
      <c r="B166" s="159">
        <v>41954</v>
      </c>
      <c r="C166" s="159"/>
      <c r="D166" s="160" t="s">
        <v>611</v>
      </c>
      <c r="E166" s="161" t="s">
        <v>558</v>
      </c>
      <c r="F166" s="162">
        <v>59</v>
      </c>
      <c r="G166" s="161" t="s">
        <v>587</v>
      </c>
      <c r="H166" s="161">
        <v>76</v>
      </c>
      <c r="I166" s="163">
        <v>76</v>
      </c>
      <c r="J166" s="164" t="s">
        <v>588</v>
      </c>
      <c r="K166" s="165">
        <f t="shared" si="138"/>
        <v>17</v>
      </c>
      <c r="L166" s="166">
        <f t="shared" si="139"/>
        <v>0.28813559322033899</v>
      </c>
      <c r="M166" s="161" t="s">
        <v>556</v>
      </c>
      <c r="N166" s="167">
        <v>43032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16</v>
      </c>
      <c r="B167" s="159">
        <v>41954</v>
      </c>
      <c r="C167" s="159"/>
      <c r="D167" s="160" t="s">
        <v>600</v>
      </c>
      <c r="E167" s="161" t="s">
        <v>558</v>
      </c>
      <c r="F167" s="162">
        <v>99</v>
      </c>
      <c r="G167" s="161" t="s">
        <v>587</v>
      </c>
      <c r="H167" s="161">
        <v>120</v>
      </c>
      <c r="I167" s="163">
        <v>120</v>
      </c>
      <c r="J167" s="164" t="s">
        <v>569</v>
      </c>
      <c r="K167" s="165">
        <f t="shared" si="138"/>
        <v>21</v>
      </c>
      <c r="L167" s="166">
        <f t="shared" si="139"/>
        <v>0.21212121212121213</v>
      </c>
      <c r="M167" s="161" t="s">
        <v>556</v>
      </c>
      <c r="N167" s="167">
        <v>41960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17</v>
      </c>
      <c r="B168" s="159">
        <v>41956</v>
      </c>
      <c r="C168" s="159"/>
      <c r="D168" s="160" t="s">
        <v>612</v>
      </c>
      <c r="E168" s="161" t="s">
        <v>558</v>
      </c>
      <c r="F168" s="162">
        <v>22</v>
      </c>
      <c r="G168" s="161" t="s">
        <v>587</v>
      </c>
      <c r="H168" s="161">
        <v>33.549999999999997</v>
      </c>
      <c r="I168" s="163">
        <v>32</v>
      </c>
      <c r="J168" s="164" t="s">
        <v>613</v>
      </c>
      <c r="K168" s="165">
        <f t="shared" si="138"/>
        <v>11.549999999999997</v>
      </c>
      <c r="L168" s="166">
        <f t="shared" si="139"/>
        <v>0.52499999999999991</v>
      </c>
      <c r="M168" s="161" t="s">
        <v>556</v>
      </c>
      <c r="N168" s="167">
        <v>42188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18</v>
      </c>
      <c r="B169" s="159">
        <v>41976</v>
      </c>
      <c r="C169" s="159"/>
      <c r="D169" s="160" t="s">
        <v>614</v>
      </c>
      <c r="E169" s="161" t="s">
        <v>558</v>
      </c>
      <c r="F169" s="162">
        <v>440</v>
      </c>
      <c r="G169" s="161" t="s">
        <v>587</v>
      </c>
      <c r="H169" s="161">
        <v>520</v>
      </c>
      <c r="I169" s="163">
        <v>520</v>
      </c>
      <c r="J169" s="164" t="s">
        <v>615</v>
      </c>
      <c r="K169" s="165">
        <f t="shared" si="138"/>
        <v>80</v>
      </c>
      <c r="L169" s="166">
        <f t="shared" si="139"/>
        <v>0.18181818181818182</v>
      </c>
      <c r="M169" s="161" t="s">
        <v>556</v>
      </c>
      <c r="N169" s="167">
        <v>42208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19</v>
      </c>
      <c r="B170" s="159">
        <v>41976</v>
      </c>
      <c r="C170" s="159"/>
      <c r="D170" s="160" t="s">
        <v>616</v>
      </c>
      <c r="E170" s="161" t="s">
        <v>558</v>
      </c>
      <c r="F170" s="162">
        <v>360</v>
      </c>
      <c r="G170" s="161" t="s">
        <v>587</v>
      </c>
      <c r="H170" s="161">
        <v>427</v>
      </c>
      <c r="I170" s="163">
        <v>425</v>
      </c>
      <c r="J170" s="164" t="s">
        <v>617</v>
      </c>
      <c r="K170" s="165">
        <f t="shared" si="138"/>
        <v>67</v>
      </c>
      <c r="L170" s="166">
        <f t="shared" si="139"/>
        <v>0.18611111111111112</v>
      </c>
      <c r="M170" s="161" t="s">
        <v>556</v>
      </c>
      <c r="N170" s="167">
        <v>42058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20</v>
      </c>
      <c r="B171" s="159">
        <v>42012</v>
      </c>
      <c r="C171" s="159"/>
      <c r="D171" s="160" t="s">
        <v>618</v>
      </c>
      <c r="E171" s="161" t="s">
        <v>558</v>
      </c>
      <c r="F171" s="162">
        <v>360</v>
      </c>
      <c r="G171" s="161" t="s">
        <v>587</v>
      </c>
      <c r="H171" s="161">
        <v>455</v>
      </c>
      <c r="I171" s="163">
        <v>420</v>
      </c>
      <c r="J171" s="164" t="s">
        <v>619</v>
      </c>
      <c r="K171" s="165">
        <f t="shared" si="138"/>
        <v>95</v>
      </c>
      <c r="L171" s="166">
        <f t="shared" si="139"/>
        <v>0.2638888888888889</v>
      </c>
      <c r="M171" s="161" t="s">
        <v>556</v>
      </c>
      <c r="N171" s="167">
        <v>42024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21</v>
      </c>
      <c r="B172" s="159">
        <v>42012</v>
      </c>
      <c r="C172" s="159"/>
      <c r="D172" s="160" t="s">
        <v>620</v>
      </c>
      <c r="E172" s="161" t="s">
        <v>558</v>
      </c>
      <c r="F172" s="162">
        <v>130</v>
      </c>
      <c r="G172" s="161"/>
      <c r="H172" s="161">
        <v>175.5</v>
      </c>
      <c r="I172" s="163">
        <v>165</v>
      </c>
      <c r="J172" s="164" t="s">
        <v>621</v>
      </c>
      <c r="K172" s="165">
        <f t="shared" si="138"/>
        <v>45.5</v>
      </c>
      <c r="L172" s="166">
        <f t="shared" si="139"/>
        <v>0.35</v>
      </c>
      <c r="M172" s="161" t="s">
        <v>556</v>
      </c>
      <c r="N172" s="167">
        <v>43088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22</v>
      </c>
      <c r="B173" s="159">
        <v>42040</v>
      </c>
      <c r="C173" s="159"/>
      <c r="D173" s="160" t="s">
        <v>371</v>
      </c>
      <c r="E173" s="161" t="s">
        <v>586</v>
      </c>
      <c r="F173" s="162">
        <v>98</v>
      </c>
      <c r="G173" s="161"/>
      <c r="H173" s="161">
        <v>120</v>
      </c>
      <c r="I173" s="163">
        <v>120</v>
      </c>
      <c r="J173" s="164" t="s">
        <v>588</v>
      </c>
      <c r="K173" s="165">
        <f t="shared" si="138"/>
        <v>22</v>
      </c>
      <c r="L173" s="166">
        <f t="shared" si="139"/>
        <v>0.22448979591836735</v>
      </c>
      <c r="M173" s="161" t="s">
        <v>556</v>
      </c>
      <c r="N173" s="167">
        <v>42753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23</v>
      </c>
      <c r="B174" s="159">
        <v>42040</v>
      </c>
      <c r="C174" s="159"/>
      <c r="D174" s="160" t="s">
        <v>622</v>
      </c>
      <c r="E174" s="161" t="s">
        <v>586</v>
      </c>
      <c r="F174" s="162">
        <v>196</v>
      </c>
      <c r="G174" s="161"/>
      <c r="H174" s="161">
        <v>262</v>
      </c>
      <c r="I174" s="163">
        <v>255</v>
      </c>
      <c r="J174" s="164" t="s">
        <v>588</v>
      </c>
      <c r="K174" s="165">
        <f t="shared" si="138"/>
        <v>66</v>
      </c>
      <c r="L174" s="166">
        <f t="shared" si="139"/>
        <v>0.33673469387755101</v>
      </c>
      <c r="M174" s="161" t="s">
        <v>556</v>
      </c>
      <c r="N174" s="167">
        <v>42599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8">
        <v>24</v>
      </c>
      <c r="B175" s="169">
        <v>42067</v>
      </c>
      <c r="C175" s="169"/>
      <c r="D175" s="170" t="s">
        <v>370</v>
      </c>
      <c r="E175" s="171" t="s">
        <v>586</v>
      </c>
      <c r="F175" s="172">
        <v>235</v>
      </c>
      <c r="G175" s="172"/>
      <c r="H175" s="173">
        <v>77</v>
      </c>
      <c r="I175" s="173" t="s">
        <v>623</v>
      </c>
      <c r="J175" s="174" t="s">
        <v>624</v>
      </c>
      <c r="K175" s="175">
        <f t="shared" si="138"/>
        <v>-158</v>
      </c>
      <c r="L175" s="176">
        <f t="shared" si="139"/>
        <v>-0.67234042553191486</v>
      </c>
      <c r="M175" s="172" t="s">
        <v>568</v>
      </c>
      <c r="N175" s="169">
        <v>43522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25</v>
      </c>
      <c r="B176" s="159">
        <v>42067</v>
      </c>
      <c r="C176" s="159"/>
      <c r="D176" s="160" t="s">
        <v>625</v>
      </c>
      <c r="E176" s="161" t="s">
        <v>586</v>
      </c>
      <c r="F176" s="162">
        <v>185</v>
      </c>
      <c r="G176" s="161"/>
      <c r="H176" s="161">
        <v>224</v>
      </c>
      <c r="I176" s="163" t="s">
        <v>626</v>
      </c>
      <c r="J176" s="164" t="s">
        <v>588</v>
      </c>
      <c r="K176" s="165">
        <f t="shared" si="138"/>
        <v>39</v>
      </c>
      <c r="L176" s="166">
        <f t="shared" si="139"/>
        <v>0.21081081081081082</v>
      </c>
      <c r="M176" s="161" t="s">
        <v>556</v>
      </c>
      <c r="N176" s="167">
        <v>42647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8">
        <v>26</v>
      </c>
      <c r="B177" s="169">
        <v>42090</v>
      </c>
      <c r="C177" s="169"/>
      <c r="D177" s="177" t="s">
        <v>627</v>
      </c>
      <c r="E177" s="172" t="s">
        <v>586</v>
      </c>
      <c r="F177" s="172">
        <v>49.5</v>
      </c>
      <c r="G177" s="173"/>
      <c r="H177" s="173">
        <v>15.85</v>
      </c>
      <c r="I177" s="173">
        <v>67</v>
      </c>
      <c r="J177" s="174" t="s">
        <v>628</v>
      </c>
      <c r="K177" s="173">
        <f t="shared" si="138"/>
        <v>-33.65</v>
      </c>
      <c r="L177" s="178">
        <f t="shared" si="139"/>
        <v>-0.67979797979797973</v>
      </c>
      <c r="M177" s="172" t="s">
        <v>568</v>
      </c>
      <c r="N177" s="179">
        <v>43627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27</v>
      </c>
      <c r="B178" s="159">
        <v>42093</v>
      </c>
      <c r="C178" s="159"/>
      <c r="D178" s="160" t="s">
        <v>629</v>
      </c>
      <c r="E178" s="161" t="s">
        <v>586</v>
      </c>
      <c r="F178" s="162">
        <v>183.5</v>
      </c>
      <c r="G178" s="161"/>
      <c r="H178" s="161">
        <v>219</v>
      </c>
      <c r="I178" s="163">
        <v>218</v>
      </c>
      <c r="J178" s="164" t="s">
        <v>630</v>
      </c>
      <c r="K178" s="165">
        <f t="shared" si="138"/>
        <v>35.5</v>
      </c>
      <c r="L178" s="166">
        <f t="shared" si="139"/>
        <v>0.19346049046321526</v>
      </c>
      <c r="M178" s="161" t="s">
        <v>556</v>
      </c>
      <c r="N178" s="167">
        <v>42103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28</v>
      </c>
      <c r="B179" s="159">
        <v>42114</v>
      </c>
      <c r="C179" s="159"/>
      <c r="D179" s="160" t="s">
        <v>631</v>
      </c>
      <c r="E179" s="161" t="s">
        <v>586</v>
      </c>
      <c r="F179" s="162">
        <f>(227+237)/2</f>
        <v>232</v>
      </c>
      <c r="G179" s="161"/>
      <c r="H179" s="161">
        <v>298</v>
      </c>
      <c r="I179" s="163">
        <v>298</v>
      </c>
      <c r="J179" s="164" t="s">
        <v>588</v>
      </c>
      <c r="K179" s="165">
        <f t="shared" si="138"/>
        <v>66</v>
      </c>
      <c r="L179" s="166">
        <f t="shared" si="139"/>
        <v>0.28448275862068967</v>
      </c>
      <c r="M179" s="161" t="s">
        <v>556</v>
      </c>
      <c r="N179" s="167">
        <v>42823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29</v>
      </c>
      <c r="B180" s="159">
        <v>42128</v>
      </c>
      <c r="C180" s="159"/>
      <c r="D180" s="160" t="s">
        <v>632</v>
      </c>
      <c r="E180" s="161" t="s">
        <v>558</v>
      </c>
      <c r="F180" s="162">
        <v>385</v>
      </c>
      <c r="G180" s="161"/>
      <c r="H180" s="161">
        <f>212.5+331</f>
        <v>543.5</v>
      </c>
      <c r="I180" s="163">
        <v>510</v>
      </c>
      <c r="J180" s="164" t="s">
        <v>633</v>
      </c>
      <c r="K180" s="165">
        <f t="shared" si="138"/>
        <v>158.5</v>
      </c>
      <c r="L180" s="166">
        <f t="shared" si="139"/>
        <v>0.41168831168831171</v>
      </c>
      <c r="M180" s="161" t="s">
        <v>556</v>
      </c>
      <c r="N180" s="167">
        <v>42235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30</v>
      </c>
      <c r="B181" s="159">
        <v>42128</v>
      </c>
      <c r="C181" s="159"/>
      <c r="D181" s="160" t="s">
        <v>634</v>
      </c>
      <c r="E181" s="161" t="s">
        <v>558</v>
      </c>
      <c r="F181" s="162">
        <v>115.5</v>
      </c>
      <c r="G181" s="161"/>
      <c r="H181" s="161">
        <v>146</v>
      </c>
      <c r="I181" s="163">
        <v>142</v>
      </c>
      <c r="J181" s="164" t="s">
        <v>635</v>
      </c>
      <c r="K181" s="165">
        <f t="shared" si="138"/>
        <v>30.5</v>
      </c>
      <c r="L181" s="166">
        <f t="shared" si="139"/>
        <v>0.26406926406926406</v>
      </c>
      <c r="M181" s="161" t="s">
        <v>556</v>
      </c>
      <c r="N181" s="167">
        <v>42202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31</v>
      </c>
      <c r="B182" s="159">
        <v>42151</v>
      </c>
      <c r="C182" s="159"/>
      <c r="D182" s="160" t="s">
        <v>636</v>
      </c>
      <c r="E182" s="161" t="s">
        <v>558</v>
      </c>
      <c r="F182" s="162">
        <v>237.5</v>
      </c>
      <c r="G182" s="161"/>
      <c r="H182" s="161">
        <v>279.5</v>
      </c>
      <c r="I182" s="163">
        <v>278</v>
      </c>
      <c r="J182" s="164" t="s">
        <v>588</v>
      </c>
      <c r="K182" s="165">
        <f t="shared" si="138"/>
        <v>42</v>
      </c>
      <c r="L182" s="166">
        <f t="shared" si="139"/>
        <v>0.17684210526315788</v>
      </c>
      <c r="M182" s="161" t="s">
        <v>556</v>
      </c>
      <c r="N182" s="167">
        <v>42222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32</v>
      </c>
      <c r="B183" s="159">
        <v>42174</v>
      </c>
      <c r="C183" s="159"/>
      <c r="D183" s="160" t="s">
        <v>607</v>
      </c>
      <c r="E183" s="161" t="s">
        <v>586</v>
      </c>
      <c r="F183" s="162">
        <v>340</v>
      </c>
      <c r="G183" s="161"/>
      <c r="H183" s="161">
        <v>448</v>
      </c>
      <c r="I183" s="163">
        <v>448</v>
      </c>
      <c r="J183" s="164" t="s">
        <v>588</v>
      </c>
      <c r="K183" s="165">
        <f t="shared" si="138"/>
        <v>108</v>
      </c>
      <c r="L183" s="166">
        <f t="shared" si="139"/>
        <v>0.31764705882352939</v>
      </c>
      <c r="M183" s="161" t="s">
        <v>556</v>
      </c>
      <c r="N183" s="167">
        <v>43018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33</v>
      </c>
      <c r="B184" s="159">
        <v>42191</v>
      </c>
      <c r="C184" s="159"/>
      <c r="D184" s="160" t="s">
        <v>637</v>
      </c>
      <c r="E184" s="161" t="s">
        <v>586</v>
      </c>
      <c r="F184" s="162">
        <v>390</v>
      </c>
      <c r="G184" s="161"/>
      <c r="H184" s="161">
        <v>460</v>
      </c>
      <c r="I184" s="163">
        <v>460</v>
      </c>
      <c r="J184" s="164" t="s">
        <v>588</v>
      </c>
      <c r="K184" s="165">
        <f t="shared" si="138"/>
        <v>70</v>
      </c>
      <c r="L184" s="166">
        <f t="shared" si="139"/>
        <v>0.17948717948717949</v>
      </c>
      <c r="M184" s="161" t="s">
        <v>556</v>
      </c>
      <c r="N184" s="167">
        <v>42478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8">
        <v>34</v>
      </c>
      <c r="B185" s="169">
        <v>42195</v>
      </c>
      <c r="C185" s="169"/>
      <c r="D185" s="170" t="s">
        <v>638</v>
      </c>
      <c r="E185" s="171" t="s">
        <v>586</v>
      </c>
      <c r="F185" s="172">
        <v>122.5</v>
      </c>
      <c r="G185" s="172"/>
      <c r="H185" s="173">
        <v>61</v>
      </c>
      <c r="I185" s="173">
        <v>172</v>
      </c>
      <c r="J185" s="174" t="s">
        <v>639</v>
      </c>
      <c r="K185" s="175">
        <f t="shared" si="138"/>
        <v>-61.5</v>
      </c>
      <c r="L185" s="176">
        <f t="shared" si="139"/>
        <v>-0.50204081632653064</v>
      </c>
      <c r="M185" s="172" t="s">
        <v>568</v>
      </c>
      <c r="N185" s="169">
        <v>43333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35</v>
      </c>
      <c r="B186" s="159">
        <v>42219</v>
      </c>
      <c r="C186" s="159"/>
      <c r="D186" s="160" t="s">
        <v>640</v>
      </c>
      <c r="E186" s="161" t="s">
        <v>586</v>
      </c>
      <c r="F186" s="162">
        <v>297.5</v>
      </c>
      <c r="G186" s="161"/>
      <c r="H186" s="161">
        <v>350</v>
      </c>
      <c r="I186" s="163">
        <v>360</v>
      </c>
      <c r="J186" s="164" t="s">
        <v>641</v>
      </c>
      <c r="K186" s="165">
        <f t="shared" si="138"/>
        <v>52.5</v>
      </c>
      <c r="L186" s="166">
        <f t="shared" si="139"/>
        <v>0.17647058823529413</v>
      </c>
      <c r="M186" s="161" t="s">
        <v>556</v>
      </c>
      <c r="N186" s="167">
        <v>42232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36</v>
      </c>
      <c r="B187" s="159">
        <v>42219</v>
      </c>
      <c r="C187" s="159"/>
      <c r="D187" s="160" t="s">
        <v>642</v>
      </c>
      <c r="E187" s="161" t="s">
        <v>586</v>
      </c>
      <c r="F187" s="162">
        <v>115.5</v>
      </c>
      <c r="G187" s="161"/>
      <c r="H187" s="161">
        <v>149</v>
      </c>
      <c r="I187" s="163">
        <v>140</v>
      </c>
      <c r="J187" s="164" t="s">
        <v>643</v>
      </c>
      <c r="K187" s="165">
        <f t="shared" si="138"/>
        <v>33.5</v>
      </c>
      <c r="L187" s="166">
        <f t="shared" si="139"/>
        <v>0.29004329004329005</v>
      </c>
      <c r="M187" s="161" t="s">
        <v>556</v>
      </c>
      <c r="N187" s="167">
        <v>42740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37</v>
      </c>
      <c r="B188" s="159">
        <v>42251</v>
      </c>
      <c r="C188" s="159"/>
      <c r="D188" s="160" t="s">
        <v>636</v>
      </c>
      <c r="E188" s="161" t="s">
        <v>586</v>
      </c>
      <c r="F188" s="162">
        <v>226</v>
      </c>
      <c r="G188" s="161"/>
      <c r="H188" s="161">
        <v>292</v>
      </c>
      <c r="I188" s="163">
        <v>292</v>
      </c>
      <c r="J188" s="164" t="s">
        <v>644</v>
      </c>
      <c r="K188" s="165">
        <f t="shared" si="138"/>
        <v>66</v>
      </c>
      <c r="L188" s="166">
        <f t="shared" si="139"/>
        <v>0.29203539823008851</v>
      </c>
      <c r="M188" s="161" t="s">
        <v>556</v>
      </c>
      <c r="N188" s="167">
        <v>42286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38</v>
      </c>
      <c r="B189" s="159">
        <v>42254</v>
      </c>
      <c r="C189" s="159"/>
      <c r="D189" s="160" t="s">
        <v>631</v>
      </c>
      <c r="E189" s="161" t="s">
        <v>586</v>
      </c>
      <c r="F189" s="162">
        <v>232.5</v>
      </c>
      <c r="G189" s="161"/>
      <c r="H189" s="161">
        <v>312.5</v>
      </c>
      <c r="I189" s="163">
        <v>310</v>
      </c>
      <c r="J189" s="164" t="s">
        <v>588</v>
      </c>
      <c r="K189" s="165">
        <f t="shared" si="138"/>
        <v>80</v>
      </c>
      <c r="L189" s="166">
        <f t="shared" si="139"/>
        <v>0.34408602150537637</v>
      </c>
      <c r="M189" s="161" t="s">
        <v>556</v>
      </c>
      <c r="N189" s="167">
        <v>42823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39</v>
      </c>
      <c r="B190" s="159">
        <v>42268</v>
      </c>
      <c r="C190" s="159"/>
      <c r="D190" s="160" t="s">
        <v>645</v>
      </c>
      <c r="E190" s="161" t="s">
        <v>586</v>
      </c>
      <c r="F190" s="162">
        <v>196.5</v>
      </c>
      <c r="G190" s="161"/>
      <c r="H190" s="161">
        <v>238</v>
      </c>
      <c r="I190" s="163">
        <v>238</v>
      </c>
      <c r="J190" s="164" t="s">
        <v>644</v>
      </c>
      <c r="K190" s="165">
        <f t="shared" si="138"/>
        <v>41.5</v>
      </c>
      <c r="L190" s="166">
        <f t="shared" si="139"/>
        <v>0.21119592875318066</v>
      </c>
      <c r="M190" s="161" t="s">
        <v>556</v>
      </c>
      <c r="N190" s="167">
        <v>42291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40</v>
      </c>
      <c r="B191" s="159">
        <v>42271</v>
      </c>
      <c r="C191" s="159"/>
      <c r="D191" s="160" t="s">
        <v>585</v>
      </c>
      <c r="E191" s="161" t="s">
        <v>586</v>
      </c>
      <c r="F191" s="162">
        <v>65</v>
      </c>
      <c r="G191" s="161"/>
      <c r="H191" s="161">
        <v>82</v>
      </c>
      <c r="I191" s="163">
        <v>82</v>
      </c>
      <c r="J191" s="164" t="s">
        <v>644</v>
      </c>
      <c r="K191" s="165">
        <f t="shared" si="138"/>
        <v>17</v>
      </c>
      <c r="L191" s="166">
        <f t="shared" si="139"/>
        <v>0.26153846153846155</v>
      </c>
      <c r="M191" s="161" t="s">
        <v>556</v>
      </c>
      <c r="N191" s="167">
        <v>42578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41</v>
      </c>
      <c r="B192" s="159">
        <v>42291</v>
      </c>
      <c r="C192" s="159"/>
      <c r="D192" s="160" t="s">
        <v>646</v>
      </c>
      <c r="E192" s="161" t="s">
        <v>586</v>
      </c>
      <c r="F192" s="162">
        <v>144</v>
      </c>
      <c r="G192" s="161"/>
      <c r="H192" s="161">
        <v>182.5</v>
      </c>
      <c r="I192" s="163">
        <v>181</v>
      </c>
      <c r="J192" s="164" t="s">
        <v>644</v>
      </c>
      <c r="K192" s="165">
        <f t="shared" si="138"/>
        <v>38.5</v>
      </c>
      <c r="L192" s="166">
        <f t="shared" si="139"/>
        <v>0.2673611111111111</v>
      </c>
      <c r="M192" s="161" t="s">
        <v>556</v>
      </c>
      <c r="N192" s="167">
        <v>42817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42</v>
      </c>
      <c r="B193" s="159">
        <v>42291</v>
      </c>
      <c r="C193" s="159"/>
      <c r="D193" s="160" t="s">
        <v>647</v>
      </c>
      <c r="E193" s="161" t="s">
        <v>586</v>
      </c>
      <c r="F193" s="162">
        <v>264</v>
      </c>
      <c r="G193" s="161"/>
      <c r="H193" s="161">
        <v>311</v>
      </c>
      <c r="I193" s="163">
        <v>311</v>
      </c>
      <c r="J193" s="164" t="s">
        <v>644</v>
      </c>
      <c r="K193" s="165">
        <f t="shared" si="138"/>
        <v>47</v>
      </c>
      <c r="L193" s="166">
        <f t="shared" si="139"/>
        <v>0.17803030303030304</v>
      </c>
      <c r="M193" s="161" t="s">
        <v>556</v>
      </c>
      <c r="N193" s="167">
        <v>42604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43</v>
      </c>
      <c r="B194" s="159">
        <v>42318</v>
      </c>
      <c r="C194" s="159"/>
      <c r="D194" s="160" t="s">
        <v>648</v>
      </c>
      <c r="E194" s="161" t="s">
        <v>558</v>
      </c>
      <c r="F194" s="162">
        <v>549.5</v>
      </c>
      <c r="G194" s="161"/>
      <c r="H194" s="161">
        <v>630</v>
      </c>
      <c r="I194" s="163">
        <v>630</v>
      </c>
      <c r="J194" s="164" t="s">
        <v>644</v>
      </c>
      <c r="K194" s="165">
        <f t="shared" si="138"/>
        <v>80.5</v>
      </c>
      <c r="L194" s="166">
        <f t="shared" si="139"/>
        <v>0.1464968152866242</v>
      </c>
      <c r="M194" s="161" t="s">
        <v>556</v>
      </c>
      <c r="N194" s="167">
        <v>42419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44</v>
      </c>
      <c r="B195" s="159">
        <v>42342</v>
      </c>
      <c r="C195" s="159"/>
      <c r="D195" s="160" t="s">
        <v>649</v>
      </c>
      <c r="E195" s="161" t="s">
        <v>586</v>
      </c>
      <c r="F195" s="162">
        <v>1027.5</v>
      </c>
      <c r="G195" s="161"/>
      <c r="H195" s="161">
        <v>1315</v>
      </c>
      <c r="I195" s="163">
        <v>1250</v>
      </c>
      <c r="J195" s="164" t="s">
        <v>644</v>
      </c>
      <c r="K195" s="165">
        <f t="shared" si="138"/>
        <v>287.5</v>
      </c>
      <c r="L195" s="166">
        <f t="shared" si="139"/>
        <v>0.27980535279805352</v>
      </c>
      <c r="M195" s="161" t="s">
        <v>556</v>
      </c>
      <c r="N195" s="167">
        <v>43244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45</v>
      </c>
      <c r="B196" s="159">
        <v>42367</v>
      </c>
      <c r="C196" s="159"/>
      <c r="D196" s="160" t="s">
        <v>650</v>
      </c>
      <c r="E196" s="161" t="s">
        <v>586</v>
      </c>
      <c r="F196" s="162">
        <v>465</v>
      </c>
      <c r="G196" s="161"/>
      <c r="H196" s="161">
        <v>540</v>
      </c>
      <c r="I196" s="163">
        <v>540</v>
      </c>
      <c r="J196" s="164" t="s">
        <v>644</v>
      </c>
      <c r="K196" s="165">
        <f t="shared" si="138"/>
        <v>75</v>
      </c>
      <c r="L196" s="166">
        <f t="shared" si="139"/>
        <v>0.16129032258064516</v>
      </c>
      <c r="M196" s="161" t="s">
        <v>556</v>
      </c>
      <c r="N196" s="167">
        <v>42530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46</v>
      </c>
      <c r="B197" s="159">
        <v>42380</v>
      </c>
      <c r="C197" s="159"/>
      <c r="D197" s="160" t="s">
        <v>371</v>
      </c>
      <c r="E197" s="161" t="s">
        <v>558</v>
      </c>
      <c r="F197" s="162">
        <v>81</v>
      </c>
      <c r="G197" s="161"/>
      <c r="H197" s="161">
        <v>110</v>
      </c>
      <c r="I197" s="163">
        <v>110</v>
      </c>
      <c r="J197" s="164" t="s">
        <v>644</v>
      </c>
      <c r="K197" s="165">
        <f t="shared" si="138"/>
        <v>29</v>
      </c>
      <c r="L197" s="166">
        <f t="shared" si="139"/>
        <v>0.35802469135802467</v>
      </c>
      <c r="M197" s="161" t="s">
        <v>556</v>
      </c>
      <c r="N197" s="167">
        <v>42745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47</v>
      </c>
      <c r="B198" s="159">
        <v>42382</v>
      </c>
      <c r="C198" s="159"/>
      <c r="D198" s="160" t="s">
        <v>651</v>
      </c>
      <c r="E198" s="161" t="s">
        <v>558</v>
      </c>
      <c r="F198" s="162">
        <v>417.5</v>
      </c>
      <c r="G198" s="161"/>
      <c r="H198" s="161">
        <v>547</v>
      </c>
      <c r="I198" s="163">
        <v>535</v>
      </c>
      <c r="J198" s="164" t="s">
        <v>644</v>
      </c>
      <c r="K198" s="165">
        <f t="shared" si="138"/>
        <v>129.5</v>
      </c>
      <c r="L198" s="166">
        <f t="shared" si="139"/>
        <v>0.31017964071856285</v>
      </c>
      <c r="M198" s="161" t="s">
        <v>556</v>
      </c>
      <c r="N198" s="167">
        <v>42578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48</v>
      </c>
      <c r="B199" s="159">
        <v>42408</v>
      </c>
      <c r="C199" s="159"/>
      <c r="D199" s="160" t="s">
        <v>652</v>
      </c>
      <c r="E199" s="161" t="s">
        <v>586</v>
      </c>
      <c r="F199" s="162">
        <v>650</v>
      </c>
      <c r="G199" s="161"/>
      <c r="H199" s="161">
        <v>800</v>
      </c>
      <c r="I199" s="163">
        <v>800</v>
      </c>
      <c r="J199" s="164" t="s">
        <v>644</v>
      </c>
      <c r="K199" s="165">
        <f t="shared" si="138"/>
        <v>150</v>
      </c>
      <c r="L199" s="166">
        <f t="shared" si="139"/>
        <v>0.23076923076923078</v>
      </c>
      <c r="M199" s="161" t="s">
        <v>556</v>
      </c>
      <c r="N199" s="167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49</v>
      </c>
      <c r="B200" s="159">
        <v>42433</v>
      </c>
      <c r="C200" s="159"/>
      <c r="D200" s="160" t="s">
        <v>209</v>
      </c>
      <c r="E200" s="161" t="s">
        <v>586</v>
      </c>
      <c r="F200" s="162">
        <v>437.5</v>
      </c>
      <c r="G200" s="161"/>
      <c r="H200" s="161">
        <v>504.5</v>
      </c>
      <c r="I200" s="163">
        <v>522</v>
      </c>
      <c r="J200" s="164" t="s">
        <v>653</v>
      </c>
      <c r="K200" s="165">
        <f t="shared" si="138"/>
        <v>67</v>
      </c>
      <c r="L200" s="166">
        <f t="shared" si="139"/>
        <v>0.15314285714285714</v>
      </c>
      <c r="M200" s="161" t="s">
        <v>556</v>
      </c>
      <c r="N200" s="167">
        <v>42480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50</v>
      </c>
      <c r="B201" s="159">
        <v>42438</v>
      </c>
      <c r="C201" s="159"/>
      <c r="D201" s="160" t="s">
        <v>654</v>
      </c>
      <c r="E201" s="161" t="s">
        <v>586</v>
      </c>
      <c r="F201" s="162">
        <v>189.5</v>
      </c>
      <c r="G201" s="161"/>
      <c r="H201" s="161">
        <v>218</v>
      </c>
      <c r="I201" s="163">
        <v>218</v>
      </c>
      <c r="J201" s="164" t="s">
        <v>644</v>
      </c>
      <c r="K201" s="165">
        <f t="shared" si="138"/>
        <v>28.5</v>
      </c>
      <c r="L201" s="166">
        <f t="shared" si="139"/>
        <v>0.15039577836411611</v>
      </c>
      <c r="M201" s="161" t="s">
        <v>556</v>
      </c>
      <c r="N201" s="167">
        <v>43034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8">
        <v>51</v>
      </c>
      <c r="B202" s="169">
        <v>42471</v>
      </c>
      <c r="C202" s="169"/>
      <c r="D202" s="177" t="s">
        <v>655</v>
      </c>
      <c r="E202" s="172" t="s">
        <v>586</v>
      </c>
      <c r="F202" s="172">
        <v>36.5</v>
      </c>
      <c r="G202" s="173"/>
      <c r="H202" s="173">
        <v>15.85</v>
      </c>
      <c r="I202" s="173">
        <v>60</v>
      </c>
      <c r="J202" s="174" t="s">
        <v>656</v>
      </c>
      <c r="K202" s="175">
        <f t="shared" si="138"/>
        <v>-20.65</v>
      </c>
      <c r="L202" s="176">
        <f t="shared" si="139"/>
        <v>-0.5657534246575342</v>
      </c>
      <c r="M202" s="172" t="s">
        <v>568</v>
      </c>
      <c r="N202" s="180">
        <v>43627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52</v>
      </c>
      <c r="B203" s="159">
        <v>42472</v>
      </c>
      <c r="C203" s="159"/>
      <c r="D203" s="160" t="s">
        <v>657</v>
      </c>
      <c r="E203" s="161" t="s">
        <v>586</v>
      </c>
      <c r="F203" s="162">
        <v>93</v>
      </c>
      <c r="G203" s="161"/>
      <c r="H203" s="161">
        <v>149</v>
      </c>
      <c r="I203" s="163">
        <v>140</v>
      </c>
      <c r="J203" s="164" t="s">
        <v>658</v>
      </c>
      <c r="K203" s="165">
        <f t="shared" si="138"/>
        <v>56</v>
      </c>
      <c r="L203" s="166">
        <f t="shared" si="139"/>
        <v>0.60215053763440862</v>
      </c>
      <c r="M203" s="161" t="s">
        <v>556</v>
      </c>
      <c r="N203" s="167">
        <v>42740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53</v>
      </c>
      <c r="B204" s="159">
        <v>42472</v>
      </c>
      <c r="C204" s="159"/>
      <c r="D204" s="160" t="s">
        <v>659</v>
      </c>
      <c r="E204" s="161" t="s">
        <v>586</v>
      </c>
      <c r="F204" s="162">
        <v>130</v>
      </c>
      <c r="G204" s="161"/>
      <c r="H204" s="161">
        <v>150</v>
      </c>
      <c r="I204" s="163" t="s">
        <v>660</v>
      </c>
      <c r="J204" s="164" t="s">
        <v>644</v>
      </c>
      <c r="K204" s="165">
        <f t="shared" si="138"/>
        <v>20</v>
      </c>
      <c r="L204" s="166">
        <f t="shared" si="139"/>
        <v>0.15384615384615385</v>
      </c>
      <c r="M204" s="161" t="s">
        <v>556</v>
      </c>
      <c r="N204" s="167">
        <v>42564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54</v>
      </c>
      <c r="B205" s="159">
        <v>42473</v>
      </c>
      <c r="C205" s="159"/>
      <c r="D205" s="160" t="s">
        <v>661</v>
      </c>
      <c r="E205" s="161" t="s">
        <v>586</v>
      </c>
      <c r="F205" s="162">
        <v>196</v>
      </c>
      <c r="G205" s="161"/>
      <c r="H205" s="161">
        <v>299</v>
      </c>
      <c r="I205" s="163">
        <v>299</v>
      </c>
      <c r="J205" s="164" t="s">
        <v>644</v>
      </c>
      <c r="K205" s="165">
        <v>103</v>
      </c>
      <c r="L205" s="166">
        <v>0.52551020408163296</v>
      </c>
      <c r="M205" s="161" t="s">
        <v>556</v>
      </c>
      <c r="N205" s="167">
        <v>42620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55</v>
      </c>
      <c r="B206" s="159">
        <v>42473</v>
      </c>
      <c r="C206" s="159"/>
      <c r="D206" s="160" t="s">
        <v>662</v>
      </c>
      <c r="E206" s="161" t="s">
        <v>586</v>
      </c>
      <c r="F206" s="162">
        <v>88</v>
      </c>
      <c r="G206" s="161"/>
      <c r="H206" s="161">
        <v>103</v>
      </c>
      <c r="I206" s="163">
        <v>103</v>
      </c>
      <c r="J206" s="164" t="s">
        <v>644</v>
      </c>
      <c r="K206" s="165">
        <v>15</v>
      </c>
      <c r="L206" s="166">
        <v>0.170454545454545</v>
      </c>
      <c r="M206" s="161" t="s">
        <v>556</v>
      </c>
      <c r="N206" s="167">
        <v>42530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56</v>
      </c>
      <c r="B207" s="159">
        <v>42492</v>
      </c>
      <c r="C207" s="159"/>
      <c r="D207" s="160" t="s">
        <v>663</v>
      </c>
      <c r="E207" s="161" t="s">
        <v>586</v>
      </c>
      <c r="F207" s="162">
        <v>127.5</v>
      </c>
      <c r="G207" s="161"/>
      <c r="H207" s="161">
        <v>148</v>
      </c>
      <c r="I207" s="163" t="s">
        <v>664</v>
      </c>
      <c r="J207" s="164" t="s">
        <v>644</v>
      </c>
      <c r="K207" s="165">
        <f>H207-F207</f>
        <v>20.5</v>
      </c>
      <c r="L207" s="166">
        <f>K207/F207</f>
        <v>0.16078431372549021</v>
      </c>
      <c r="M207" s="161" t="s">
        <v>556</v>
      </c>
      <c r="N207" s="167">
        <v>42564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57</v>
      </c>
      <c r="B208" s="159">
        <v>42493</v>
      </c>
      <c r="C208" s="159"/>
      <c r="D208" s="160" t="s">
        <v>665</v>
      </c>
      <c r="E208" s="161" t="s">
        <v>586</v>
      </c>
      <c r="F208" s="162">
        <v>675</v>
      </c>
      <c r="G208" s="161"/>
      <c r="H208" s="161">
        <v>815</v>
      </c>
      <c r="I208" s="163" t="s">
        <v>666</v>
      </c>
      <c r="J208" s="164" t="s">
        <v>644</v>
      </c>
      <c r="K208" s="165">
        <f>H208-F208</f>
        <v>140</v>
      </c>
      <c r="L208" s="166">
        <f>K208/F208</f>
        <v>0.2074074074074074</v>
      </c>
      <c r="M208" s="161" t="s">
        <v>556</v>
      </c>
      <c r="N208" s="167">
        <v>43154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8">
        <v>58</v>
      </c>
      <c r="B209" s="169">
        <v>42522</v>
      </c>
      <c r="C209" s="169"/>
      <c r="D209" s="170" t="s">
        <v>667</v>
      </c>
      <c r="E209" s="171" t="s">
        <v>586</v>
      </c>
      <c r="F209" s="172">
        <v>500</v>
      </c>
      <c r="G209" s="172"/>
      <c r="H209" s="173">
        <v>232.5</v>
      </c>
      <c r="I209" s="173" t="s">
        <v>668</v>
      </c>
      <c r="J209" s="174" t="s">
        <v>669</v>
      </c>
      <c r="K209" s="175">
        <f>H209-F209</f>
        <v>-267.5</v>
      </c>
      <c r="L209" s="176">
        <f>K209/F209</f>
        <v>-0.53500000000000003</v>
      </c>
      <c r="M209" s="172" t="s">
        <v>568</v>
      </c>
      <c r="N209" s="169">
        <v>43735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59</v>
      </c>
      <c r="B210" s="159">
        <v>42527</v>
      </c>
      <c r="C210" s="159"/>
      <c r="D210" s="160" t="s">
        <v>511</v>
      </c>
      <c r="E210" s="161" t="s">
        <v>586</v>
      </c>
      <c r="F210" s="162">
        <v>110</v>
      </c>
      <c r="G210" s="161"/>
      <c r="H210" s="161">
        <v>126.5</v>
      </c>
      <c r="I210" s="163">
        <v>125</v>
      </c>
      <c r="J210" s="164" t="s">
        <v>595</v>
      </c>
      <c r="K210" s="165">
        <f>H210-F210</f>
        <v>16.5</v>
      </c>
      <c r="L210" s="166">
        <f>K210/F210</f>
        <v>0.15</v>
      </c>
      <c r="M210" s="161" t="s">
        <v>556</v>
      </c>
      <c r="N210" s="167">
        <v>42552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60</v>
      </c>
      <c r="B211" s="159">
        <v>42538</v>
      </c>
      <c r="C211" s="159"/>
      <c r="D211" s="160" t="s">
        <v>670</v>
      </c>
      <c r="E211" s="161" t="s">
        <v>586</v>
      </c>
      <c r="F211" s="162">
        <v>44</v>
      </c>
      <c r="G211" s="161"/>
      <c r="H211" s="161">
        <v>69.5</v>
      </c>
      <c r="I211" s="163">
        <v>69.5</v>
      </c>
      <c r="J211" s="164" t="s">
        <v>671</v>
      </c>
      <c r="K211" s="165">
        <f>H211-F211</f>
        <v>25.5</v>
      </c>
      <c r="L211" s="166">
        <f>K211/F211</f>
        <v>0.57954545454545459</v>
      </c>
      <c r="M211" s="161" t="s">
        <v>556</v>
      </c>
      <c r="N211" s="167">
        <v>42977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8">
        <v>61</v>
      </c>
      <c r="B212" s="159">
        <v>42549</v>
      </c>
      <c r="C212" s="159"/>
      <c r="D212" s="160" t="s">
        <v>672</v>
      </c>
      <c r="E212" s="161" t="s">
        <v>586</v>
      </c>
      <c r="F212" s="162">
        <v>262.5</v>
      </c>
      <c r="G212" s="161"/>
      <c r="H212" s="161">
        <v>340</v>
      </c>
      <c r="I212" s="163">
        <v>333</v>
      </c>
      <c r="J212" s="164" t="s">
        <v>673</v>
      </c>
      <c r="K212" s="165">
        <v>77.5</v>
      </c>
      <c r="L212" s="166">
        <v>0.29523809523809502</v>
      </c>
      <c r="M212" s="161" t="s">
        <v>556</v>
      </c>
      <c r="N212" s="167">
        <v>43017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62</v>
      </c>
      <c r="B213" s="159">
        <v>42549</v>
      </c>
      <c r="C213" s="159"/>
      <c r="D213" s="160" t="s">
        <v>674</v>
      </c>
      <c r="E213" s="161" t="s">
        <v>586</v>
      </c>
      <c r="F213" s="162">
        <v>840</v>
      </c>
      <c r="G213" s="161"/>
      <c r="H213" s="161">
        <v>1230</v>
      </c>
      <c r="I213" s="163">
        <v>1230</v>
      </c>
      <c r="J213" s="164" t="s">
        <v>644</v>
      </c>
      <c r="K213" s="165">
        <v>390</v>
      </c>
      <c r="L213" s="166">
        <v>0.46428571428571402</v>
      </c>
      <c r="M213" s="161" t="s">
        <v>556</v>
      </c>
      <c r="N213" s="167">
        <v>42649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1">
        <v>63</v>
      </c>
      <c r="B214" s="182">
        <v>42556</v>
      </c>
      <c r="C214" s="182"/>
      <c r="D214" s="183" t="s">
        <v>675</v>
      </c>
      <c r="E214" s="184" t="s">
        <v>586</v>
      </c>
      <c r="F214" s="184">
        <v>395</v>
      </c>
      <c r="G214" s="185"/>
      <c r="H214" s="185">
        <f>(468.5+342.5)/2</f>
        <v>405.5</v>
      </c>
      <c r="I214" s="185">
        <v>510</v>
      </c>
      <c r="J214" s="186" t="s">
        <v>676</v>
      </c>
      <c r="K214" s="187">
        <f t="shared" ref="K214:K220" si="140">H214-F214</f>
        <v>10.5</v>
      </c>
      <c r="L214" s="188">
        <f t="shared" ref="L214:L220" si="141">K214/F214</f>
        <v>2.6582278481012658E-2</v>
      </c>
      <c r="M214" s="184" t="s">
        <v>677</v>
      </c>
      <c r="N214" s="182">
        <v>43606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8">
        <v>64</v>
      </c>
      <c r="B215" s="169">
        <v>42584</v>
      </c>
      <c r="C215" s="169"/>
      <c r="D215" s="170" t="s">
        <v>678</v>
      </c>
      <c r="E215" s="171" t="s">
        <v>558</v>
      </c>
      <c r="F215" s="172">
        <f>169.5-12.8</f>
        <v>156.69999999999999</v>
      </c>
      <c r="G215" s="172"/>
      <c r="H215" s="173">
        <v>77</v>
      </c>
      <c r="I215" s="173" t="s">
        <v>679</v>
      </c>
      <c r="J215" s="174" t="s">
        <v>680</v>
      </c>
      <c r="K215" s="175">
        <f t="shared" si="140"/>
        <v>-79.699999999999989</v>
      </c>
      <c r="L215" s="176">
        <f t="shared" si="141"/>
        <v>-0.50861518825781749</v>
      </c>
      <c r="M215" s="172" t="s">
        <v>568</v>
      </c>
      <c r="N215" s="169">
        <v>43522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8">
        <v>65</v>
      </c>
      <c r="B216" s="169">
        <v>42586</v>
      </c>
      <c r="C216" s="169"/>
      <c r="D216" s="170" t="s">
        <v>681</v>
      </c>
      <c r="E216" s="171" t="s">
        <v>586</v>
      </c>
      <c r="F216" s="172">
        <v>400</v>
      </c>
      <c r="G216" s="172"/>
      <c r="H216" s="173">
        <v>305</v>
      </c>
      <c r="I216" s="173">
        <v>475</v>
      </c>
      <c r="J216" s="174" t="s">
        <v>682</v>
      </c>
      <c r="K216" s="175">
        <f t="shared" si="140"/>
        <v>-95</v>
      </c>
      <c r="L216" s="176">
        <f t="shared" si="141"/>
        <v>-0.23749999999999999</v>
      </c>
      <c r="M216" s="172" t="s">
        <v>568</v>
      </c>
      <c r="N216" s="169">
        <v>43606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66</v>
      </c>
      <c r="B217" s="159">
        <v>42593</v>
      </c>
      <c r="C217" s="159"/>
      <c r="D217" s="160" t="s">
        <v>683</v>
      </c>
      <c r="E217" s="161" t="s">
        <v>586</v>
      </c>
      <c r="F217" s="162">
        <v>86.5</v>
      </c>
      <c r="G217" s="161"/>
      <c r="H217" s="161">
        <v>130</v>
      </c>
      <c r="I217" s="163">
        <v>130</v>
      </c>
      <c r="J217" s="164" t="s">
        <v>684</v>
      </c>
      <c r="K217" s="165">
        <f t="shared" si="140"/>
        <v>43.5</v>
      </c>
      <c r="L217" s="166">
        <f t="shared" si="141"/>
        <v>0.50289017341040465</v>
      </c>
      <c r="M217" s="161" t="s">
        <v>556</v>
      </c>
      <c r="N217" s="167">
        <v>43091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8">
        <v>67</v>
      </c>
      <c r="B218" s="169">
        <v>42600</v>
      </c>
      <c r="C218" s="169"/>
      <c r="D218" s="170" t="s">
        <v>109</v>
      </c>
      <c r="E218" s="171" t="s">
        <v>586</v>
      </c>
      <c r="F218" s="172">
        <v>133.5</v>
      </c>
      <c r="G218" s="172"/>
      <c r="H218" s="173">
        <v>126.5</v>
      </c>
      <c r="I218" s="173">
        <v>178</v>
      </c>
      <c r="J218" s="174" t="s">
        <v>685</v>
      </c>
      <c r="K218" s="175">
        <f t="shared" si="140"/>
        <v>-7</v>
      </c>
      <c r="L218" s="176">
        <f t="shared" si="141"/>
        <v>-5.2434456928838954E-2</v>
      </c>
      <c r="M218" s="172" t="s">
        <v>568</v>
      </c>
      <c r="N218" s="169">
        <v>42615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68</v>
      </c>
      <c r="B219" s="159">
        <v>42613</v>
      </c>
      <c r="C219" s="159"/>
      <c r="D219" s="160" t="s">
        <v>686</v>
      </c>
      <c r="E219" s="161" t="s">
        <v>586</v>
      </c>
      <c r="F219" s="162">
        <v>560</v>
      </c>
      <c r="G219" s="161"/>
      <c r="H219" s="161">
        <v>725</v>
      </c>
      <c r="I219" s="163">
        <v>725</v>
      </c>
      <c r="J219" s="164" t="s">
        <v>588</v>
      </c>
      <c r="K219" s="165">
        <f t="shared" si="140"/>
        <v>165</v>
      </c>
      <c r="L219" s="166">
        <f t="shared" si="141"/>
        <v>0.29464285714285715</v>
      </c>
      <c r="M219" s="161" t="s">
        <v>556</v>
      </c>
      <c r="N219" s="167">
        <v>42456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69</v>
      </c>
      <c r="B220" s="159">
        <v>42614</v>
      </c>
      <c r="C220" s="159"/>
      <c r="D220" s="160" t="s">
        <v>687</v>
      </c>
      <c r="E220" s="161" t="s">
        <v>586</v>
      </c>
      <c r="F220" s="162">
        <v>160.5</v>
      </c>
      <c r="G220" s="161"/>
      <c r="H220" s="161">
        <v>210</v>
      </c>
      <c r="I220" s="163">
        <v>210</v>
      </c>
      <c r="J220" s="164" t="s">
        <v>588</v>
      </c>
      <c r="K220" s="165">
        <f t="shared" si="140"/>
        <v>49.5</v>
      </c>
      <c r="L220" s="166">
        <f t="shared" si="141"/>
        <v>0.30841121495327101</v>
      </c>
      <c r="M220" s="161" t="s">
        <v>556</v>
      </c>
      <c r="N220" s="167">
        <v>42871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8">
        <v>70</v>
      </c>
      <c r="B221" s="159">
        <v>42646</v>
      </c>
      <c r="C221" s="159"/>
      <c r="D221" s="160" t="s">
        <v>385</v>
      </c>
      <c r="E221" s="161" t="s">
        <v>586</v>
      </c>
      <c r="F221" s="162">
        <v>430</v>
      </c>
      <c r="G221" s="161"/>
      <c r="H221" s="161">
        <v>596</v>
      </c>
      <c r="I221" s="163">
        <v>575</v>
      </c>
      <c r="J221" s="164" t="s">
        <v>688</v>
      </c>
      <c r="K221" s="165">
        <v>166</v>
      </c>
      <c r="L221" s="166">
        <v>0.38604651162790699</v>
      </c>
      <c r="M221" s="161" t="s">
        <v>556</v>
      </c>
      <c r="N221" s="167">
        <v>42769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71</v>
      </c>
      <c r="B222" s="159">
        <v>42657</v>
      </c>
      <c r="C222" s="159"/>
      <c r="D222" s="160" t="s">
        <v>689</v>
      </c>
      <c r="E222" s="161" t="s">
        <v>586</v>
      </c>
      <c r="F222" s="162">
        <v>280</v>
      </c>
      <c r="G222" s="161"/>
      <c r="H222" s="161">
        <v>345</v>
      </c>
      <c r="I222" s="163">
        <v>345</v>
      </c>
      <c r="J222" s="164" t="s">
        <v>588</v>
      </c>
      <c r="K222" s="165">
        <f t="shared" ref="K222:K227" si="142">H222-F222</f>
        <v>65</v>
      </c>
      <c r="L222" s="166">
        <f>K222/F222</f>
        <v>0.23214285714285715</v>
      </c>
      <c r="M222" s="161" t="s">
        <v>556</v>
      </c>
      <c r="N222" s="167">
        <v>42814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72</v>
      </c>
      <c r="B223" s="159">
        <v>42657</v>
      </c>
      <c r="C223" s="159"/>
      <c r="D223" s="160" t="s">
        <v>690</v>
      </c>
      <c r="E223" s="161" t="s">
        <v>586</v>
      </c>
      <c r="F223" s="162">
        <v>245</v>
      </c>
      <c r="G223" s="161"/>
      <c r="H223" s="161">
        <v>325.5</v>
      </c>
      <c r="I223" s="163">
        <v>330</v>
      </c>
      <c r="J223" s="164" t="s">
        <v>691</v>
      </c>
      <c r="K223" s="165">
        <f t="shared" si="142"/>
        <v>80.5</v>
      </c>
      <c r="L223" s="166">
        <f>K223/F223</f>
        <v>0.32857142857142857</v>
      </c>
      <c r="M223" s="161" t="s">
        <v>556</v>
      </c>
      <c r="N223" s="167">
        <v>42769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8">
        <v>73</v>
      </c>
      <c r="B224" s="159">
        <v>42660</v>
      </c>
      <c r="C224" s="159"/>
      <c r="D224" s="160" t="s">
        <v>338</v>
      </c>
      <c r="E224" s="161" t="s">
        <v>586</v>
      </c>
      <c r="F224" s="162">
        <v>125</v>
      </c>
      <c r="G224" s="161"/>
      <c r="H224" s="161">
        <v>160</v>
      </c>
      <c r="I224" s="163">
        <v>160</v>
      </c>
      <c r="J224" s="164" t="s">
        <v>644</v>
      </c>
      <c r="K224" s="165">
        <f t="shared" si="142"/>
        <v>35</v>
      </c>
      <c r="L224" s="166">
        <v>0.28000000000000003</v>
      </c>
      <c r="M224" s="161" t="s">
        <v>556</v>
      </c>
      <c r="N224" s="167">
        <v>42803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8">
        <v>74</v>
      </c>
      <c r="B225" s="159">
        <v>42660</v>
      </c>
      <c r="C225" s="159"/>
      <c r="D225" s="160" t="s">
        <v>445</v>
      </c>
      <c r="E225" s="161" t="s">
        <v>586</v>
      </c>
      <c r="F225" s="162">
        <v>114</v>
      </c>
      <c r="G225" s="161"/>
      <c r="H225" s="161">
        <v>145</v>
      </c>
      <c r="I225" s="163">
        <v>145</v>
      </c>
      <c r="J225" s="164" t="s">
        <v>644</v>
      </c>
      <c r="K225" s="165">
        <f t="shared" si="142"/>
        <v>31</v>
      </c>
      <c r="L225" s="166">
        <f>K225/F225</f>
        <v>0.27192982456140352</v>
      </c>
      <c r="M225" s="161" t="s">
        <v>556</v>
      </c>
      <c r="N225" s="167">
        <v>42859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8">
        <v>75</v>
      </c>
      <c r="B226" s="159">
        <v>42660</v>
      </c>
      <c r="C226" s="159"/>
      <c r="D226" s="160" t="s">
        <v>692</v>
      </c>
      <c r="E226" s="161" t="s">
        <v>586</v>
      </c>
      <c r="F226" s="162">
        <v>212</v>
      </c>
      <c r="G226" s="161"/>
      <c r="H226" s="161">
        <v>280</v>
      </c>
      <c r="I226" s="163">
        <v>276</v>
      </c>
      <c r="J226" s="164" t="s">
        <v>693</v>
      </c>
      <c r="K226" s="165">
        <f t="shared" si="142"/>
        <v>68</v>
      </c>
      <c r="L226" s="166">
        <f>K226/F226</f>
        <v>0.32075471698113206</v>
      </c>
      <c r="M226" s="161" t="s">
        <v>556</v>
      </c>
      <c r="N226" s="167">
        <v>42858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76</v>
      </c>
      <c r="B227" s="159">
        <v>42678</v>
      </c>
      <c r="C227" s="159"/>
      <c r="D227" s="160" t="s">
        <v>435</v>
      </c>
      <c r="E227" s="161" t="s">
        <v>586</v>
      </c>
      <c r="F227" s="162">
        <v>155</v>
      </c>
      <c r="G227" s="161"/>
      <c r="H227" s="161">
        <v>210</v>
      </c>
      <c r="I227" s="163">
        <v>210</v>
      </c>
      <c r="J227" s="164" t="s">
        <v>694</v>
      </c>
      <c r="K227" s="165">
        <f t="shared" si="142"/>
        <v>55</v>
      </c>
      <c r="L227" s="166">
        <f>K227/F227</f>
        <v>0.35483870967741937</v>
      </c>
      <c r="M227" s="161" t="s">
        <v>556</v>
      </c>
      <c r="N227" s="167">
        <v>42944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8">
        <v>77</v>
      </c>
      <c r="B228" s="169">
        <v>42710</v>
      </c>
      <c r="C228" s="169"/>
      <c r="D228" s="170" t="s">
        <v>695</v>
      </c>
      <c r="E228" s="171" t="s">
        <v>586</v>
      </c>
      <c r="F228" s="172">
        <v>150.5</v>
      </c>
      <c r="G228" s="172"/>
      <c r="H228" s="173">
        <v>72.5</v>
      </c>
      <c r="I228" s="173">
        <v>174</v>
      </c>
      <c r="J228" s="174" t="s">
        <v>696</v>
      </c>
      <c r="K228" s="175">
        <v>-78</v>
      </c>
      <c r="L228" s="176">
        <v>-0.51827242524916906</v>
      </c>
      <c r="M228" s="172" t="s">
        <v>568</v>
      </c>
      <c r="N228" s="169">
        <v>43333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78</v>
      </c>
      <c r="B229" s="159">
        <v>42712</v>
      </c>
      <c r="C229" s="159"/>
      <c r="D229" s="160" t="s">
        <v>697</v>
      </c>
      <c r="E229" s="161" t="s">
        <v>586</v>
      </c>
      <c r="F229" s="162">
        <v>380</v>
      </c>
      <c r="G229" s="161"/>
      <c r="H229" s="161">
        <v>478</v>
      </c>
      <c r="I229" s="163">
        <v>468</v>
      </c>
      <c r="J229" s="164" t="s">
        <v>644</v>
      </c>
      <c r="K229" s="165">
        <f>H229-F229</f>
        <v>98</v>
      </c>
      <c r="L229" s="166">
        <f>K229/F229</f>
        <v>0.25789473684210529</v>
      </c>
      <c r="M229" s="161" t="s">
        <v>556</v>
      </c>
      <c r="N229" s="167">
        <v>43025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8">
        <v>79</v>
      </c>
      <c r="B230" s="159">
        <v>42734</v>
      </c>
      <c r="C230" s="159"/>
      <c r="D230" s="160" t="s">
        <v>108</v>
      </c>
      <c r="E230" s="161" t="s">
        <v>586</v>
      </c>
      <c r="F230" s="162">
        <v>305</v>
      </c>
      <c r="G230" s="161"/>
      <c r="H230" s="161">
        <v>375</v>
      </c>
      <c r="I230" s="163">
        <v>375</v>
      </c>
      <c r="J230" s="164" t="s">
        <v>644</v>
      </c>
      <c r="K230" s="165">
        <f>H230-F230</f>
        <v>70</v>
      </c>
      <c r="L230" s="166">
        <f>K230/F230</f>
        <v>0.22950819672131148</v>
      </c>
      <c r="M230" s="161" t="s">
        <v>556</v>
      </c>
      <c r="N230" s="167">
        <v>42768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8">
        <v>80</v>
      </c>
      <c r="B231" s="159">
        <v>42739</v>
      </c>
      <c r="C231" s="159"/>
      <c r="D231" s="160" t="s">
        <v>94</v>
      </c>
      <c r="E231" s="161" t="s">
        <v>586</v>
      </c>
      <c r="F231" s="162">
        <v>99.5</v>
      </c>
      <c r="G231" s="161"/>
      <c r="H231" s="161">
        <v>158</v>
      </c>
      <c r="I231" s="163">
        <v>158</v>
      </c>
      <c r="J231" s="164" t="s">
        <v>644</v>
      </c>
      <c r="K231" s="165">
        <f>H231-F231</f>
        <v>58.5</v>
      </c>
      <c r="L231" s="166">
        <f>K231/F231</f>
        <v>0.5879396984924623</v>
      </c>
      <c r="M231" s="161" t="s">
        <v>556</v>
      </c>
      <c r="N231" s="167">
        <v>42898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8">
        <v>81</v>
      </c>
      <c r="B232" s="159">
        <v>42739</v>
      </c>
      <c r="C232" s="159"/>
      <c r="D232" s="160" t="s">
        <v>94</v>
      </c>
      <c r="E232" s="161" t="s">
        <v>586</v>
      </c>
      <c r="F232" s="162">
        <v>99.5</v>
      </c>
      <c r="G232" s="161"/>
      <c r="H232" s="161">
        <v>158</v>
      </c>
      <c r="I232" s="163">
        <v>158</v>
      </c>
      <c r="J232" s="164" t="s">
        <v>644</v>
      </c>
      <c r="K232" s="165">
        <v>58.5</v>
      </c>
      <c r="L232" s="166">
        <v>0.58793969849246197</v>
      </c>
      <c r="M232" s="161" t="s">
        <v>556</v>
      </c>
      <c r="N232" s="167">
        <v>42898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8">
        <v>82</v>
      </c>
      <c r="B233" s="159">
        <v>42786</v>
      </c>
      <c r="C233" s="159"/>
      <c r="D233" s="160" t="s">
        <v>184</v>
      </c>
      <c r="E233" s="161" t="s">
        <v>586</v>
      </c>
      <c r="F233" s="162">
        <v>140.5</v>
      </c>
      <c r="G233" s="161"/>
      <c r="H233" s="161">
        <v>220</v>
      </c>
      <c r="I233" s="163">
        <v>220</v>
      </c>
      <c r="J233" s="164" t="s">
        <v>644</v>
      </c>
      <c r="K233" s="165">
        <f>H233-F233</f>
        <v>79.5</v>
      </c>
      <c r="L233" s="166">
        <f>K233/F233</f>
        <v>0.5658362989323843</v>
      </c>
      <c r="M233" s="161" t="s">
        <v>556</v>
      </c>
      <c r="N233" s="167">
        <v>42864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8">
        <v>83</v>
      </c>
      <c r="B234" s="159">
        <v>42786</v>
      </c>
      <c r="C234" s="159"/>
      <c r="D234" s="160" t="s">
        <v>698</v>
      </c>
      <c r="E234" s="161" t="s">
        <v>586</v>
      </c>
      <c r="F234" s="162">
        <v>202.5</v>
      </c>
      <c r="G234" s="161"/>
      <c r="H234" s="161">
        <v>234</v>
      </c>
      <c r="I234" s="163">
        <v>234</v>
      </c>
      <c r="J234" s="164" t="s">
        <v>644</v>
      </c>
      <c r="K234" s="165">
        <v>31.5</v>
      </c>
      <c r="L234" s="166">
        <v>0.155555555555556</v>
      </c>
      <c r="M234" s="161" t="s">
        <v>556</v>
      </c>
      <c r="N234" s="167">
        <v>42836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8">
        <v>84</v>
      </c>
      <c r="B235" s="159">
        <v>42818</v>
      </c>
      <c r="C235" s="159"/>
      <c r="D235" s="160" t="s">
        <v>699</v>
      </c>
      <c r="E235" s="161" t="s">
        <v>586</v>
      </c>
      <c r="F235" s="162">
        <v>300.5</v>
      </c>
      <c r="G235" s="161"/>
      <c r="H235" s="161">
        <v>417.5</v>
      </c>
      <c r="I235" s="163">
        <v>420</v>
      </c>
      <c r="J235" s="164" t="s">
        <v>700</v>
      </c>
      <c r="K235" s="165">
        <f>H235-F235</f>
        <v>117</v>
      </c>
      <c r="L235" s="166">
        <f>K235/F235</f>
        <v>0.38935108153078202</v>
      </c>
      <c r="M235" s="161" t="s">
        <v>556</v>
      </c>
      <c r="N235" s="167">
        <v>43070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8">
        <v>85</v>
      </c>
      <c r="B236" s="159">
        <v>42818</v>
      </c>
      <c r="C236" s="159"/>
      <c r="D236" s="160" t="s">
        <v>674</v>
      </c>
      <c r="E236" s="161" t="s">
        <v>586</v>
      </c>
      <c r="F236" s="162">
        <v>850</v>
      </c>
      <c r="G236" s="161"/>
      <c r="H236" s="161">
        <v>1042.5</v>
      </c>
      <c r="I236" s="163">
        <v>1023</v>
      </c>
      <c r="J236" s="164" t="s">
        <v>701</v>
      </c>
      <c r="K236" s="165">
        <v>192.5</v>
      </c>
      <c r="L236" s="166">
        <v>0.22647058823529401</v>
      </c>
      <c r="M236" s="161" t="s">
        <v>556</v>
      </c>
      <c r="N236" s="167">
        <v>42830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8">
        <v>86</v>
      </c>
      <c r="B237" s="159">
        <v>42830</v>
      </c>
      <c r="C237" s="159"/>
      <c r="D237" s="160" t="s">
        <v>464</v>
      </c>
      <c r="E237" s="161" t="s">
        <v>586</v>
      </c>
      <c r="F237" s="162">
        <v>785</v>
      </c>
      <c r="G237" s="161"/>
      <c r="H237" s="161">
        <v>930</v>
      </c>
      <c r="I237" s="163">
        <v>920</v>
      </c>
      <c r="J237" s="164" t="s">
        <v>702</v>
      </c>
      <c r="K237" s="165">
        <f>H237-F237</f>
        <v>145</v>
      </c>
      <c r="L237" s="166">
        <f>K237/F237</f>
        <v>0.18471337579617833</v>
      </c>
      <c r="M237" s="161" t="s">
        <v>556</v>
      </c>
      <c r="N237" s="167">
        <v>42976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8">
        <v>87</v>
      </c>
      <c r="B238" s="169">
        <v>42831</v>
      </c>
      <c r="C238" s="169"/>
      <c r="D238" s="170" t="s">
        <v>703</v>
      </c>
      <c r="E238" s="171" t="s">
        <v>586</v>
      </c>
      <c r="F238" s="172">
        <v>40</v>
      </c>
      <c r="G238" s="172"/>
      <c r="H238" s="173">
        <v>13.1</v>
      </c>
      <c r="I238" s="173">
        <v>60</v>
      </c>
      <c r="J238" s="174" t="s">
        <v>704</v>
      </c>
      <c r="K238" s="175">
        <v>-26.9</v>
      </c>
      <c r="L238" s="176">
        <v>-0.67249999999999999</v>
      </c>
      <c r="M238" s="172" t="s">
        <v>568</v>
      </c>
      <c r="N238" s="169">
        <v>43138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8">
        <v>88</v>
      </c>
      <c r="B239" s="159">
        <v>42837</v>
      </c>
      <c r="C239" s="159"/>
      <c r="D239" s="160" t="s">
        <v>93</v>
      </c>
      <c r="E239" s="161" t="s">
        <v>586</v>
      </c>
      <c r="F239" s="162">
        <v>289.5</v>
      </c>
      <c r="G239" s="161"/>
      <c r="H239" s="161">
        <v>354</v>
      </c>
      <c r="I239" s="163">
        <v>360</v>
      </c>
      <c r="J239" s="164" t="s">
        <v>705</v>
      </c>
      <c r="K239" s="165">
        <f t="shared" ref="K239:K247" si="143">H239-F239</f>
        <v>64.5</v>
      </c>
      <c r="L239" s="166">
        <f t="shared" ref="L239:L247" si="144">K239/F239</f>
        <v>0.22279792746113988</v>
      </c>
      <c r="M239" s="161" t="s">
        <v>556</v>
      </c>
      <c r="N239" s="167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8">
        <v>89</v>
      </c>
      <c r="B240" s="159">
        <v>42845</v>
      </c>
      <c r="C240" s="159"/>
      <c r="D240" s="160" t="s">
        <v>410</v>
      </c>
      <c r="E240" s="161" t="s">
        <v>586</v>
      </c>
      <c r="F240" s="162">
        <v>700</v>
      </c>
      <c r="G240" s="161"/>
      <c r="H240" s="161">
        <v>840</v>
      </c>
      <c r="I240" s="163">
        <v>840</v>
      </c>
      <c r="J240" s="164" t="s">
        <v>706</v>
      </c>
      <c r="K240" s="165">
        <f t="shared" si="143"/>
        <v>140</v>
      </c>
      <c r="L240" s="166">
        <f t="shared" si="144"/>
        <v>0.2</v>
      </c>
      <c r="M240" s="161" t="s">
        <v>556</v>
      </c>
      <c r="N240" s="167">
        <v>42893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8">
        <v>90</v>
      </c>
      <c r="B241" s="159">
        <v>42887</v>
      </c>
      <c r="C241" s="159"/>
      <c r="D241" s="160" t="s">
        <v>707</v>
      </c>
      <c r="E241" s="161" t="s">
        <v>586</v>
      </c>
      <c r="F241" s="162">
        <v>130</v>
      </c>
      <c r="G241" s="161"/>
      <c r="H241" s="161">
        <v>144.25</v>
      </c>
      <c r="I241" s="163">
        <v>170</v>
      </c>
      <c r="J241" s="164" t="s">
        <v>708</v>
      </c>
      <c r="K241" s="165">
        <f t="shared" si="143"/>
        <v>14.25</v>
      </c>
      <c r="L241" s="166">
        <f t="shared" si="144"/>
        <v>0.10961538461538461</v>
      </c>
      <c r="M241" s="161" t="s">
        <v>556</v>
      </c>
      <c r="N241" s="167">
        <v>43675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8">
        <v>91</v>
      </c>
      <c r="B242" s="159">
        <v>42901</v>
      </c>
      <c r="C242" s="159"/>
      <c r="D242" s="160" t="s">
        <v>709</v>
      </c>
      <c r="E242" s="161" t="s">
        <v>586</v>
      </c>
      <c r="F242" s="162">
        <v>214.5</v>
      </c>
      <c r="G242" s="161"/>
      <c r="H242" s="161">
        <v>262</v>
      </c>
      <c r="I242" s="163">
        <v>262</v>
      </c>
      <c r="J242" s="164" t="s">
        <v>710</v>
      </c>
      <c r="K242" s="165">
        <f t="shared" si="143"/>
        <v>47.5</v>
      </c>
      <c r="L242" s="166">
        <f t="shared" si="144"/>
        <v>0.22144522144522144</v>
      </c>
      <c r="M242" s="161" t="s">
        <v>556</v>
      </c>
      <c r="N242" s="167">
        <v>42977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92</v>
      </c>
      <c r="B243" s="190">
        <v>42933</v>
      </c>
      <c r="C243" s="190"/>
      <c r="D243" s="191" t="s">
        <v>711</v>
      </c>
      <c r="E243" s="192" t="s">
        <v>586</v>
      </c>
      <c r="F243" s="193">
        <v>370</v>
      </c>
      <c r="G243" s="192"/>
      <c r="H243" s="192">
        <v>447.5</v>
      </c>
      <c r="I243" s="194">
        <v>450</v>
      </c>
      <c r="J243" s="195" t="s">
        <v>644</v>
      </c>
      <c r="K243" s="165">
        <f t="shared" si="143"/>
        <v>77.5</v>
      </c>
      <c r="L243" s="196">
        <f t="shared" si="144"/>
        <v>0.20945945945945946</v>
      </c>
      <c r="M243" s="192" t="s">
        <v>556</v>
      </c>
      <c r="N243" s="197">
        <v>43035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93</v>
      </c>
      <c r="B244" s="190">
        <v>42943</v>
      </c>
      <c r="C244" s="190"/>
      <c r="D244" s="191" t="s">
        <v>182</v>
      </c>
      <c r="E244" s="192" t="s">
        <v>586</v>
      </c>
      <c r="F244" s="193">
        <v>657.5</v>
      </c>
      <c r="G244" s="192"/>
      <c r="H244" s="192">
        <v>825</v>
      </c>
      <c r="I244" s="194">
        <v>820</v>
      </c>
      <c r="J244" s="195" t="s">
        <v>644</v>
      </c>
      <c r="K244" s="165">
        <f t="shared" si="143"/>
        <v>167.5</v>
      </c>
      <c r="L244" s="196">
        <f t="shared" si="144"/>
        <v>0.25475285171102663</v>
      </c>
      <c r="M244" s="192" t="s">
        <v>556</v>
      </c>
      <c r="N244" s="197">
        <v>43090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8">
        <v>94</v>
      </c>
      <c r="B245" s="159">
        <v>42964</v>
      </c>
      <c r="C245" s="159"/>
      <c r="D245" s="160" t="s">
        <v>353</v>
      </c>
      <c r="E245" s="161" t="s">
        <v>586</v>
      </c>
      <c r="F245" s="162">
        <v>605</v>
      </c>
      <c r="G245" s="161"/>
      <c r="H245" s="161">
        <v>750</v>
      </c>
      <c r="I245" s="163">
        <v>750</v>
      </c>
      <c r="J245" s="164" t="s">
        <v>702</v>
      </c>
      <c r="K245" s="165">
        <f t="shared" si="143"/>
        <v>145</v>
      </c>
      <c r="L245" s="166">
        <f t="shared" si="144"/>
        <v>0.23966942148760331</v>
      </c>
      <c r="M245" s="161" t="s">
        <v>556</v>
      </c>
      <c r="N245" s="167">
        <v>43027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68">
        <v>95</v>
      </c>
      <c r="B246" s="169">
        <v>42979</v>
      </c>
      <c r="C246" s="169"/>
      <c r="D246" s="177" t="s">
        <v>712</v>
      </c>
      <c r="E246" s="172" t="s">
        <v>586</v>
      </c>
      <c r="F246" s="172">
        <v>255</v>
      </c>
      <c r="G246" s="173"/>
      <c r="H246" s="173">
        <v>217.25</v>
      </c>
      <c r="I246" s="173">
        <v>320</v>
      </c>
      <c r="J246" s="174" t="s">
        <v>713</v>
      </c>
      <c r="K246" s="175">
        <f t="shared" si="143"/>
        <v>-37.75</v>
      </c>
      <c r="L246" s="178">
        <f t="shared" si="144"/>
        <v>-0.14803921568627451</v>
      </c>
      <c r="M246" s="172" t="s">
        <v>568</v>
      </c>
      <c r="N246" s="169">
        <v>43661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8">
        <v>96</v>
      </c>
      <c r="B247" s="159">
        <v>42997</v>
      </c>
      <c r="C247" s="159"/>
      <c r="D247" s="160" t="s">
        <v>714</v>
      </c>
      <c r="E247" s="161" t="s">
        <v>586</v>
      </c>
      <c r="F247" s="162">
        <v>215</v>
      </c>
      <c r="G247" s="161"/>
      <c r="H247" s="161">
        <v>258</v>
      </c>
      <c r="I247" s="163">
        <v>258</v>
      </c>
      <c r="J247" s="164" t="s">
        <v>644</v>
      </c>
      <c r="K247" s="165">
        <f t="shared" si="143"/>
        <v>43</v>
      </c>
      <c r="L247" s="166">
        <f t="shared" si="144"/>
        <v>0.2</v>
      </c>
      <c r="M247" s="161" t="s">
        <v>556</v>
      </c>
      <c r="N247" s="167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8">
        <v>97</v>
      </c>
      <c r="B248" s="159">
        <v>42997</v>
      </c>
      <c r="C248" s="159"/>
      <c r="D248" s="160" t="s">
        <v>714</v>
      </c>
      <c r="E248" s="161" t="s">
        <v>586</v>
      </c>
      <c r="F248" s="162">
        <v>215</v>
      </c>
      <c r="G248" s="161"/>
      <c r="H248" s="161">
        <v>258</v>
      </c>
      <c r="I248" s="163">
        <v>258</v>
      </c>
      <c r="J248" s="195" t="s">
        <v>644</v>
      </c>
      <c r="K248" s="165">
        <v>43</v>
      </c>
      <c r="L248" s="166">
        <v>0.2</v>
      </c>
      <c r="M248" s="161" t="s">
        <v>556</v>
      </c>
      <c r="N248" s="167">
        <v>43040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98</v>
      </c>
      <c r="B249" s="190">
        <v>42998</v>
      </c>
      <c r="C249" s="190"/>
      <c r="D249" s="191" t="s">
        <v>715</v>
      </c>
      <c r="E249" s="192" t="s">
        <v>586</v>
      </c>
      <c r="F249" s="162">
        <v>75</v>
      </c>
      <c r="G249" s="192"/>
      <c r="H249" s="192">
        <v>90</v>
      </c>
      <c r="I249" s="194">
        <v>90</v>
      </c>
      <c r="J249" s="164" t="s">
        <v>716</v>
      </c>
      <c r="K249" s="165">
        <f t="shared" ref="K249:K254" si="145">H249-F249</f>
        <v>15</v>
      </c>
      <c r="L249" s="166">
        <f t="shared" ref="L249:L254" si="146">K249/F249</f>
        <v>0.2</v>
      </c>
      <c r="M249" s="161" t="s">
        <v>556</v>
      </c>
      <c r="N249" s="167">
        <v>43019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99</v>
      </c>
      <c r="B250" s="190">
        <v>43011</v>
      </c>
      <c r="C250" s="190"/>
      <c r="D250" s="191" t="s">
        <v>570</v>
      </c>
      <c r="E250" s="192" t="s">
        <v>586</v>
      </c>
      <c r="F250" s="193">
        <v>315</v>
      </c>
      <c r="G250" s="192"/>
      <c r="H250" s="192">
        <v>392</v>
      </c>
      <c r="I250" s="194">
        <v>384</v>
      </c>
      <c r="J250" s="195" t="s">
        <v>717</v>
      </c>
      <c r="K250" s="165">
        <f t="shared" si="145"/>
        <v>77</v>
      </c>
      <c r="L250" s="196">
        <f t="shared" si="146"/>
        <v>0.24444444444444444</v>
      </c>
      <c r="M250" s="192" t="s">
        <v>556</v>
      </c>
      <c r="N250" s="197">
        <v>43017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100</v>
      </c>
      <c r="B251" s="190">
        <v>43013</v>
      </c>
      <c r="C251" s="190"/>
      <c r="D251" s="191" t="s">
        <v>440</v>
      </c>
      <c r="E251" s="192" t="s">
        <v>586</v>
      </c>
      <c r="F251" s="193">
        <v>145</v>
      </c>
      <c r="G251" s="192"/>
      <c r="H251" s="192">
        <v>179</v>
      </c>
      <c r="I251" s="194">
        <v>180</v>
      </c>
      <c r="J251" s="195" t="s">
        <v>718</v>
      </c>
      <c r="K251" s="165">
        <f t="shared" si="145"/>
        <v>34</v>
      </c>
      <c r="L251" s="196">
        <f t="shared" si="146"/>
        <v>0.23448275862068965</v>
      </c>
      <c r="M251" s="192" t="s">
        <v>556</v>
      </c>
      <c r="N251" s="197">
        <v>43025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101</v>
      </c>
      <c r="B252" s="190">
        <v>43014</v>
      </c>
      <c r="C252" s="190"/>
      <c r="D252" s="191" t="s">
        <v>328</v>
      </c>
      <c r="E252" s="192" t="s">
        <v>586</v>
      </c>
      <c r="F252" s="193">
        <v>256</v>
      </c>
      <c r="G252" s="192"/>
      <c r="H252" s="192">
        <v>323</v>
      </c>
      <c r="I252" s="194">
        <v>320</v>
      </c>
      <c r="J252" s="195" t="s">
        <v>644</v>
      </c>
      <c r="K252" s="165">
        <f t="shared" si="145"/>
        <v>67</v>
      </c>
      <c r="L252" s="196">
        <f t="shared" si="146"/>
        <v>0.26171875</v>
      </c>
      <c r="M252" s="192" t="s">
        <v>556</v>
      </c>
      <c r="N252" s="197">
        <v>43067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102</v>
      </c>
      <c r="B253" s="190">
        <v>43017</v>
      </c>
      <c r="C253" s="190"/>
      <c r="D253" s="191" t="s">
        <v>343</v>
      </c>
      <c r="E253" s="192" t="s">
        <v>586</v>
      </c>
      <c r="F253" s="193">
        <v>137.5</v>
      </c>
      <c r="G253" s="192"/>
      <c r="H253" s="192">
        <v>184</v>
      </c>
      <c r="I253" s="194">
        <v>183</v>
      </c>
      <c r="J253" s="195" t="s">
        <v>719</v>
      </c>
      <c r="K253" s="165">
        <f t="shared" si="145"/>
        <v>46.5</v>
      </c>
      <c r="L253" s="196">
        <f t="shared" si="146"/>
        <v>0.33818181818181819</v>
      </c>
      <c r="M253" s="192" t="s">
        <v>556</v>
      </c>
      <c r="N253" s="197">
        <v>43108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103</v>
      </c>
      <c r="B254" s="190">
        <v>43018</v>
      </c>
      <c r="C254" s="190"/>
      <c r="D254" s="191" t="s">
        <v>720</v>
      </c>
      <c r="E254" s="192" t="s">
        <v>586</v>
      </c>
      <c r="F254" s="193">
        <v>125.5</v>
      </c>
      <c r="G254" s="192"/>
      <c r="H254" s="192">
        <v>158</v>
      </c>
      <c r="I254" s="194">
        <v>155</v>
      </c>
      <c r="J254" s="195" t="s">
        <v>721</v>
      </c>
      <c r="K254" s="165">
        <f t="shared" si="145"/>
        <v>32.5</v>
      </c>
      <c r="L254" s="196">
        <f t="shared" si="146"/>
        <v>0.25896414342629481</v>
      </c>
      <c r="M254" s="192" t="s">
        <v>556</v>
      </c>
      <c r="N254" s="197">
        <v>43067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104</v>
      </c>
      <c r="B255" s="190">
        <v>43018</v>
      </c>
      <c r="C255" s="190"/>
      <c r="D255" s="191" t="s">
        <v>722</v>
      </c>
      <c r="E255" s="192" t="s">
        <v>586</v>
      </c>
      <c r="F255" s="193">
        <v>895</v>
      </c>
      <c r="G255" s="192"/>
      <c r="H255" s="192">
        <v>1122.5</v>
      </c>
      <c r="I255" s="194">
        <v>1078</v>
      </c>
      <c r="J255" s="195" t="s">
        <v>723</v>
      </c>
      <c r="K255" s="165">
        <v>227.5</v>
      </c>
      <c r="L255" s="196">
        <v>0.25418994413407803</v>
      </c>
      <c r="M255" s="192" t="s">
        <v>556</v>
      </c>
      <c r="N255" s="197">
        <v>43117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105</v>
      </c>
      <c r="B256" s="190">
        <v>43020</v>
      </c>
      <c r="C256" s="190"/>
      <c r="D256" s="191" t="s">
        <v>337</v>
      </c>
      <c r="E256" s="192" t="s">
        <v>586</v>
      </c>
      <c r="F256" s="193">
        <v>525</v>
      </c>
      <c r="G256" s="192"/>
      <c r="H256" s="192">
        <v>629</v>
      </c>
      <c r="I256" s="194">
        <v>629</v>
      </c>
      <c r="J256" s="195" t="s">
        <v>644</v>
      </c>
      <c r="K256" s="165">
        <v>104</v>
      </c>
      <c r="L256" s="196">
        <v>0.19809523809523799</v>
      </c>
      <c r="M256" s="192" t="s">
        <v>556</v>
      </c>
      <c r="N256" s="197">
        <v>43119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106</v>
      </c>
      <c r="B257" s="190">
        <v>43046</v>
      </c>
      <c r="C257" s="190"/>
      <c r="D257" s="191" t="s">
        <v>376</v>
      </c>
      <c r="E257" s="192" t="s">
        <v>586</v>
      </c>
      <c r="F257" s="193">
        <v>740</v>
      </c>
      <c r="G257" s="192"/>
      <c r="H257" s="192">
        <v>892.5</v>
      </c>
      <c r="I257" s="194">
        <v>900</v>
      </c>
      <c r="J257" s="195" t="s">
        <v>724</v>
      </c>
      <c r="K257" s="165">
        <f>H257-F257</f>
        <v>152.5</v>
      </c>
      <c r="L257" s="196">
        <f>K257/F257</f>
        <v>0.20608108108108109</v>
      </c>
      <c r="M257" s="192" t="s">
        <v>556</v>
      </c>
      <c r="N257" s="197">
        <v>43052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8">
        <v>107</v>
      </c>
      <c r="B258" s="159">
        <v>43073</v>
      </c>
      <c r="C258" s="159"/>
      <c r="D258" s="160" t="s">
        <v>725</v>
      </c>
      <c r="E258" s="161" t="s">
        <v>586</v>
      </c>
      <c r="F258" s="162">
        <v>118.5</v>
      </c>
      <c r="G258" s="161"/>
      <c r="H258" s="161">
        <v>143.5</v>
      </c>
      <c r="I258" s="163">
        <v>145</v>
      </c>
      <c r="J258" s="164" t="s">
        <v>577</v>
      </c>
      <c r="K258" s="165">
        <f>H258-F258</f>
        <v>25</v>
      </c>
      <c r="L258" s="166">
        <f>K258/F258</f>
        <v>0.2109704641350211</v>
      </c>
      <c r="M258" s="161" t="s">
        <v>556</v>
      </c>
      <c r="N258" s="167">
        <v>43097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68">
        <v>108</v>
      </c>
      <c r="B259" s="169">
        <v>43090</v>
      </c>
      <c r="C259" s="169"/>
      <c r="D259" s="170" t="s">
        <v>415</v>
      </c>
      <c r="E259" s="171" t="s">
        <v>586</v>
      </c>
      <c r="F259" s="172">
        <v>715</v>
      </c>
      <c r="G259" s="172"/>
      <c r="H259" s="173">
        <v>500</v>
      </c>
      <c r="I259" s="173">
        <v>872</v>
      </c>
      <c r="J259" s="174" t="s">
        <v>726</v>
      </c>
      <c r="K259" s="175">
        <f>H259-F259</f>
        <v>-215</v>
      </c>
      <c r="L259" s="176">
        <f>K259/F259</f>
        <v>-0.30069930069930068</v>
      </c>
      <c r="M259" s="172" t="s">
        <v>568</v>
      </c>
      <c r="N259" s="169">
        <v>43670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8">
        <v>109</v>
      </c>
      <c r="B260" s="159">
        <v>43098</v>
      </c>
      <c r="C260" s="159"/>
      <c r="D260" s="160" t="s">
        <v>570</v>
      </c>
      <c r="E260" s="161" t="s">
        <v>586</v>
      </c>
      <c r="F260" s="162">
        <v>435</v>
      </c>
      <c r="G260" s="161"/>
      <c r="H260" s="161">
        <v>542.5</v>
      </c>
      <c r="I260" s="163">
        <v>539</v>
      </c>
      <c r="J260" s="164" t="s">
        <v>644</v>
      </c>
      <c r="K260" s="165">
        <v>107.5</v>
      </c>
      <c r="L260" s="166">
        <v>0.247126436781609</v>
      </c>
      <c r="M260" s="161" t="s">
        <v>556</v>
      </c>
      <c r="N260" s="167">
        <v>43206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8">
        <v>110</v>
      </c>
      <c r="B261" s="159">
        <v>43098</v>
      </c>
      <c r="C261" s="159"/>
      <c r="D261" s="160" t="s">
        <v>528</v>
      </c>
      <c r="E261" s="161" t="s">
        <v>586</v>
      </c>
      <c r="F261" s="162">
        <v>885</v>
      </c>
      <c r="G261" s="161"/>
      <c r="H261" s="161">
        <v>1090</v>
      </c>
      <c r="I261" s="163">
        <v>1084</v>
      </c>
      <c r="J261" s="164" t="s">
        <v>644</v>
      </c>
      <c r="K261" s="165">
        <v>205</v>
      </c>
      <c r="L261" s="166">
        <v>0.23163841807909599</v>
      </c>
      <c r="M261" s="161" t="s">
        <v>556</v>
      </c>
      <c r="N261" s="167">
        <v>43213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8">
        <v>111</v>
      </c>
      <c r="B262" s="199">
        <v>43192</v>
      </c>
      <c r="C262" s="199"/>
      <c r="D262" s="177" t="s">
        <v>727</v>
      </c>
      <c r="E262" s="172" t="s">
        <v>586</v>
      </c>
      <c r="F262" s="200">
        <v>478.5</v>
      </c>
      <c r="G262" s="172"/>
      <c r="H262" s="172">
        <v>442</v>
      </c>
      <c r="I262" s="173">
        <v>613</v>
      </c>
      <c r="J262" s="174" t="s">
        <v>728</v>
      </c>
      <c r="K262" s="175">
        <f>H262-F262</f>
        <v>-36.5</v>
      </c>
      <c r="L262" s="176">
        <f>K262/F262</f>
        <v>-7.6280041797283177E-2</v>
      </c>
      <c r="M262" s="172" t="s">
        <v>568</v>
      </c>
      <c r="N262" s="169">
        <v>43762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68">
        <v>112</v>
      </c>
      <c r="B263" s="169">
        <v>43194</v>
      </c>
      <c r="C263" s="169"/>
      <c r="D263" s="170" t="s">
        <v>729</v>
      </c>
      <c r="E263" s="171" t="s">
        <v>586</v>
      </c>
      <c r="F263" s="172">
        <f>141.5-7.3</f>
        <v>134.19999999999999</v>
      </c>
      <c r="G263" s="172"/>
      <c r="H263" s="173">
        <v>77</v>
      </c>
      <c r="I263" s="173">
        <v>180</v>
      </c>
      <c r="J263" s="174" t="s">
        <v>730</v>
      </c>
      <c r="K263" s="175">
        <f>H263-F263</f>
        <v>-57.199999999999989</v>
      </c>
      <c r="L263" s="176">
        <f>K263/F263</f>
        <v>-0.42622950819672129</v>
      </c>
      <c r="M263" s="172" t="s">
        <v>568</v>
      </c>
      <c r="N263" s="169">
        <v>43522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68">
        <v>113</v>
      </c>
      <c r="B264" s="169">
        <v>43209</v>
      </c>
      <c r="C264" s="169"/>
      <c r="D264" s="170" t="s">
        <v>731</v>
      </c>
      <c r="E264" s="171" t="s">
        <v>586</v>
      </c>
      <c r="F264" s="172">
        <v>430</v>
      </c>
      <c r="G264" s="172"/>
      <c r="H264" s="173">
        <v>220</v>
      </c>
      <c r="I264" s="173">
        <v>537</v>
      </c>
      <c r="J264" s="174" t="s">
        <v>732</v>
      </c>
      <c r="K264" s="175">
        <f>H264-F264</f>
        <v>-210</v>
      </c>
      <c r="L264" s="176">
        <f>K264/F264</f>
        <v>-0.48837209302325579</v>
      </c>
      <c r="M264" s="172" t="s">
        <v>568</v>
      </c>
      <c r="N264" s="169">
        <v>43252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114</v>
      </c>
      <c r="B265" s="190">
        <v>43220</v>
      </c>
      <c r="C265" s="190"/>
      <c r="D265" s="191" t="s">
        <v>377</v>
      </c>
      <c r="E265" s="192" t="s">
        <v>586</v>
      </c>
      <c r="F265" s="192">
        <v>153.5</v>
      </c>
      <c r="G265" s="192"/>
      <c r="H265" s="192">
        <v>196</v>
      </c>
      <c r="I265" s="194">
        <v>196</v>
      </c>
      <c r="J265" s="164" t="s">
        <v>733</v>
      </c>
      <c r="K265" s="165">
        <f>H265-F265</f>
        <v>42.5</v>
      </c>
      <c r="L265" s="166">
        <f>K265/F265</f>
        <v>0.27687296416938112</v>
      </c>
      <c r="M265" s="161" t="s">
        <v>556</v>
      </c>
      <c r="N265" s="167">
        <v>43605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68">
        <v>115</v>
      </c>
      <c r="B266" s="169">
        <v>43306</v>
      </c>
      <c r="C266" s="169"/>
      <c r="D266" s="170" t="s">
        <v>703</v>
      </c>
      <c r="E266" s="171" t="s">
        <v>586</v>
      </c>
      <c r="F266" s="172">
        <v>27.5</v>
      </c>
      <c r="G266" s="172"/>
      <c r="H266" s="173">
        <v>13.1</v>
      </c>
      <c r="I266" s="173">
        <v>60</v>
      </c>
      <c r="J266" s="174" t="s">
        <v>734</v>
      </c>
      <c r="K266" s="175">
        <v>-14.4</v>
      </c>
      <c r="L266" s="176">
        <v>-0.52363636363636401</v>
      </c>
      <c r="M266" s="172" t="s">
        <v>568</v>
      </c>
      <c r="N266" s="169">
        <v>43138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8">
        <v>116</v>
      </c>
      <c r="B267" s="199">
        <v>43318</v>
      </c>
      <c r="C267" s="199"/>
      <c r="D267" s="177" t="s">
        <v>735</v>
      </c>
      <c r="E267" s="172" t="s">
        <v>586</v>
      </c>
      <c r="F267" s="172">
        <v>148.5</v>
      </c>
      <c r="G267" s="172"/>
      <c r="H267" s="172">
        <v>102</v>
      </c>
      <c r="I267" s="173">
        <v>182</v>
      </c>
      <c r="J267" s="174" t="s">
        <v>736</v>
      </c>
      <c r="K267" s="175">
        <f>H267-F267</f>
        <v>-46.5</v>
      </c>
      <c r="L267" s="176">
        <f>K267/F267</f>
        <v>-0.31313131313131315</v>
      </c>
      <c r="M267" s="172" t="s">
        <v>568</v>
      </c>
      <c r="N267" s="169">
        <v>43661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8">
        <v>117</v>
      </c>
      <c r="B268" s="159">
        <v>43335</v>
      </c>
      <c r="C268" s="159"/>
      <c r="D268" s="160" t="s">
        <v>737</v>
      </c>
      <c r="E268" s="161" t="s">
        <v>586</v>
      </c>
      <c r="F268" s="192">
        <v>285</v>
      </c>
      <c r="G268" s="161"/>
      <c r="H268" s="161">
        <v>355</v>
      </c>
      <c r="I268" s="163">
        <v>364</v>
      </c>
      <c r="J268" s="164" t="s">
        <v>738</v>
      </c>
      <c r="K268" s="165">
        <v>70</v>
      </c>
      <c r="L268" s="166">
        <v>0.24561403508771901</v>
      </c>
      <c r="M268" s="161" t="s">
        <v>556</v>
      </c>
      <c r="N268" s="167">
        <v>43455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58">
        <v>118</v>
      </c>
      <c r="B269" s="159">
        <v>43341</v>
      </c>
      <c r="C269" s="159"/>
      <c r="D269" s="160" t="s">
        <v>365</v>
      </c>
      <c r="E269" s="161" t="s">
        <v>586</v>
      </c>
      <c r="F269" s="192">
        <v>525</v>
      </c>
      <c r="G269" s="161"/>
      <c r="H269" s="161">
        <v>585</v>
      </c>
      <c r="I269" s="163">
        <v>635</v>
      </c>
      <c r="J269" s="164" t="s">
        <v>739</v>
      </c>
      <c r="K269" s="165">
        <f t="shared" ref="K269:K286" si="147">H269-F269</f>
        <v>60</v>
      </c>
      <c r="L269" s="166">
        <f t="shared" ref="L269:L286" si="148">K269/F269</f>
        <v>0.11428571428571428</v>
      </c>
      <c r="M269" s="161" t="s">
        <v>556</v>
      </c>
      <c r="N269" s="167">
        <v>43662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8">
        <v>119</v>
      </c>
      <c r="B270" s="159">
        <v>43395</v>
      </c>
      <c r="C270" s="159"/>
      <c r="D270" s="160" t="s">
        <v>353</v>
      </c>
      <c r="E270" s="161" t="s">
        <v>586</v>
      </c>
      <c r="F270" s="192">
        <v>475</v>
      </c>
      <c r="G270" s="161"/>
      <c r="H270" s="161">
        <v>574</v>
      </c>
      <c r="I270" s="163">
        <v>570</v>
      </c>
      <c r="J270" s="164" t="s">
        <v>644</v>
      </c>
      <c r="K270" s="165">
        <f t="shared" si="147"/>
        <v>99</v>
      </c>
      <c r="L270" s="166">
        <f t="shared" si="148"/>
        <v>0.20842105263157895</v>
      </c>
      <c r="M270" s="161" t="s">
        <v>556</v>
      </c>
      <c r="N270" s="167">
        <v>43403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120</v>
      </c>
      <c r="B271" s="190">
        <v>43397</v>
      </c>
      <c r="C271" s="190"/>
      <c r="D271" s="191" t="s">
        <v>372</v>
      </c>
      <c r="E271" s="192" t="s">
        <v>586</v>
      </c>
      <c r="F271" s="192">
        <v>707.5</v>
      </c>
      <c r="G271" s="192"/>
      <c r="H271" s="192">
        <v>872</v>
      </c>
      <c r="I271" s="194">
        <v>872</v>
      </c>
      <c r="J271" s="195" t="s">
        <v>644</v>
      </c>
      <c r="K271" s="165">
        <f t="shared" si="147"/>
        <v>164.5</v>
      </c>
      <c r="L271" s="196">
        <f t="shared" si="148"/>
        <v>0.23250883392226149</v>
      </c>
      <c r="M271" s="192" t="s">
        <v>556</v>
      </c>
      <c r="N271" s="197">
        <v>43482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121</v>
      </c>
      <c r="B272" s="190">
        <v>43398</v>
      </c>
      <c r="C272" s="190"/>
      <c r="D272" s="191" t="s">
        <v>740</v>
      </c>
      <c r="E272" s="192" t="s">
        <v>586</v>
      </c>
      <c r="F272" s="192">
        <v>162</v>
      </c>
      <c r="G272" s="192"/>
      <c r="H272" s="192">
        <v>204</v>
      </c>
      <c r="I272" s="194">
        <v>209</v>
      </c>
      <c r="J272" s="195" t="s">
        <v>741</v>
      </c>
      <c r="K272" s="165">
        <f t="shared" si="147"/>
        <v>42</v>
      </c>
      <c r="L272" s="196">
        <f t="shared" si="148"/>
        <v>0.25925925925925924</v>
      </c>
      <c r="M272" s="192" t="s">
        <v>556</v>
      </c>
      <c r="N272" s="197">
        <v>43539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122</v>
      </c>
      <c r="B273" s="190">
        <v>43399</v>
      </c>
      <c r="C273" s="190"/>
      <c r="D273" s="191" t="s">
        <v>457</v>
      </c>
      <c r="E273" s="192" t="s">
        <v>586</v>
      </c>
      <c r="F273" s="192">
        <v>240</v>
      </c>
      <c r="G273" s="192"/>
      <c r="H273" s="192">
        <v>297</v>
      </c>
      <c r="I273" s="194">
        <v>297</v>
      </c>
      <c r="J273" s="195" t="s">
        <v>644</v>
      </c>
      <c r="K273" s="201">
        <f t="shared" si="147"/>
        <v>57</v>
      </c>
      <c r="L273" s="196">
        <f t="shared" si="148"/>
        <v>0.23749999999999999</v>
      </c>
      <c r="M273" s="192" t="s">
        <v>556</v>
      </c>
      <c r="N273" s="197">
        <v>43417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58">
        <v>123</v>
      </c>
      <c r="B274" s="159">
        <v>43439</v>
      </c>
      <c r="C274" s="159"/>
      <c r="D274" s="160" t="s">
        <v>742</v>
      </c>
      <c r="E274" s="161" t="s">
        <v>586</v>
      </c>
      <c r="F274" s="161">
        <v>202.5</v>
      </c>
      <c r="G274" s="161"/>
      <c r="H274" s="161">
        <v>255</v>
      </c>
      <c r="I274" s="163">
        <v>252</v>
      </c>
      <c r="J274" s="164" t="s">
        <v>644</v>
      </c>
      <c r="K274" s="165">
        <f t="shared" si="147"/>
        <v>52.5</v>
      </c>
      <c r="L274" s="166">
        <f t="shared" si="148"/>
        <v>0.25925925925925924</v>
      </c>
      <c r="M274" s="161" t="s">
        <v>556</v>
      </c>
      <c r="N274" s="167">
        <v>43542</v>
      </c>
      <c r="O274" s="1"/>
      <c r="P274" s="1"/>
      <c r="Q274" s="1"/>
      <c r="R274" s="6" t="s">
        <v>743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124</v>
      </c>
      <c r="B275" s="190">
        <v>43465</v>
      </c>
      <c r="C275" s="159"/>
      <c r="D275" s="191" t="s">
        <v>402</v>
      </c>
      <c r="E275" s="192" t="s">
        <v>586</v>
      </c>
      <c r="F275" s="192">
        <v>710</v>
      </c>
      <c r="G275" s="192"/>
      <c r="H275" s="192">
        <v>866</v>
      </c>
      <c r="I275" s="194">
        <v>866</v>
      </c>
      <c r="J275" s="195" t="s">
        <v>644</v>
      </c>
      <c r="K275" s="165">
        <f t="shared" si="147"/>
        <v>156</v>
      </c>
      <c r="L275" s="166">
        <f t="shared" si="148"/>
        <v>0.21971830985915494</v>
      </c>
      <c r="M275" s="161" t="s">
        <v>556</v>
      </c>
      <c r="N275" s="167">
        <v>43553</v>
      </c>
      <c r="O275" s="1"/>
      <c r="P275" s="1"/>
      <c r="Q275" s="1"/>
      <c r="R275" s="6" t="s">
        <v>743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125</v>
      </c>
      <c r="B276" s="190">
        <v>43522</v>
      </c>
      <c r="C276" s="190"/>
      <c r="D276" s="191" t="s">
        <v>152</v>
      </c>
      <c r="E276" s="192" t="s">
        <v>586</v>
      </c>
      <c r="F276" s="192">
        <v>337.25</v>
      </c>
      <c r="G276" s="192"/>
      <c r="H276" s="192">
        <v>398.5</v>
      </c>
      <c r="I276" s="194">
        <v>411</v>
      </c>
      <c r="J276" s="164" t="s">
        <v>744</v>
      </c>
      <c r="K276" s="165">
        <f t="shared" si="147"/>
        <v>61.25</v>
      </c>
      <c r="L276" s="166">
        <f t="shared" si="148"/>
        <v>0.1816160118606375</v>
      </c>
      <c r="M276" s="161" t="s">
        <v>556</v>
      </c>
      <c r="N276" s="167">
        <v>43760</v>
      </c>
      <c r="O276" s="1"/>
      <c r="P276" s="1"/>
      <c r="Q276" s="1"/>
      <c r="R276" s="6" t="s">
        <v>743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2">
        <v>126</v>
      </c>
      <c r="B277" s="203">
        <v>43559</v>
      </c>
      <c r="C277" s="203"/>
      <c r="D277" s="204" t="s">
        <v>745</v>
      </c>
      <c r="E277" s="205" t="s">
        <v>586</v>
      </c>
      <c r="F277" s="205">
        <v>130</v>
      </c>
      <c r="G277" s="205"/>
      <c r="H277" s="205">
        <v>65</v>
      </c>
      <c r="I277" s="206">
        <v>158</v>
      </c>
      <c r="J277" s="174" t="s">
        <v>746</v>
      </c>
      <c r="K277" s="175">
        <f t="shared" si="147"/>
        <v>-65</v>
      </c>
      <c r="L277" s="176">
        <f t="shared" si="148"/>
        <v>-0.5</v>
      </c>
      <c r="M277" s="172" t="s">
        <v>568</v>
      </c>
      <c r="N277" s="169">
        <v>43726</v>
      </c>
      <c r="O277" s="1"/>
      <c r="P277" s="1"/>
      <c r="Q277" s="1"/>
      <c r="R277" s="6" t="s">
        <v>747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127</v>
      </c>
      <c r="B278" s="190">
        <v>43017</v>
      </c>
      <c r="C278" s="190"/>
      <c r="D278" s="191" t="s">
        <v>184</v>
      </c>
      <c r="E278" s="192" t="s">
        <v>586</v>
      </c>
      <c r="F278" s="192">
        <v>141.5</v>
      </c>
      <c r="G278" s="192"/>
      <c r="H278" s="192">
        <v>183.5</v>
      </c>
      <c r="I278" s="194">
        <v>210</v>
      </c>
      <c r="J278" s="164" t="s">
        <v>741</v>
      </c>
      <c r="K278" s="165">
        <f t="shared" si="147"/>
        <v>42</v>
      </c>
      <c r="L278" s="166">
        <f t="shared" si="148"/>
        <v>0.29681978798586572</v>
      </c>
      <c r="M278" s="161" t="s">
        <v>556</v>
      </c>
      <c r="N278" s="167">
        <v>43042</v>
      </c>
      <c r="O278" s="1"/>
      <c r="P278" s="1"/>
      <c r="Q278" s="1"/>
      <c r="R278" s="6" t="s">
        <v>747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2">
        <v>128</v>
      </c>
      <c r="B279" s="203">
        <v>43074</v>
      </c>
      <c r="C279" s="203"/>
      <c r="D279" s="204" t="s">
        <v>748</v>
      </c>
      <c r="E279" s="205" t="s">
        <v>586</v>
      </c>
      <c r="F279" s="200">
        <v>172</v>
      </c>
      <c r="G279" s="205"/>
      <c r="H279" s="205">
        <v>155.25</v>
      </c>
      <c r="I279" s="206">
        <v>230</v>
      </c>
      <c r="J279" s="174" t="s">
        <v>749</v>
      </c>
      <c r="K279" s="175">
        <f t="shared" si="147"/>
        <v>-16.75</v>
      </c>
      <c r="L279" s="176">
        <f t="shared" si="148"/>
        <v>-9.7383720930232565E-2</v>
      </c>
      <c r="M279" s="172" t="s">
        <v>568</v>
      </c>
      <c r="N279" s="169">
        <v>43787</v>
      </c>
      <c r="O279" s="1"/>
      <c r="P279" s="1"/>
      <c r="Q279" s="1"/>
      <c r="R279" s="6" t="s">
        <v>747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129</v>
      </c>
      <c r="B280" s="190">
        <v>43398</v>
      </c>
      <c r="C280" s="190"/>
      <c r="D280" s="191" t="s">
        <v>107</v>
      </c>
      <c r="E280" s="192" t="s">
        <v>586</v>
      </c>
      <c r="F280" s="192">
        <v>698.5</v>
      </c>
      <c r="G280" s="192"/>
      <c r="H280" s="192">
        <v>890</v>
      </c>
      <c r="I280" s="194">
        <v>890</v>
      </c>
      <c r="J280" s="164" t="s">
        <v>816</v>
      </c>
      <c r="K280" s="165">
        <f t="shared" si="147"/>
        <v>191.5</v>
      </c>
      <c r="L280" s="166">
        <f t="shared" si="148"/>
        <v>0.27415891195418757</v>
      </c>
      <c r="M280" s="161" t="s">
        <v>556</v>
      </c>
      <c r="N280" s="167">
        <v>44328</v>
      </c>
      <c r="O280" s="1"/>
      <c r="P280" s="1"/>
      <c r="Q280" s="1"/>
      <c r="R280" s="6" t="s">
        <v>743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130</v>
      </c>
      <c r="B281" s="190">
        <v>42877</v>
      </c>
      <c r="C281" s="190"/>
      <c r="D281" s="191" t="s">
        <v>364</v>
      </c>
      <c r="E281" s="192" t="s">
        <v>586</v>
      </c>
      <c r="F281" s="192">
        <v>127.6</v>
      </c>
      <c r="G281" s="192"/>
      <c r="H281" s="192">
        <v>138</v>
      </c>
      <c r="I281" s="194">
        <v>190</v>
      </c>
      <c r="J281" s="164" t="s">
        <v>750</v>
      </c>
      <c r="K281" s="165">
        <f t="shared" si="147"/>
        <v>10.400000000000006</v>
      </c>
      <c r="L281" s="166">
        <f t="shared" si="148"/>
        <v>8.1504702194357417E-2</v>
      </c>
      <c r="M281" s="161" t="s">
        <v>556</v>
      </c>
      <c r="N281" s="167">
        <v>43774</v>
      </c>
      <c r="O281" s="1"/>
      <c r="P281" s="1"/>
      <c r="Q281" s="1"/>
      <c r="R281" s="6" t="s">
        <v>747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131</v>
      </c>
      <c r="B282" s="190">
        <v>43158</v>
      </c>
      <c r="C282" s="190"/>
      <c r="D282" s="191" t="s">
        <v>751</v>
      </c>
      <c r="E282" s="192" t="s">
        <v>586</v>
      </c>
      <c r="F282" s="192">
        <v>317</v>
      </c>
      <c r="G282" s="192"/>
      <c r="H282" s="192">
        <v>382.5</v>
      </c>
      <c r="I282" s="194">
        <v>398</v>
      </c>
      <c r="J282" s="164" t="s">
        <v>752</v>
      </c>
      <c r="K282" s="165">
        <f t="shared" si="147"/>
        <v>65.5</v>
      </c>
      <c r="L282" s="166">
        <f t="shared" si="148"/>
        <v>0.20662460567823343</v>
      </c>
      <c r="M282" s="161" t="s">
        <v>556</v>
      </c>
      <c r="N282" s="167">
        <v>44238</v>
      </c>
      <c r="O282" s="1"/>
      <c r="P282" s="1"/>
      <c r="Q282" s="1"/>
      <c r="R282" s="6" t="s">
        <v>747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2">
        <v>132</v>
      </c>
      <c r="B283" s="203">
        <v>43164</v>
      </c>
      <c r="C283" s="203"/>
      <c r="D283" s="204" t="s">
        <v>144</v>
      </c>
      <c r="E283" s="205" t="s">
        <v>586</v>
      </c>
      <c r="F283" s="200">
        <f>510-14.4</f>
        <v>495.6</v>
      </c>
      <c r="G283" s="205"/>
      <c r="H283" s="205">
        <v>350</v>
      </c>
      <c r="I283" s="206">
        <v>672</v>
      </c>
      <c r="J283" s="174" t="s">
        <v>753</v>
      </c>
      <c r="K283" s="175">
        <f t="shared" si="147"/>
        <v>-145.60000000000002</v>
      </c>
      <c r="L283" s="176">
        <f t="shared" si="148"/>
        <v>-0.29378531073446329</v>
      </c>
      <c r="M283" s="172" t="s">
        <v>568</v>
      </c>
      <c r="N283" s="169">
        <v>43887</v>
      </c>
      <c r="O283" s="1"/>
      <c r="P283" s="1"/>
      <c r="Q283" s="1"/>
      <c r="R283" s="6" t="s">
        <v>743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2">
        <v>133</v>
      </c>
      <c r="B284" s="203">
        <v>43237</v>
      </c>
      <c r="C284" s="203"/>
      <c r="D284" s="204" t="s">
        <v>449</v>
      </c>
      <c r="E284" s="205" t="s">
        <v>586</v>
      </c>
      <c r="F284" s="200">
        <v>230.3</v>
      </c>
      <c r="G284" s="205"/>
      <c r="H284" s="205">
        <v>102.5</v>
      </c>
      <c r="I284" s="206">
        <v>348</v>
      </c>
      <c r="J284" s="174" t="s">
        <v>754</v>
      </c>
      <c r="K284" s="175">
        <f t="shared" si="147"/>
        <v>-127.80000000000001</v>
      </c>
      <c r="L284" s="176">
        <f t="shared" si="148"/>
        <v>-0.55492835432045162</v>
      </c>
      <c r="M284" s="172" t="s">
        <v>568</v>
      </c>
      <c r="N284" s="169">
        <v>43896</v>
      </c>
      <c r="O284" s="1"/>
      <c r="P284" s="1"/>
      <c r="Q284" s="1"/>
      <c r="R284" s="6" t="s">
        <v>743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134</v>
      </c>
      <c r="B285" s="190">
        <v>43258</v>
      </c>
      <c r="C285" s="190"/>
      <c r="D285" s="191" t="s">
        <v>419</v>
      </c>
      <c r="E285" s="192" t="s">
        <v>586</v>
      </c>
      <c r="F285" s="192">
        <f>342.5-5.1</f>
        <v>337.4</v>
      </c>
      <c r="G285" s="192"/>
      <c r="H285" s="192">
        <v>412.5</v>
      </c>
      <c r="I285" s="194">
        <v>439</v>
      </c>
      <c r="J285" s="164" t="s">
        <v>755</v>
      </c>
      <c r="K285" s="165">
        <f t="shared" si="147"/>
        <v>75.100000000000023</v>
      </c>
      <c r="L285" s="166">
        <f t="shared" si="148"/>
        <v>0.22258446947243635</v>
      </c>
      <c r="M285" s="161" t="s">
        <v>556</v>
      </c>
      <c r="N285" s="167">
        <v>44230</v>
      </c>
      <c r="O285" s="1"/>
      <c r="P285" s="1"/>
      <c r="Q285" s="1"/>
      <c r="R285" s="6" t="s">
        <v>747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3">
        <v>135</v>
      </c>
      <c r="B286" s="182">
        <v>43285</v>
      </c>
      <c r="C286" s="182"/>
      <c r="D286" s="183" t="s">
        <v>55</v>
      </c>
      <c r="E286" s="184" t="s">
        <v>586</v>
      </c>
      <c r="F286" s="184">
        <f>127.5-5.53</f>
        <v>121.97</v>
      </c>
      <c r="G286" s="185"/>
      <c r="H286" s="185">
        <v>122.5</v>
      </c>
      <c r="I286" s="185">
        <v>170</v>
      </c>
      <c r="J286" s="186" t="s">
        <v>784</v>
      </c>
      <c r="K286" s="187">
        <f t="shared" si="147"/>
        <v>0.53000000000000114</v>
      </c>
      <c r="L286" s="188">
        <f t="shared" si="148"/>
        <v>4.3453308190538747E-3</v>
      </c>
      <c r="M286" s="184" t="s">
        <v>677</v>
      </c>
      <c r="N286" s="182">
        <v>44431</v>
      </c>
      <c r="O286" s="1"/>
      <c r="P286" s="1"/>
      <c r="Q286" s="1"/>
      <c r="R286" s="6" t="s">
        <v>743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2">
        <v>136</v>
      </c>
      <c r="B287" s="203">
        <v>43294</v>
      </c>
      <c r="C287" s="203"/>
      <c r="D287" s="204" t="s">
        <v>355</v>
      </c>
      <c r="E287" s="205" t="s">
        <v>586</v>
      </c>
      <c r="F287" s="200">
        <v>46.5</v>
      </c>
      <c r="G287" s="205"/>
      <c r="H287" s="205">
        <v>17</v>
      </c>
      <c r="I287" s="206">
        <v>59</v>
      </c>
      <c r="J287" s="174" t="s">
        <v>756</v>
      </c>
      <c r="K287" s="175">
        <f t="shared" ref="K287:K295" si="149">H287-F287</f>
        <v>-29.5</v>
      </c>
      <c r="L287" s="176">
        <f t="shared" ref="L287:L295" si="150">K287/F287</f>
        <v>-0.63440860215053763</v>
      </c>
      <c r="M287" s="172" t="s">
        <v>568</v>
      </c>
      <c r="N287" s="169">
        <v>43887</v>
      </c>
      <c r="O287" s="1"/>
      <c r="P287" s="1"/>
      <c r="Q287" s="1"/>
      <c r="R287" s="6" t="s">
        <v>743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137</v>
      </c>
      <c r="B288" s="190">
        <v>43396</v>
      </c>
      <c r="C288" s="190"/>
      <c r="D288" s="191" t="s">
        <v>404</v>
      </c>
      <c r="E288" s="192" t="s">
        <v>586</v>
      </c>
      <c r="F288" s="192">
        <v>156.5</v>
      </c>
      <c r="G288" s="192"/>
      <c r="H288" s="192">
        <v>207.5</v>
      </c>
      <c r="I288" s="194">
        <v>191</v>
      </c>
      <c r="J288" s="164" t="s">
        <v>644</v>
      </c>
      <c r="K288" s="165">
        <f t="shared" si="149"/>
        <v>51</v>
      </c>
      <c r="L288" s="166">
        <f t="shared" si="150"/>
        <v>0.32587859424920129</v>
      </c>
      <c r="M288" s="161" t="s">
        <v>556</v>
      </c>
      <c r="N288" s="167">
        <v>44369</v>
      </c>
      <c r="O288" s="1"/>
      <c r="P288" s="1"/>
      <c r="Q288" s="1"/>
      <c r="R288" s="6" t="s">
        <v>743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138</v>
      </c>
      <c r="B289" s="190">
        <v>43439</v>
      </c>
      <c r="C289" s="190"/>
      <c r="D289" s="191" t="s">
        <v>318</v>
      </c>
      <c r="E289" s="192" t="s">
        <v>586</v>
      </c>
      <c r="F289" s="192">
        <v>259.5</v>
      </c>
      <c r="G289" s="192"/>
      <c r="H289" s="192">
        <v>320</v>
      </c>
      <c r="I289" s="194">
        <v>320</v>
      </c>
      <c r="J289" s="164" t="s">
        <v>644</v>
      </c>
      <c r="K289" s="165">
        <f t="shared" si="149"/>
        <v>60.5</v>
      </c>
      <c r="L289" s="166">
        <f t="shared" si="150"/>
        <v>0.23314065510597304</v>
      </c>
      <c r="M289" s="161" t="s">
        <v>556</v>
      </c>
      <c r="N289" s="167">
        <v>44323</v>
      </c>
      <c r="O289" s="1"/>
      <c r="P289" s="1"/>
      <c r="Q289" s="1"/>
      <c r="R289" s="6" t="s">
        <v>743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2">
        <v>139</v>
      </c>
      <c r="B290" s="203">
        <v>43439</v>
      </c>
      <c r="C290" s="203"/>
      <c r="D290" s="204" t="s">
        <v>757</v>
      </c>
      <c r="E290" s="205" t="s">
        <v>586</v>
      </c>
      <c r="F290" s="205">
        <v>715</v>
      </c>
      <c r="G290" s="205"/>
      <c r="H290" s="205">
        <v>445</v>
      </c>
      <c r="I290" s="206">
        <v>840</v>
      </c>
      <c r="J290" s="174" t="s">
        <v>758</v>
      </c>
      <c r="K290" s="175">
        <f t="shared" si="149"/>
        <v>-270</v>
      </c>
      <c r="L290" s="176">
        <f t="shared" si="150"/>
        <v>-0.3776223776223776</v>
      </c>
      <c r="M290" s="172" t="s">
        <v>568</v>
      </c>
      <c r="N290" s="169">
        <v>43800</v>
      </c>
      <c r="O290" s="1"/>
      <c r="P290" s="1"/>
      <c r="Q290" s="1"/>
      <c r="R290" s="6" t="s">
        <v>743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140</v>
      </c>
      <c r="B291" s="190">
        <v>43469</v>
      </c>
      <c r="C291" s="190"/>
      <c r="D291" s="191" t="s">
        <v>157</v>
      </c>
      <c r="E291" s="192" t="s">
        <v>586</v>
      </c>
      <c r="F291" s="192">
        <v>875</v>
      </c>
      <c r="G291" s="192"/>
      <c r="H291" s="192">
        <v>1165</v>
      </c>
      <c r="I291" s="194">
        <v>1185</v>
      </c>
      <c r="J291" s="164" t="s">
        <v>759</v>
      </c>
      <c r="K291" s="165">
        <f t="shared" si="149"/>
        <v>290</v>
      </c>
      <c r="L291" s="166">
        <f t="shared" si="150"/>
        <v>0.33142857142857141</v>
      </c>
      <c r="M291" s="161" t="s">
        <v>556</v>
      </c>
      <c r="N291" s="167">
        <v>43847</v>
      </c>
      <c r="O291" s="1"/>
      <c r="P291" s="1"/>
      <c r="Q291" s="1"/>
      <c r="R291" s="6" t="s">
        <v>743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141</v>
      </c>
      <c r="B292" s="190">
        <v>43559</v>
      </c>
      <c r="C292" s="190"/>
      <c r="D292" s="191" t="s">
        <v>334</v>
      </c>
      <c r="E292" s="192" t="s">
        <v>586</v>
      </c>
      <c r="F292" s="192">
        <f>387-14.63</f>
        <v>372.37</v>
      </c>
      <c r="G292" s="192"/>
      <c r="H292" s="192">
        <v>490</v>
      </c>
      <c r="I292" s="194">
        <v>490</v>
      </c>
      <c r="J292" s="164" t="s">
        <v>644</v>
      </c>
      <c r="K292" s="165">
        <f t="shared" si="149"/>
        <v>117.63</v>
      </c>
      <c r="L292" s="166">
        <f t="shared" si="150"/>
        <v>0.31589548030185027</v>
      </c>
      <c r="M292" s="161" t="s">
        <v>556</v>
      </c>
      <c r="N292" s="167">
        <v>43850</v>
      </c>
      <c r="O292" s="1"/>
      <c r="P292" s="1"/>
      <c r="Q292" s="1"/>
      <c r="R292" s="6" t="s">
        <v>743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2">
        <v>142</v>
      </c>
      <c r="B293" s="203">
        <v>43578</v>
      </c>
      <c r="C293" s="203"/>
      <c r="D293" s="204" t="s">
        <v>760</v>
      </c>
      <c r="E293" s="205" t="s">
        <v>558</v>
      </c>
      <c r="F293" s="205">
        <v>220</v>
      </c>
      <c r="G293" s="205"/>
      <c r="H293" s="205">
        <v>127.5</v>
      </c>
      <c r="I293" s="206">
        <v>284</v>
      </c>
      <c r="J293" s="174" t="s">
        <v>761</v>
      </c>
      <c r="K293" s="175">
        <f t="shared" si="149"/>
        <v>-92.5</v>
      </c>
      <c r="L293" s="176">
        <f t="shared" si="150"/>
        <v>-0.42045454545454547</v>
      </c>
      <c r="M293" s="172" t="s">
        <v>568</v>
      </c>
      <c r="N293" s="169">
        <v>43896</v>
      </c>
      <c r="O293" s="1"/>
      <c r="P293" s="1"/>
      <c r="Q293" s="1"/>
      <c r="R293" s="6" t="s">
        <v>743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143</v>
      </c>
      <c r="B294" s="190">
        <v>43622</v>
      </c>
      <c r="C294" s="190"/>
      <c r="D294" s="191" t="s">
        <v>458</v>
      </c>
      <c r="E294" s="192" t="s">
        <v>558</v>
      </c>
      <c r="F294" s="192">
        <v>332.8</v>
      </c>
      <c r="G294" s="192"/>
      <c r="H294" s="192">
        <v>405</v>
      </c>
      <c r="I294" s="194">
        <v>419</v>
      </c>
      <c r="J294" s="164" t="s">
        <v>762</v>
      </c>
      <c r="K294" s="165">
        <f t="shared" si="149"/>
        <v>72.199999999999989</v>
      </c>
      <c r="L294" s="166">
        <f t="shared" si="150"/>
        <v>0.21694711538461534</v>
      </c>
      <c r="M294" s="161" t="s">
        <v>556</v>
      </c>
      <c r="N294" s="167">
        <v>43860</v>
      </c>
      <c r="O294" s="1"/>
      <c r="P294" s="1"/>
      <c r="Q294" s="1"/>
      <c r="R294" s="6" t="s">
        <v>747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3">
        <v>144</v>
      </c>
      <c r="B295" s="182">
        <v>43641</v>
      </c>
      <c r="C295" s="182"/>
      <c r="D295" s="183" t="s">
        <v>150</v>
      </c>
      <c r="E295" s="184" t="s">
        <v>586</v>
      </c>
      <c r="F295" s="184">
        <v>386</v>
      </c>
      <c r="G295" s="185"/>
      <c r="H295" s="185">
        <v>395</v>
      </c>
      <c r="I295" s="185">
        <v>452</v>
      </c>
      <c r="J295" s="186" t="s">
        <v>763</v>
      </c>
      <c r="K295" s="187">
        <f t="shared" si="149"/>
        <v>9</v>
      </c>
      <c r="L295" s="188">
        <f t="shared" si="150"/>
        <v>2.3316062176165803E-2</v>
      </c>
      <c r="M295" s="184" t="s">
        <v>677</v>
      </c>
      <c r="N295" s="182">
        <v>43868</v>
      </c>
      <c r="O295" s="1"/>
      <c r="P295" s="1"/>
      <c r="Q295" s="1"/>
      <c r="R295" s="6" t="s">
        <v>747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3">
        <v>145</v>
      </c>
      <c r="B296" s="182">
        <v>43707</v>
      </c>
      <c r="C296" s="182"/>
      <c r="D296" s="183" t="s">
        <v>130</v>
      </c>
      <c r="E296" s="184" t="s">
        <v>586</v>
      </c>
      <c r="F296" s="184">
        <v>137.5</v>
      </c>
      <c r="G296" s="185"/>
      <c r="H296" s="185">
        <v>138.5</v>
      </c>
      <c r="I296" s="185">
        <v>190</v>
      </c>
      <c r="J296" s="186" t="s">
        <v>783</v>
      </c>
      <c r="K296" s="187">
        <f>H296-F296</f>
        <v>1</v>
      </c>
      <c r="L296" s="188">
        <f>K296/F296</f>
        <v>7.2727272727272727E-3</v>
      </c>
      <c r="M296" s="184" t="s">
        <v>677</v>
      </c>
      <c r="N296" s="182">
        <v>44432</v>
      </c>
      <c r="O296" s="1"/>
      <c r="P296" s="1"/>
      <c r="Q296" s="1"/>
      <c r="R296" s="6" t="s">
        <v>743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9">
        <v>146</v>
      </c>
      <c r="B297" s="190">
        <v>43731</v>
      </c>
      <c r="C297" s="190"/>
      <c r="D297" s="191" t="s">
        <v>412</v>
      </c>
      <c r="E297" s="192" t="s">
        <v>586</v>
      </c>
      <c r="F297" s="192">
        <v>235</v>
      </c>
      <c r="G297" s="192"/>
      <c r="H297" s="192">
        <v>295</v>
      </c>
      <c r="I297" s="194">
        <v>296</v>
      </c>
      <c r="J297" s="164" t="s">
        <v>764</v>
      </c>
      <c r="K297" s="165">
        <f t="shared" ref="K297:K303" si="151">H297-F297</f>
        <v>60</v>
      </c>
      <c r="L297" s="166">
        <f t="shared" ref="L297:L303" si="152">K297/F297</f>
        <v>0.25531914893617019</v>
      </c>
      <c r="M297" s="161" t="s">
        <v>556</v>
      </c>
      <c r="N297" s="167">
        <v>43844</v>
      </c>
      <c r="O297" s="1"/>
      <c r="P297" s="1"/>
      <c r="Q297" s="1"/>
      <c r="R297" s="6" t="s">
        <v>747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9">
        <v>147</v>
      </c>
      <c r="B298" s="190">
        <v>43752</v>
      </c>
      <c r="C298" s="190"/>
      <c r="D298" s="191" t="s">
        <v>765</v>
      </c>
      <c r="E298" s="192" t="s">
        <v>586</v>
      </c>
      <c r="F298" s="192">
        <v>277.5</v>
      </c>
      <c r="G298" s="192"/>
      <c r="H298" s="192">
        <v>333</v>
      </c>
      <c r="I298" s="194">
        <v>333</v>
      </c>
      <c r="J298" s="164" t="s">
        <v>766</v>
      </c>
      <c r="K298" s="165">
        <f t="shared" si="151"/>
        <v>55.5</v>
      </c>
      <c r="L298" s="166">
        <f t="shared" si="152"/>
        <v>0.2</v>
      </c>
      <c r="M298" s="161" t="s">
        <v>556</v>
      </c>
      <c r="N298" s="167">
        <v>43846</v>
      </c>
      <c r="O298" s="1"/>
      <c r="P298" s="1"/>
      <c r="Q298" s="1"/>
      <c r="R298" s="6" t="s">
        <v>743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9">
        <v>148</v>
      </c>
      <c r="B299" s="190">
        <v>43752</v>
      </c>
      <c r="C299" s="190"/>
      <c r="D299" s="191" t="s">
        <v>767</v>
      </c>
      <c r="E299" s="192" t="s">
        <v>586</v>
      </c>
      <c r="F299" s="192">
        <v>930</v>
      </c>
      <c r="G299" s="192"/>
      <c r="H299" s="192">
        <v>1165</v>
      </c>
      <c r="I299" s="194">
        <v>1200</v>
      </c>
      <c r="J299" s="164" t="s">
        <v>768</v>
      </c>
      <c r="K299" s="165">
        <f t="shared" si="151"/>
        <v>235</v>
      </c>
      <c r="L299" s="166">
        <f t="shared" si="152"/>
        <v>0.25268817204301075</v>
      </c>
      <c r="M299" s="161" t="s">
        <v>556</v>
      </c>
      <c r="N299" s="167">
        <v>43847</v>
      </c>
      <c r="O299" s="1"/>
      <c r="P299" s="1"/>
      <c r="Q299" s="1"/>
      <c r="R299" s="6" t="s">
        <v>747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9">
        <v>149</v>
      </c>
      <c r="B300" s="190">
        <v>43753</v>
      </c>
      <c r="C300" s="190"/>
      <c r="D300" s="191" t="s">
        <v>769</v>
      </c>
      <c r="E300" s="192" t="s">
        <v>586</v>
      </c>
      <c r="F300" s="162">
        <v>111</v>
      </c>
      <c r="G300" s="192"/>
      <c r="H300" s="192">
        <v>141</v>
      </c>
      <c r="I300" s="194">
        <v>141</v>
      </c>
      <c r="J300" s="164" t="s">
        <v>571</v>
      </c>
      <c r="K300" s="165">
        <f t="shared" si="151"/>
        <v>30</v>
      </c>
      <c r="L300" s="166">
        <f t="shared" si="152"/>
        <v>0.27027027027027029</v>
      </c>
      <c r="M300" s="161" t="s">
        <v>556</v>
      </c>
      <c r="N300" s="167">
        <v>44328</v>
      </c>
      <c r="O300" s="1"/>
      <c r="P300" s="1"/>
      <c r="Q300" s="1"/>
      <c r="R300" s="6" t="s">
        <v>747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9">
        <v>150</v>
      </c>
      <c r="B301" s="190">
        <v>43753</v>
      </c>
      <c r="C301" s="190"/>
      <c r="D301" s="191" t="s">
        <v>770</v>
      </c>
      <c r="E301" s="192" t="s">
        <v>586</v>
      </c>
      <c r="F301" s="162">
        <v>296</v>
      </c>
      <c r="G301" s="192"/>
      <c r="H301" s="192">
        <v>370</v>
      </c>
      <c r="I301" s="194">
        <v>370</v>
      </c>
      <c r="J301" s="164" t="s">
        <v>644</v>
      </c>
      <c r="K301" s="165">
        <f t="shared" si="151"/>
        <v>74</v>
      </c>
      <c r="L301" s="166">
        <f t="shared" si="152"/>
        <v>0.25</v>
      </c>
      <c r="M301" s="161" t="s">
        <v>556</v>
      </c>
      <c r="N301" s="167">
        <v>43853</v>
      </c>
      <c r="O301" s="1"/>
      <c r="P301" s="1"/>
      <c r="Q301" s="1"/>
      <c r="R301" s="6" t="s">
        <v>747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9">
        <v>151</v>
      </c>
      <c r="B302" s="190">
        <v>43754</v>
      </c>
      <c r="C302" s="190"/>
      <c r="D302" s="191" t="s">
        <v>771</v>
      </c>
      <c r="E302" s="192" t="s">
        <v>586</v>
      </c>
      <c r="F302" s="162">
        <v>300</v>
      </c>
      <c r="G302" s="192"/>
      <c r="H302" s="192">
        <v>382.5</v>
      </c>
      <c r="I302" s="194">
        <v>344</v>
      </c>
      <c r="J302" s="164" t="s">
        <v>820</v>
      </c>
      <c r="K302" s="165">
        <f t="shared" si="151"/>
        <v>82.5</v>
      </c>
      <c r="L302" s="166">
        <f t="shared" si="152"/>
        <v>0.27500000000000002</v>
      </c>
      <c r="M302" s="161" t="s">
        <v>556</v>
      </c>
      <c r="N302" s="167">
        <v>44238</v>
      </c>
      <c r="O302" s="1"/>
      <c r="P302" s="1"/>
      <c r="Q302" s="1"/>
      <c r="R302" s="6" t="s">
        <v>747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9">
        <v>152</v>
      </c>
      <c r="B303" s="190">
        <v>43832</v>
      </c>
      <c r="C303" s="190"/>
      <c r="D303" s="191" t="s">
        <v>772</v>
      </c>
      <c r="E303" s="192" t="s">
        <v>586</v>
      </c>
      <c r="F303" s="162">
        <v>495</v>
      </c>
      <c r="G303" s="192"/>
      <c r="H303" s="192">
        <v>595</v>
      </c>
      <c r="I303" s="194">
        <v>590</v>
      </c>
      <c r="J303" s="164" t="s">
        <v>819</v>
      </c>
      <c r="K303" s="165">
        <f t="shared" si="151"/>
        <v>100</v>
      </c>
      <c r="L303" s="166">
        <f t="shared" si="152"/>
        <v>0.20202020202020202</v>
      </c>
      <c r="M303" s="161" t="s">
        <v>556</v>
      </c>
      <c r="N303" s="167">
        <v>44589</v>
      </c>
      <c r="O303" s="1"/>
      <c r="P303" s="1"/>
      <c r="Q303" s="1"/>
      <c r="R303" s="6" t="s">
        <v>747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9">
        <v>153</v>
      </c>
      <c r="B304" s="190">
        <v>43966</v>
      </c>
      <c r="C304" s="190"/>
      <c r="D304" s="191" t="s">
        <v>71</v>
      </c>
      <c r="E304" s="192" t="s">
        <v>586</v>
      </c>
      <c r="F304" s="162">
        <v>67.5</v>
      </c>
      <c r="G304" s="192"/>
      <c r="H304" s="192">
        <v>86</v>
      </c>
      <c r="I304" s="194">
        <v>86</v>
      </c>
      <c r="J304" s="164" t="s">
        <v>773</v>
      </c>
      <c r="K304" s="165">
        <f t="shared" ref="K304:K311" si="153">H304-F304</f>
        <v>18.5</v>
      </c>
      <c r="L304" s="166">
        <f t="shared" ref="L304:L311" si="154">K304/F304</f>
        <v>0.27407407407407408</v>
      </c>
      <c r="M304" s="161" t="s">
        <v>556</v>
      </c>
      <c r="N304" s="167">
        <v>44008</v>
      </c>
      <c r="O304" s="1"/>
      <c r="P304" s="1"/>
      <c r="Q304" s="1"/>
      <c r="R304" s="6" t="s">
        <v>747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9">
        <v>154</v>
      </c>
      <c r="B305" s="190">
        <v>44035</v>
      </c>
      <c r="C305" s="190"/>
      <c r="D305" s="191" t="s">
        <v>457</v>
      </c>
      <c r="E305" s="192" t="s">
        <v>586</v>
      </c>
      <c r="F305" s="162">
        <v>231</v>
      </c>
      <c r="G305" s="192"/>
      <c r="H305" s="192">
        <v>281</v>
      </c>
      <c r="I305" s="194">
        <v>281</v>
      </c>
      <c r="J305" s="164" t="s">
        <v>644</v>
      </c>
      <c r="K305" s="165">
        <f t="shared" si="153"/>
        <v>50</v>
      </c>
      <c r="L305" s="166">
        <f t="shared" si="154"/>
        <v>0.21645021645021645</v>
      </c>
      <c r="M305" s="161" t="s">
        <v>556</v>
      </c>
      <c r="N305" s="167">
        <v>44358</v>
      </c>
      <c r="O305" s="1"/>
      <c r="P305" s="1"/>
      <c r="Q305" s="1"/>
      <c r="R305" s="6" t="s">
        <v>747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9">
        <v>155</v>
      </c>
      <c r="B306" s="190">
        <v>44092</v>
      </c>
      <c r="C306" s="190"/>
      <c r="D306" s="191" t="s">
        <v>394</v>
      </c>
      <c r="E306" s="192" t="s">
        <v>586</v>
      </c>
      <c r="F306" s="192">
        <v>206</v>
      </c>
      <c r="G306" s="192"/>
      <c r="H306" s="192">
        <v>248</v>
      </c>
      <c r="I306" s="194">
        <v>248</v>
      </c>
      <c r="J306" s="164" t="s">
        <v>644</v>
      </c>
      <c r="K306" s="165">
        <f t="shared" si="153"/>
        <v>42</v>
      </c>
      <c r="L306" s="166">
        <f t="shared" si="154"/>
        <v>0.20388349514563106</v>
      </c>
      <c r="M306" s="161" t="s">
        <v>556</v>
      </c>
      <c r="N306" s="167">
        <v>44214</v>
      </c>
      <c r="O306" s="1"/>
      <c r="P306" s="1"/>
      <c r="Q306" s="1"/>
      <c r="R306" s="6" t="s">
        <v>747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9">
        <v>156</v>
      </c>
      <c r="B307" s="190">
        <v>44140</v>
      </c>
      <c r="C307" s="190"/>
      <c r="D307" s="191" t="s">
        <v>394</v>
      </c>
      <c r="E307" s="192" t="s">
        <v>586</v>
      </c>
      <c r="F307" s="192">
        <v>182.5</v>
      </c>
      <c r="G307" s="192"/>
      <c r="H307" s="192">
        <v>248</v>
      </c>
      <c r="I307" s="194">
        <v>248</v>
      </c>
      <c r="J307" s="164" t="s">
        <v>644</v>
      </c>
      <c r="K307" s="165">
        <f t="shared" si="153"/>
        <v>65.5</v>
      </c>
      <c r="L307" s="166">
        <f t="shared" si="154"/>
        <v>0.35890410958904112</v>
      </c>
      <c r="M307" s="161" t="s">
        <v>556</v>
      </c>
      <c r="N307" s="167">
        <v>44214</v>
      </c>
      <c r="O307" s="1"/>
      <c r="P307" s="1"/>
      <c r="Q307" s="1"/>
      <c r="R307" s="6" t="s">
        <v>747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9">
        <v>157</v>
      </c>
      <c r="B308" s="190">
        <v>44140</v>
      </c>
      <c r="C308" s="190"/>
      <c r="D308" s="191" t="s">
        <v>318</v>
      </c>
      <c r="E308" s="192" t="s">
        <v>586</v>
      </c>
      <c r="F308" s="192">
        <v>247.5</v>
      </c>
      <c r="G308" s="192"/>
      <c r="H308" s="192">
        <v>320</v>
      </c>
      <c r="I308" s="194">
        <v>320</v>
      </c>
      <c r="J308" s="164" t="s">
        <v>644</v>
      </c>
      <c r="K308" s="165">
        <f t="shared" si="153"/>
        <v>72.5</v>
      </c>
      <c r="L308" s="166">
        <f t="shared" si="154"/>
        <v>0.29292929292929293</v>
      </c>
      <c r="M308" s="161" t="s">
        <v>556</v>
      </c>
      <c r="N308" s="167">
        <v>44323</v>
      </c>
      <c r="O308" s="1"/>
      <c r="P308" s="1"/>
      <c r="Q308" s="1"/>
      <c r="R308" s="6" t="s">
        <v>747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9">
        <v>158</v>
      </c>
      <c r="B309" s="190">
        <v>44140</v>
      </c>
      <c r="C309" s="190"/>
      <c r="D309" s="191" t="s">
        <v>270</v>
      </c>
      <c r="E309" s="192" t="s">
        <v>586</v>
      </c>
      <c r="F309" s="162">
        <v>925</v>
      </c>
      <c r="G309" s="192"/>
      <c r="H309" s="192">
        <v>1095</v>
      </c>
      <c r="I309" s="194">
        <v>1093</v>
      </c>
      <c r="J309" s="164" t="s">
        <v>774</v>
      </c>
      <c r="K309" s="165">
        <f t="shared" si="153"/>
        <v>170</v>
      </c>
      <c r="L309" s="166">
        <f t="shared" si="154"/>
        <v>0.18378378378378379</v>
      </c>
      <c r="M309" s="161" t="s">
        <v>556</v>
      </c>
      <c r="N309" s="167">
        <v>44201</v>
      </c>
      <c r="O309" s="1"/>
      <c r="P309" s="1"/>
      <c r="Q309" s="1"/>
      <c r="R309" s="6" t="s">
        <v>747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9">
        <v>159</v>
      </c>
      <c r="B310" s="190">
        <v>44140</v>
      </c>
      <c r="C310" s="190"/>
      <c r="D310" s="191" t="s">
        <v>334</v>
      </c>
      <c r="E310" s="192" t="s">
        <v>586</v>
      </c>
      <c r="F310" s="162">
        <v>332.5</v>
      </c>
      <c r="G310" s="192"/>
      <c r="H310" s="192">
        <v>393</v>
      </c>
      <c r="I310" s="194">
        <v>406</v>
      </c>
      <c r="J310" s="164" t="s">
        <v>775</v>
      </c>
      <c r="K310" s="165">
        <f t="shared" si="153"/>
        <v>60.5</v>
      </c>
      <c r="L310" s="166">
        <f t="shared" si="154"/>
        <v>0.18195488721804512</v>
      </c>
      <c r="M310" s="161" t="s">
        <v>556</v>
      </c>
      <c r="N310" s="167">
        <v>44256</v>
      </c>
      <c r="O310" s="1"/>
      <c r="P310" s="1"/>
      <c r="Q310" s="1"/>
      <c r="R310" s="6" t="s">
        <v>747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9">
        <v>160</v>
      </c>
      <c r="B311" s="190">
        <v>44141</v>
      </c>
      <c r="C311" s="190"/>
      <c r="D311" s="191" t="s">
        <v>457</v>
      </c>
      <c r="E311" s="192" t="s">
        <v>586</v>
      </c>
      <c r="F311" s="162">
        <v>231</v>
      </c>
      <c r="G311" s="192"/>
      <c r="H311" s="192">
        <v>281</v>
      </c>
      <c r="I311" s="194">
        <v>281</v>
      </c>
      <c r="J311" s="164" t="s">
        <v>644</v>
      </c>
      <c r="K311" s="165">
        <f t="shared" si="153"/>
        <v>50</v>
      </c>
      <c r="L311" s="166">
        <f t="shared" si="154"/>
        <v>0.21645021645021645</v>
      </c>
      <c r="M311" s="161" t="s">
        <v>556</v>
      </c>
      <c r="N311" s="167">
        <v>44358</v>
      </c>
      <c r="O311" s="1"/>
      <c r="P311" s="1"/>
      <c r="Q311" s="1"/>
      <c r="R311" s="6" t="s">
        <v>747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5">
        <v>161</v>
      </c>
      <c r="B312" s="208">
        <v>44187</v>
      </c>
      <c r="C312" s="208"/>
      <c r="D312" s="209" t="s">
        <v>432</v>
      </c>
      <c r="E312" s="53" t="s">
        <v>586</v>
      </c>
      <c r="F312" s="210" t="s">
        <v>776</v>
      </c>
      <c r="G312" s="53"/>
      <c r="H312" s="53"/>
      <c r="I312" s="211">
        <v>239</v>
      </c>
      <c r="J312" s="207" t="s">
        <v>559</v>
      </c>
      <c r="K312" s="207"/>
      <c r="L312" s="212"/>
      <c r="M312" s="213"/>
      <c r="N312" s="214"/>
      <c r="O312" s="1"/>
      <c r="P312" s="1"/>
      <c r="Q312" s="1"/>
      <c r="R312" s="6" t="s">
        <v>747</v>
      </c>
    </row>
    <row r="313" spans="1:26" ht="12.75" customHeight="1">
      <c r="A313" s="189">
        <v>162</v>
      </c>
      <c r="B313" s="190">
        <v>44258</v>
      </c>
      <c r="C313" s="190"/>
      <c r="D313" s="191" t="s">
        <v>772</v>
      </c>
      <c r="E313" s="192" t="s">
        <v>586</v>
      </c>
      <c r="F313" s="162">
        <v>495</v>
      </c>
      <c r="G313" s="192"/>
      <c r="H313" s="192">
        <v>595</v>
      </c>
      <c r="I313" s="194">
        <v>590</v>
      </c>
      <c r="J313" s="164" t="s">
        <v>819</v>
      </c>
      <c r="K313" s="165">
        <f>H313-F313</f>
        <v>100</v>
      </c>
      <c r="L313" s="166">
        <f>K313/F313</f>
        <v>0.20202020202020202</v>
      </c>
      <c r="M313" s="161" t="s">
        <v>556</v>
      </c>
      <c r="N313" s="167">
        <v>44589</v>
      </c>
      <c r="O313" s="1"/>
      <c r="P313" s="1"/>
      <c r="R313" s="6" t="s">
        <v>747</v>
      </c>
    </row>
    <row r="314" spans="1:26" ht="12.75" customHeight="1">
      <c r="A314" s="189">
        <v>163</v>
      </c>
      <c r="B314" s="190">
        <v>44274</v>
      </c>
      <c r="C314" s="190"/>
      <c r="D314" s="191" t="s">
        <v>334</v>
      </c>
      <c r="E314" s="192" t="s">
        <v>586</v>
      </c>
      <c r="F314" s="162">
        <v>355</v>
      </c>
      <c r="G314" s="192"/>
      <c r="H314" s="192">
        <v>422.5</v>
      </c>
      <c r="I314" s="194">
        <v>420</v>
      </c>
      <c r="J314" s="164" t="s">
        <v>777</v>
      </c>
      <c r="K314" s="165">
        <f>H314-F314</f>
        <v>67.5</v>
      </c>
      <c r="L314" s="166">
        <f>K314/F314</f>
        <v>0.19014084507042253</v>
      </c>
      <c r="M314" s="161" t="s">
        <v>556</v>
      </c>
      <c r="N314" s="167">
        <v>44361</v>
      </c>
      <c r="O314" s="1"/>
      <c r="R314" s="216" t="s">
        <v>747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9">
        <v>164</v>
      </c>
      <c r="B315" s="190">
        <v>44295</v>
      </c>
      <c r="C315" s="190"/>
      <c r="D315" s="191" t="s">
        <v>778</v>
      </c>
      <c r="E315" s="192" t="s">
        <v>586</v>
      </c>
      <c r="F315" s="162">
        <v>555</v>
      </c>
      <c r="G315" s="192"/>
      <c r="H315" s="192">
        <v>663</v>
      </c>
      <c r="I315" s="194">
        <v>663</v>
      </c>
      <c r="J315" s="164" t="s">
        <v>779</v>
      </c>
      <c r="K315" s="165">
        <f>H315-F315</f>
        <v>108</v>
      </c>
      <c r="L315" s="166">
        <f>K315/F315</f>
        <v>0.19459459459459461</v>
      </c>
      <c r="M315" s="161" t="s">
        <v>556</v>
      </c>
      <c r="N315" s="167">
        <v>44321</v>
      </c>
      <c r="O315" s="1"/>
      <c r="P315" s="1"/>
      <c r="Q315" s="1"/>
      <c r="R315" s="216" t="s">
        <v>747</v>
      </c>
    </row>
    <row r="316" spans="1:26" ht="12.75" customHeight="1">
      <c r="A316" s="189">
        <v>165</v>
      </c>
      <c r="B316" s="190">
        <v>44308</v>
      </c>
      <c r="C316" s="190"/>
      <c r="D316" s="191" t="s">
        <v>364</v>
      </c>
      <c r="E316" s="192" t="s">
        <v>586</v>
      </c>
      <c r="F316" s="162">
        <v>126.5</v>
      </c>
      <c r="G316" s="192"/>
      <c r="H316" s="192">
        <v>155</v>
      </c>
      <c r="I316" s="194">
        <v>155</v>
      </c>
      <c r="J316" s="164" t="s">
        <v>644</v>
      </c>
      <c r="K316" s="165">
        <f>H316-F316</f>
        <v>28.5</v>
      </c>
      <c r="L316" s="166">
        <f>K316/F316</f>
        <v>0.22529644268774704</v>
      </c>
      <c r="M316" s="161" t="s">
        <v>556</v>
      </c>
      <c r="N316" s="167">
        <v>44362</v>
      </c>
      <c r="O316" s="1"/>
      <c r="R316" s="216" t="s">
        <v>747</v>
      </c>
    </row>
    <row r="317" spans="1:26" ht="12.75" customHeight="1">
      <c r="A317" s="246">
        <v>166</v>
      </c>
      <c r="B317" s="247">
        <v>44368</v>
      </c>
      <c r="C317" s="247"/>
      <c r="D317" s="248" t="s">
        <v>382</v>
      </c>
      <c r="E317" s="249" t="s">
        <v>586</v>
      </c>
      <c r="F317" s="250">
        <v>287.5</v>
      </c>
      <c r="G317" s="249"/>
      <c r="H317" s="249">
        <v>245</v>
      </c>
      <c r="I317" s="251">
        <v>344</v>
      </c>
      <c r="J317" s="174" t="s">
        <v>814</v>
      </c>
      <c r="K317" s="175">
        <f>H317-F317</f>
        <v>-42.5</v>
      </c>
      <c r="L317" s="176">
        <f>K317/F317</f>
        <v>-0.14782608695652175</v>
      </c>
      <c r="M317" s="172" t="s">
        <v>568</v>
      </c>
      <c r="N317" s="169">
        <v>44508</v>
      </c>
      <c r="O317" s="1"/>
      <c r="R317" s="216" t="s">
        <v>747</v>
      </c>
    </row>
    <row r="318" spans="1:26" ht="12.75" customHeight="1">
      <c r="A318" s="215">
        <v>167</v>
      </c>
      <c r="B318" s="208">
        <v>44368</v>
      </c>
      <c r="C318" s="208"/>
      <c r="D318" s="209" t="s">
        <v>457</v>
      </c>
      <c r="E318" s="53" t="s">
        <v>586</v>
      </c>
      <c r="F318" s="210" t="s">
        <v>780</v>
      </c>
      <c r="G318" s="53"/>
      <c r="H318" s="53"/>
      <c r="I318" s="211">
        <v>320</v>
      </c>
      <c r="J318" s="207" t="s">
        <v>559</v>
      </c>
      <c r="K318" s="215"/>
      <c r="L318" s="208"/>
      <c r="M318" s="208"/>
      <c r="N318" s="209"/>
      <c r="O318" s="41"/>
      <c r="R318" s="216" t="s">
        <v>747</v>
      </c>
    </row>
    <row r="319" spans="1:26" ht="12.75" customHeight="1">
      <c r="A319" s="189">
        <v>168</v>
      </c>
      <c r="B319" s="190">
        <v>44406</v>
      </c>
      <c r="C319" s="190"/>
      <c r="D319" s="191" t="s">
        <v>364</v>
      </c>
      <c r="E319" s="192" t="s">
        <v>586</v>
      </c>
      <c r="F319" s="162">
        <v>162.5</v>
      </c>
      <c r="G319" s="192"/>
      <c r="H319" s="192">
        <v>200</v>
      </c>
      <c r="I319" s="194">
        <v>200</v>
      </c>
      <c r="J319" s="164" t="s">
        <v>644</v>
      </c>
      <c r="K319" s="165">
        <f>H319-F319</f>
        <v>37.5</v>
      </c>
      <c r="L319" s="166">
        <f>K319/F319</f>
        <v>0.23076923076923078</v>
      </c>
      <c r="M319" s="161" t="s">
        <v>556</v>
      </c>
      <c r="N319" s="167">
        <v>44571</v>
      </c>
      <c r="O319" s="1"/>
      <c r="R319" s="216" t="s">
        <v>747</v>
      </c>
    </row>
    <row r="320" spans="1:26" ht="12.75" customHeight="1">
      <c r="A320" s="189">
        <v>169</v>
      </c>
      <c r="B320" s="190">
        <v>44462</v>
      </c>
      <c r="C320" s="190"/>
      <c r="D320" s="191" t="s">
        <v>785</v>
      </c>
      <c r="E320" s="192" t="s">
        <v>586</v>
      </c>
      <c r="F320" s="162">
        <v>1235</v>
      </c>
      <c r="G320" s="192"/>
      <c r="H320" s="192">
        <v>1505</v>
      </c>
      <c r="I320" s="194">
        <v>1500</v>
      </c>
      <c r="J320" s="164" t="s">
        <v>644</v>
      </c>
      <c r="K320" s="165">
        <f>H320-F320</f>
        <v>270</v>
      </c>
      <c r="L320" s="166">
        <f>K320/F320</f>
        <v>0.21862348178137653</v>
      </c>
      <c r="M320" s="161" t="s">
        <v>556</v>
      </c>
      <c r="N320" s="167">
        <v>44564</v>
      </c>
      <c r="O320" s="1"/>
      <c r="R320" s="216" t="s">
        <v>747</v>
      </c>
    </row>
    <row r="321" spans="1:18" ht="12.75" customHeight="1">
      <c r="A321" s="230">
        <v>170</v>
      </c>
      <c r="B321" s="231">
        <v>44480</v>
      </c>
      <c r="C321" s="231"/>
      <c r="D321" s="232" t="s">
        <v>787</v>
      </c>
      <c r="E321" s="233" t="s">
        <v>586</v>
      </c>
      <c r="F321" s="234" t="s">
        <v>791</v>
      </c>
      <c r="G321" s="233"/>
      <c r="H321" s="233"/>
      <c r="I321" s="233">
        <v>145</v>
      </c>
      <c r="J321" s="235" t="s">
        <v>559</v>
      </c>
      <c r="K321" s="230"/>
      <c r="L321" s="231"/>
      <c r="M321" s="231"/>
      <c r="N321" s="232"/>
      <c r="O321" s="41"/>
      <c r="R321" s="216" t="s">
        <v>747</v>
      </c>
    </row>
    <row r="322" spans="1:18" ht="12.75" customHeight="1">
      <c r="A322" s="236">
        <v>171</v>
      </c>
      <c r="B322" s="237">
        <v>44481</v>
      </c>
      <c r="C322" s="237"/>
      <c r="D322" s="238" t="s">
        <v>259</v>
      </c>
      <c r="E322" s="239" t="s">
        <v>586</v>
      </c>
      <c r="F322" s="240" t="s">
        <v>789</v>
      </c>
      <c r="G322" s="239"/>
      <c r="H322" s="239"/>
      <c r="I322" s="239">
        <v>380</v>
      </c>
      <c r="J322" s="241" t="s">
        <v>559</v>
      </c>
      <c r="K322" s="236"/>
      <c r="L322" s="237"/>
      <c r="M322" s="237"/>
      <c r="N322" s="238"/>
      <c r="O322" s="41"/>
      <c r="R322" s="216" t="s">
        <v>747</v>
      </c>
    </row>
    <row r="323" spans="1:18" ht="12.75" customHeight="1">
      <c r="A323" s="236">
        <v>172</v>
      </c>
      <c r="B323" s="237">
        <v>44481</v>
      </c>
      <c r="C323" s="237"/>
      <c r="D323" s="238" t="s">
        <v>389</v>
      </c>
      <c r="E323" s="239" t="s">
        <v>586</v>
      </c>
      <c r="F323" s="240" t="s">
        <v>790</v>
      </c>
      <c r="G323" s="239"/>
      <c r="H323" s="239"/>
      <c r="I323" s="239">
        <v>56</v>
      </c>
      <c r="J323" s="241" t="s">
        <v>559</v>
      </c>
      <c r="K323" s="236"/>
      <c r="L323" s="237"/>
      <c r="M323" s="237"/>
      <c r="N323" s="238"/>
      <c r="O323" s="41"/>
      <c r="R323" s="216"/>
    </row>
    <row r="324" spans="1:18" ht="12.75" customHeight="1">
      <c r="A324" s="189">
        <v>173</v>
      </c>
      <c r="B324" s="190">
        <v>44551</v>
      </c>
      <c r="C324" s="190"/>
      <c r="D324" s="191" t="s">
        <v>118</v>
      </c>
      <c r="E324" s="192" t="s">
        <v>586</v>
      </c>
      <c r="F324" s="162">
        <v>2300</v>
      </c>
      <c r="G324" s="192"/>
      <c r="H324" s="192">
        <f>(2820+2200)/2</f>
        <v>2510</v>
      </c>
      <c r="I324" s="194">
        <v>3000</v>
      </c>
      <c r="J324" s="164" t="s">
        <v>829</v>
      </c>
      <c r="K324" s="165">
        <f>H324-F324</f>
        <v>210</v>
      </c>
      <c r="L324" s="166">
        <f>K324/F324</f>
        <v>9.1304347826086957E-2</v>
      </c>
      <c r="M324" s="161" t="s">
        <v>556</v>
      </c>
      <c r="N324" s="167">
        <v>44649</v>
      </c>
      <c r="O324" s="1"/>
      <c r="R324" s="216"/>
    </row>
    <row r="325" spans="1:18" ht="12.75" customHeight="1">
      <c r="A325" s="242">
        <v>174</v>
      </c>
      <c r="B325" s="237">
        <v>44606</v>
      </c>
      <c r="C325" s="242"/>
      <c r="D325" s="242" t="s">
        <v>410</v>
      </c>
      <c r="E325" s="239" t="s">
        <v>586</v>
      </c>
      <c r="F325" s="239" t="s">
        <v>822</v>
      </c>
      <c r="G325" s="239"/>
      <c r="H325" s="239"/>
      <c r="I325" s="239">
        <v>764</v>
      </c>
      <c r="J325" s="239" t="s">
        <v>559</v>
      </c>
      <c r="K325" s="239"/>
      <c r="L325" s="239"/>
      <c r="M325" s="239"/>
      <c r="N325" s="242"/>
      <c r="O325" s="41"/>
      <c r="R325" s="216"/>
    </row>
    <row r="326" spans="1:18" ht="12.75" customHeight="1">
      <c r="A326" s="242">
        <v>175</v>
      </c>
      <c r="B326" s="237">
        <v>44613</v>
      </c>
      <c r="C326" s="242"/>
      <c r="D326" s="242" t="s">
        <v>785</v>
      </c>
      <c r="E326" s="239" t="s">
        <v>586</v>
      </c>
      <c r="F326" s="239" t="s">
        <v>823</v>
      </c>
      <c r="G326" s="239"/>
      <c r="H326" s="239"/>
      <c r="I326" s="239">
        <v>1510</v>
      </c>
      <c r="J326" s="239" t="s">
        <v>559</v>
      </c>
      <c r="K326" s="239"/>
      <c r="L326" s="239"/>
      <c r="M326" s="239"/>
      <c r="N326" s="242"/>
      <c r="O326" s="41"/>
      <c r="R326" s="216"/>
    </row>
    <row r="327" spans="1:18" ht="12.75" customHeight="1">
      <c r="A327">
        <v>176</v>
      </c>
      <c r="B327" s="237">
        <v>44670</v>
      </c>
      <c r="C327" s="237"/>
      <c r="D327" s="242" t="s">
        <v>520</v>
      </c>
      <c r="E327" s="288" t="s">
        <v>586</v>
      </c>
      <c r="F327" s="239" t="s">
        <v>831</v>
      </c>
      <c r="G327" s="239"/>
      <c r="H327" s="239"/>
      <c r="I327" s="239">
        <v>553</v>
      </c>
      <c r="J327" s="239" t="s">
        <v>559</v>
      </c>
      <c r="K327" s="239"/>
      <c r="L327" s="239"/>
      <c r="M327" s="239"/>
      <c r="N327" s="239"/>
      <c r="O327" s="41"/>
      <c r="R327" s="216"/>
    </row>
    <row r="328" spans="1:18" ht="12.75" customHeight="1">
      <c r="A328" s="215">
        <v>177</v>
      </c>
      <c r="B328" s="237">
        <v>44746</v>
      </c>
      <c r="D328" s="334" t="s">
        <v>878</v>
      </c>
      <c r="E328" s="333" t="s">
        <v>586</v>
      </c>
      <c r="F328" s="239" t="s">
        <v>877</v>
      </c>
      <c r="G328" s="239"/>
      <c r="H328" s="239"/>
      <c r="I328" s="239">
        <v>254</v>
      </c>
      <c r="J328" s="239" t="s">
        <v>559</v>
      </c>
      <c r="K328" s="239"/>
      <c r="L328" s="239"/>
      <c r="M328" s="239"/>
      <c r="N328" s="239"/>
      <c r="O328" s="41"/>
      <c r="R328" s="216"/>
    </row>
    <row r="329" spans="1:18" ht="12.75" customHeight="1">
      <c r="A329" s="215">
        <v>178</v>
      </c>
      <c r="B329" s="237">
        <v>44775</v>
      </c>
      <c r="D329" s="334" t="s">
        <v>459</v>
      </c>
      <c r="E329" s="333" t="s">
        <v>586</v>
      </c>
      <c r="F329" s="239" t="s">
        <v>985</v>
      </c>
      <c r="G329" s="239"/>
      <c r="H329" s="239"/>
      <c r="I329" s="239">
        <v>38</v>
      </c>
      <c r="J329" s="239" t="s">
        <v>559</v>
      </c>
      <c r="K329" s="239"/>
      <c r="L329" s="239"/>
      <c r="M329" s="239"/>
      <c r="N329" s="239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B331" s="217" t="s">
        <v>781</v>
      </c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A338" s="218"/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A339" s="218"/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A340" s="53"/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</sheetData>
  <autoFilter ref="R1:R336"/>
  <mergeCells count="12">
    <mergeCell ref="A133:A134"/>
    <mergeCell ref="J133:J134"/>
    <mergeCell ref="I133:I134"/>
    <mergeCell ref="A84:A85"/>
    <mergeCell ref="M84:M85"/>
    <mergeCell ref="B84:B85"/>
    <mergeCell ref="N84:N85"/>
    <mergeCell ref="O84:O85"/>
    <mergeCell ref="P84:P85"/>
    <mergeCell ref="G84:G85"/>
    <mergeCell ref="I84:I85"/>
    <mergeCell ref="J84:J85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8 K61 K74 K83 K88 L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2022-08-19T02:46:47Z</dcterms:modified>
</cp:coreProperties>
</file>