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370" windowHeight="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F&amp;O)'!$A$107:$B$318</definedName>
  </definedNames>
  <calcPr calcId="162913"/>
</workbook>
</file>

<file path=xl/calcChain.xml><?xml version="1.0" encoding="utf-8"?>
<calcChain xmlns="http://schemas.openxmlformats.org/spreadsheetml/2006/main">
  <c r="K87" i="6" l="1"/>
  <c r="L67" i="6"/>
  <c r="K67" i="6"/>
  <c r="L36" i="6"/>
  <c r="K36" i="6"/>
  <c r="M36" i="6" s="1"/>
  <c r="M87" i="6"/>
  <c r="M67" i="6" l="1"/>
  <c r="L29" i="6"/>
  <c r="K29" i="6"/>
  <c r="M29" i="6" l="1"/>
  <c r="L38" i="6"/>
  <c r="K38" i="6"/>
  <c r="M38" i="6" s="1"/>
  <c r="L31" i="6"/>
  <c r="K31" i="6"/>
  <c r="M31" i="6" s="1"/>
  <c r="L27" i="6"/>
  <c r="K27" i="6"/>
  <c r="M27" i="6" s="1"/>
  <c r="L64" i="6" l="1"/>
  <c r="K64" i="6"/>
  <c r="M64" i="6" s="1"/>
  <c r="L33" i="6"/>
  <c r="K33" i="6"/>
  <c r="M33" i="6" s="1"/>
  <c r="P37" i="6"/>
  <c r="L34" i="6" l="1"/>
  <c r="L28" i="6" l="1"/>
  <c r="K28" i="6"/>
  <c r="M28" i="6" s="1"/>
  <c r="K34" i="6"/>
  <c r="M34" i="6" s="1"/>
  <c r="K86" i="6" l="1"/>
  <c r="M86" i="6" s="1"/>
  <c r="L65" i="6"/>
  <c r="K65" i="6"/>
  <c r="L66" i="6"/>
  <c r="K66" i="6"/>
  <c r="K85" i="6"/>
  <c r="M85" i="6" s="1"/>
  <c r="P35" i="6"/>
  <c r="M65" i="6" l="1"/>
  <c r="M66" i="6"/>
  <c r="K83" i="6"/>
  <c r="L10" i="6" l="1"/>
  <c r="K10" i="6"/>
  <c r="M83" i="6"/>
  <c r="M10" i="6" l="1"/>
  <c r="L11" i="6"/>
  <c r="K11" i="6"/>
  <c r="M11" i="6" s="1"/>
  <c r="L30" i="6"/>
  <c r="K30" i="6"/>
  <c r="P32" i="6"/>
  <c r="L62" i="6"/>
  <c r="K62" i="6"/>
  <c r="L63" i="6"/>
  <c r="K63" i="6"/>
  <c r="L61" i="6"/>
  <c r="K61" i="6"/>
  <c r="M61" i="6" s="1"/>
  <c r="L60" i="6"/>
  <c r="K60" i="6"/>
  <c r="M60" i="6" s="1"/>
  <c r="L12" i="6"/>
  <c r="K12" i="6"/>
  <c r="L25" i="6"/>
  <c r="K25" i="6"/>
  <c r="M25" i="6" s="1"/>
  <c r="L94" i="6"/>
  <c r="K94" i="6"/>
  <c r="M94" i="6" s="1"/>
  <c r="K321" i="6"/>
  <c r="L321" i="6" s="1"/>
  <c r="L59" i="6"/>
  <c r="K59" i="6"/>
  <c r="K84" i="6"/>
  <c r="M84" i="6" s="1"/>
  <c r="M12" i="6" l="1"/>
  <c r="M62" i="6"/>
  <c r="M30" i="6"/>
  <c r="M63" i="6"/>
  <c r="M59" i="6"/>
  <c r="K307" i="6"/>
  <c r="L307" i="6" s="1"/>
  <c r="L14" i="6"/>
  <c r="K14" i="6"/>
  <c r="L26" i="6"/>
  <c r="K26" i="6"/>
  <c r="K82" i="6"/>
  <c r="M82" i="6" s="1"/>
  <c r="K81" i="6"/>
  <c r="M81" i="6" s="1"/>
  <c r="K78" i="6"/>
  <c r="M78" i="6" s="1"/>
  <c r="M14" i="6" l="1"/>
  <c r="M26" i="6"/>
  <c r="L21" i="6"/>
  <c r="K21" i="6"/>
  <c r="L16" i="6"/>
  <c r="K16" i="6"/>
  <c r="M16" i="6" s="1"/>
  <c r="M21" i="6" l="1"/>
  <c r="K80" i="6"/>
  <c r="M80" i="6" s="1"/>
  <c r="K79" i="6"/>
  <c r="M79" i="6"/>
  <c r="L24" i="6"/>
  <c r="K24" i="6"/>
  <c r="L57" i="6"/>
  <c r="K57" i="6"/>
  <c r="M57" i="6" s="1"/>
  <c r="K56" i="6"/>
  <c r="L56" i="6"/>
  <c r="M56" i="6" s="1"/>
  <c r="M24" i="6" l="1"/>
  <c r="L58" i="6"/>
  <c r="K58" i="6"/>
  <c r="L55" i="6"/>
  <c r="K55" i="6"/>
  <c r="M55" i="6" s="1"/>
  <c r="M58" i="6" l="1"/>
  <c r="K77" i="6"/>
  <c r="M77" i="6" s="1"/>
  <c r="K75" i="6"/>
  <c r="L20" i="6"/>
  <c r="K20" i="6"/>
  <c r="M20" i="6" s="1"/>
  <c r="L22" i="6"/>
  <c r="K22" i="6"/>
  <c r="M22" i="6" s="1"/>
  <c r="M75" i="6" l="1"/>
  <c r="K76" i="6" l="1"/>
  <c r="M76" i="6" s="1"/>
  <c r="P23" i="6"/>
  <c r="P19" i="6" l="1"/>
  <c r="K322" i="6" l="1"/>
  <c r="L322" i="6" s="1"/>
  <c r="P18" i="6"/>
  <c r="P17" i="6" l="1"/>
  <c r="P15" i="6" l="1"/>
  <c r="P13" i="6" l="1"/>
  <c r="K319" i="6" l="1"/>
  <c r="L319" i="6" s="1"/>
  <c r="K296" i="6" l="1"/>
  <c r="L296" i="6" s="1"/>
  <c r="K317" i="6" l="1"/>
  <c r="L317" i="6" s="1"/>
  <c r="K318" i="6" l="1"/>
  <c r="L318" i="6" s="1"/>
  <c r="K284" i="6" l="1"/>
  <c r="L284" i="6" s="1"/>
  <c r="K303" i="6" l="1"/>
  <c r="L303" i="6" s="1"/>
  <c r="K309" i="6" l="1"/>
  <c r="L309" i="6" s="1"/>
  <c r="K315" i="6" l="1"/>
  <c r="L315" i="6" s="1"/>
  <c r="P93" i="6" l="1"/>
  <c r="K294" i="6" l="1"/>
  <c r="L294" i="6" s="1"/>
  <c r="K304" i="6" l="1"/>
  <c r="L304" i="6" s="1"/>
  <c r="K310" i="6" l="1"/>
  <c r="L310" i="6" s="1"/>
  <c r="K278" i="6" l="1"/>
  <c r="L278" i="6" s="1"/>
  <c r="K279" i="6" l="1"/>
  <c r="L279" i="6" s="1"/>
  <c r="K305" i="6" l="1"/>
  <c r="L305" i="6" s="1"/>
  <c r="K297" i="6" l="1"/>
  <c r="L297" i="6" s="1"/>
  <c r="K301" i="6" l="1"/>
  <c r="L301" i="6" s="1"/>
  <c r="K306" i="6" l="1"/>
  <c r="L306" i="6" s="1"/>
  <c r="K298" i="6" l="1"/>
  <c r="L298" i="6" s="1"/>
  <c r="K292" i="6"/>
  <c r="L292" i="6" s="1"/>
  <c r="K300" i="6" l="1"/>
  <c r="L300" i="6" s="1"/>
  <c r="K288" i="6" l="1"/>
  <c r="L288" i="6" s="1"/>
  <c r="K289" i="6" l="1"/>
  <c r="L289" i="6" s="1"/>
  <c r="K282" i="6"/>
  <c r="L282" i="6" s="1"/>
  <c r="K299" i="6" l="1"/>
  <c r="L299" i="6" s="1"/>
  <c r="K293" i="6"/>
  <c r="L293" i="6" s="1"/>
  <c r="K295" i="6" l="1"/>
  <c r="L295" i="6" s="1"/>
  <c r="L6" i="2" l="1"/>
  <c r="K6" i="3"/>
  <c r="D7" i="5" l="1"/>
  <c r="M7" i="6"/>
  <c r="K290" i="6" l="1"/>
  <c r="L290" i="6" s="1"/>
  <c r="K287" i="6" l="1"/>
  <c r="L287" i="6" s="1"/>
  <c r="K291" i="6" l="1"/>
  <c r="L291" i="6" s="1"/>
  <c r="K286" i="6"/>
  <c r="L286" i="6" s="1"/>
  <c r="K285" i="6"/>
  <c r="L285" i="6" s="1"/>
  <c r="K283" i="6"/>
  <c r="L283" i="6" s="1"/>
  <c r="H281" i="6"/>
  <c r="K281" i="6" s="1"/>
  <c r="L281" i="6" s="1"/>
  <c r="K280" i="6"/>
  <c r="L280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F249" i="6"/>
  <c r="K249" i="6" s="1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F243" i="6"/>
  <c r="K243" i="6" s="1"/>
  <c r="L243" i="6" s="1"/>
  <c r="F242" i="6"/>
  <c r="K242" i="6" s="1"/>
  <c r="L242" i="6" s="1"/>
  <c r="K241" i="6"/>
  <c r="L241" i="6" s="1"/>
  <c r="F240" i="6"/>
  <c r="K240" i="6" s="1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4" i="6"/>
  <c r="L224" i="6" s="1"/>
  <c r="K222" i="6"/>
  <c r="L222" i="6" s="1"/>
  <c r="K221" i="6"/>
  <c r="L221" i="6" s="1"/>
  <c r="F220" i="6"/>
  <c r="K220" i="6" s="1"/>
  <c r="L220" i="6" s="1"/>
  <c r="K219" i="6"/>
  <c r="L219" i="6" s="1"/>
  <c r="K216" i="6"/>
  <c r="L216" i="6" s="1"/>
  <c r="K215" i="6"/>
  <c r="L215" i="6" s="1"/>
  <c r="K214" i="6"/>
  <c r="L214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4" i="6"/>
  <c r="L194" i="6" s="1"/>
  <c r="K192" i="6"/>
  <c r="L192" i="6" s="1"/>
  <c r="K190" i="6"/>
  <c r="L190" i="6" s="1"/>
  <c r="K188" i="6"/>
  <c r="L188" i="6" s="1"/>
  <c r="K187" i="6"/>
  <c r="L187" i="6" s="1"/>
  <c r="K186" i="6"/>
  <c r="L186" i="6" s="1"/>
  <c r="K184" i="6"/>
  <c r="L184" i="6" s="1"/>
  <c r="K183" i="6"/>
  <c r="L183" i="6" s="1"/>
  <c r="K182" i="6"/>
  <c r="L182" i="6" s="1"/>
  <c r="K181" i="6"/>
  <c r="K180" i="6"/>
  <c r="L180" i="6" s="1"/>
  <c r="K179" i="6"/>
  <c r="L179" i="6" s="1"/>
  <c r="K177" i="6"/>
  <c r="L177" i="6" s="1"/>
  <c r="K176" i="6"/>
  <c r="L176" i="6" s="1"/>
  <c r="K175" i="6"/>
  <c r="L175" i="6" s="1"/>
  <c r="K174" i="6"/>
  <c r="L174" i="6" s="1"/>
  <c r="K173" i="6"/>
  <c r="L173" i="6" s="1"/>
  <c r="F172" i="6"/>
  <c r="K172" i="6" s="1"/>
  <c r="L172" i="6" s="1"/>
  <c r="H171" i="6"/>
  <c r="K171" i="6" s="1"/>
  <c r="L171" i="6" s="1"/>
  <c r="K168" i="6"/>
  <c r="L168" i="6" s="1"/>
  <c r="K167" i="6"/>
  <c r="L167" i="6" s="1"/>
  <c r="K166" i="6"/>
  <c r="L166" i="6" s="1"/>
  <c r="K165" i="6"/>
  <c r="L165" i="6" s="1"/>
  <c r="K164" i="6"/>
  <c r="L164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H137" i="6"/>
  <c r="K137" i="6" s="1"/>
  <c r="L137" i="6" s="1"/>
  <c r="F136" i="6"/>
  <c r="K136" i="6" s="1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6" i="4"/>
</calcChain>
</file>

<file path=xl/sharedStrings.xml><?xml version="1.0" encoding="utf-8"?>
<sst xmlns="http://schemas.openxmlformats.org/spreadsheetml/2006/main" count="3607" uniqueCount="1238">
  <si>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</si>
  <si>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</si>
  <si>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</si>
  <si>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</si>
  <si>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</si>
  <si>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</si>
  <si>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</si>
  <si>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</si>
  <si>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</si>
  <si>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</si>
  <si>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</si>
  <si>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</si>
  <si>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</si>
  <si>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</si>
  <si>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</si>
  <si>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</si>
  <si>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</si>
  <si>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</si>
  <si>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</si>
  <si>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</si>
  <si>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</si>
  <si>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</si>
  <si>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</si>
  <si>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</si>
  <si>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</si>
  <si>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</si>
  <si>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</si>
  <si>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</si>
  <si>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</si>
  <si>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</si>
  <si>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</si>
  <si>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</si>
  <si>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</si>
  <si>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</si>
  <si>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</si>
  <si>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</si>
  <si>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</si>
  <si>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</si>
  <si>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</si>
  <si>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</si>
  <si>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</si>
  <si>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</si>
  <si>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</si>
  <si>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</si>
  <si>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</si>
  <si>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</si>
  <si>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</si>
  <si>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</si>
  <si>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</si>
  <si>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</si>
  <si>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</si>
  <si>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</si>
  <si>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</si>
  <si>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</si>
  <si>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</si>
  <si>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</si>
  <si>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</si>
  <si>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</si>
  <si>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</si>
  <si>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</si>
  <si>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</si>
  <si>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</si>
  <si>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</si>
  <si>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</si>
  <si>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</si>
  <si>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</si>
  <si>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</si>
  <si>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</si>
  <si>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</si>
  <si>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</si>
  <si>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</si>
  <si>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</si>
  <si>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</si>
  <si>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</si>
  <si>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</si>
  <si>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</si>
  <si>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</si>
  <si>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</si>
  <si>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</si>
  <si>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</si>
  <si>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</si>
  <si>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</si>
  <si>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</si>
  <si>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</si>
  <si>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</si>
  <si>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</si>
  <si>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</si>
  <si>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</si>
  <si>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</si>
  <si>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</si>
  <si>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</si>
  <si>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</si>
  <si>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</si>
  <si>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</si>
  <si>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</si>
  <si>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</si>
  <si>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</si>
  <si>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</si>
  <si>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</si>
  <si>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</si>
  <si>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</si>
  <si>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</si>
  <si>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</si>
  <si>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</si>
  <si>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</si>
  <si>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</si>
  <si>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</si>
  <si>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</si>
  <si>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</si>
  <si>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</si>
  <si>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</si>
  <si>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</si>
  <si>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</si>
  <si>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</si>
  <si>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</si>
  <si>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</si>
  <si>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</si>
  <si>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</si>
  <si>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</si>
  <si>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</si>
  <si>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</si>
  <si>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</si>
  <si>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</si>
  <si>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</si>
  <si>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</si>
  <si>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</si>
  <si>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</si>
  <si>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</si>
  <si>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</si>
  <si>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</si>
  <si>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</si>
  <si>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</si>
  <si>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</si>
  <si>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</si>
  <si>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</si>
  <si>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</si>
  <si>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</si>
  <si>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</si>
  <si>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</si>
  <si>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</si>
  <si>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</si>
  <si>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</si>
  <si>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</si>
  <si>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</si>
  <si>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</si>
  <si>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</si>
  <si>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</si>
  <si>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</si>
  <si>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</si>
  <si>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</si>
  <si>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</si>
  <si>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</si>
  <si>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</si>
  <si>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</si>
  <si>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</si>
  <si>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</si>
  <si>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</si>
  <si>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</si>
  <si>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</si>
  <si>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</si>
  <si>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</si>
  <si>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</si>
  <si>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</si>
  <si>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</si>
  <si>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</si>
  <si>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</si>
  <si>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</si>
  <si>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</si>
  <si>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</si>
  <si>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</si>
  <si>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</si>
  <si>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</si>
  <si>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</si>
  <si>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</si>
  <si>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</si>
  <si>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</si>
  <si>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</si>
  <si>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</si>
  <si>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</si>
  <si>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</si>
  <si>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</si>
  <si>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</si>
  <si>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</si>
  <si>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</si>
  <si>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</si>
  <si>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</si>
  <si>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</si>
  <si>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</si>
  <si>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</si>
  <si>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</si>
  <si>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</si>
  <si>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</si>
  <si>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</si>
  <si>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</si>
  <si>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</si>
  <si>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</si>
  <si>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</si>
  <si>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</si>
  <si>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</si>
  <si>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</si>
  <si>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</si>
  <si>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</si>
  <si>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</si>
  <si>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</si>
  <si>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</si>
  <si>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</si>
  <si>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</si>
  <si>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</si>
  <si>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</si>
  <si>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</si>
  <si>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</si>
  <si>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</si>
  <si>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</si>
  <si>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</si>
  <si>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</si>
  <si>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</si>
  <si>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</si>
  <si>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</si>
  <si>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</si>
  <si>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</si>
  <si>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</si>
  <si>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</si>
  <si>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</si>
  <si>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</si>
  <si>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</si>
  <si>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</si>
  <si>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</si>
  <si>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</si>
  <si>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</si>
  <si>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</si>
  <si>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</si>
  <si>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</si>
  <si>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</si>
  <si>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</si>
  <si>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</si>
  <si>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</si>
  <si>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</si>
  <si>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</si>
  <si>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</si>
  <si>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</si>
  <si>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</si>
  <si>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</si>
  <si>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</si>
  <si>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</si>
  <si>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</si>
  <si>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</si>
  <si>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</si>
  <si>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</si>
  <si>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</si>
  <si>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</si>
  <si>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</si>
  <si>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</si>
  <si>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</si>
  <si>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</si>
  <si>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</si>
  <si>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</si>
  <si>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</si>
  <si>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</si>
  <si>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</si>
  <si>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</si>
  <si>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</si>
  <si>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</si>
  <si>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</si>
  <si>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</si>
  <si>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</si>
  <si>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</si>
  <si>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</si>
  <si>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</si>
  <si>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</si>
  <si>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</si>
  <si>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</si>
  <si>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</si>
  <si>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</si>
  <si>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</si>
  <si>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</si>
  <si>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</si>
  <si>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</si>
  <si>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</si>
  <si>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</si>
  <si>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</si>
  <si>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</si>
  <si>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</si>
  <si>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</si>
  <si>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</si>
  <si>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</si>
  <si>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</si>
  <si>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</si>
  <si>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</si>
  <si>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</si>
  <si>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</si>
  <si>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</si>
  <si>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</si>
  <si>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</si>
  <si>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</si>
  <si>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</si>
  <si>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</si>
  <si>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</si>
  <si>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</si>
  <si>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</si>
  <si>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</si>
  <si>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</si>
  <si>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</si>
  <si>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</si>
  <si>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</si>
  <si>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</si>
  <si>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</si>
  <si>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</si>
  <si>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</si>
  <si>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</si>
  <si>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</si>
  <si>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</si>
  <si>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</si>
  <si>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</si>
  <si>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</si>
  <si>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</si>
  <si>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</si>
  <si>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</si>
  <si>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</si>
  <si>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</si>
  <si>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</si>
  <si>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</si>
  <si>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</si>
  <si>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</si>
  <si>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</si>
  <si>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</si>
  <si>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</si>
  <si>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</si>
  <si>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</si>
  <si>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</si>
  <si>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</si>
  <si>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</si>
  <si>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</si>
  <si>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</si>
  <si>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</si>
  <si>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</si>
  <si>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</si>
  <si>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</si>
  <si>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</si>
  <si>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</si>
  <si>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</si>
  <si>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</si>
  <si>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</si>
  <si>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</si>
  <si>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</si>
  <si>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</si>
  <si>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</si>
  <si>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</si>
  <si>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</si>
  <si>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</si>
  <si>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</si>
  <si>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</si>
  <si>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</si>
  <si>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</si>
  <si>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</si>
  <si>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</si>
  <si>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</si>
  <si>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</si>
  <si>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</si>
  <si>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</si>
  <si>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</si>
  <si>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</si>
  <si>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</si>
  <si>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</si>
  <si>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</si>
  <si>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</si>
  <si>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</si>
  <si>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</si>
  <si>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</si>
  <si>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</si>
  <si>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</si>
  <si>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</si>
  <si>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</si>
  <si>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</si>
  <si>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</si>
  <si>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</si>
  <si>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</si>
  <si>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</si>
  <si>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</si>
  <si>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</si>
  <si>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</si>
  <si>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</si>
  <si>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</si>
  <si>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</si>
  <si>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</si>
  <si>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</si>
  <si>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</si>
  <si>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</si>
  <si>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</si>
  <si>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</si>
  <si>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</si>
  <si>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</si>
  <si>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</si>
  <si>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</si>
  <si>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</si>
  <si>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</si>
  <si>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</si>
  <si>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</si>
  <si>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</si>
  <si>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</si>
  <si>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</si>
  <si>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</si>
  <si>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</si>
  <si>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</si>
  <si>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</si>
  <si>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</si>
  <si>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</si>
  <si>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</si>
  <si>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</si>
  <si>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</si>
  <si>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</si>
  <si>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</si>
  <si>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</si>
  <si>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</si>
  <si>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</si>
  <si>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</si>
  <si>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</si>
  <si>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</si>
  <si>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</si>
  <si>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</si>
  <si>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</si>
  <si>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</si>
  <si>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</si>
  <si>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</si>
  <si>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</si>
  <si>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</si>
  <si>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</si>
  <si>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</si>
  <si>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</si>
  <si>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</si>
  <si>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</si>
  <si>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</si>
  <si>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</si>
  <si>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</si>
  <si>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</si>
  <si>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</si>
  <si>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</si>
  <si>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</si>
  <si>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</si>
  <si>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</si>
  <si>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</si>
  <si>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</si>
  <si>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</si>
  <si>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</si>
  <si>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</si>
  <si>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</si>
  <si>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</si>
  <si>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</si>
  <si>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</si>
  <si>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</si>
  <si>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</si>
  <si>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</si>
  <si>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</si>
  <si>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</si>
  <si>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</si>
  <si>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</si>
  <si>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</si>
  <si>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</si>
  <si>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</si>
  <si>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</si>
  <si>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</si>
  <si>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</si>
  <si>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</si>
  <si>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</si>
  <si>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</si>
  <si>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</si>
  <si>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</si>
  <si>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</si>
  <si>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</si>
  <si>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</si>
  <si>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</si>
  <si>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</si>
  <si>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</si>
  <si>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</si>
  <si>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</si>
  <si>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</si>
  <si>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</si>
  <si>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</si>
  <si>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</si>
  <si>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</si>
  <si>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</si>
  <si>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</si>
  <si>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</si>
  <si>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</si>
  <si>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</si>
  <si>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</si>
  <si>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</si>
  <si>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</si>
  <si>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</si>
  <si>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</si>
  <si>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</si>
  <si>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</si>
  <si>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</si>
  <si>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</si>
  <si>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</si>
  <si>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</si>
  <si>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</si>
  <si>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</si>
  <si>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</si>
  <si>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</si>
  <si>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</si>
  <si>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</si>
  <si>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</si>
  <si>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</si>
  <si>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</si>
  <si>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</si>
  <si>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</si>
  <si>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</si>
  <si>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</si>
  <si>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</si>
  <si>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</si>
  <si>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</si>
  <si>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</si>
  <si>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</si>
  <si>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</si>
  <si>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</si>
  <si>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</si>
  <si>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</si>
  <si>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</si>
  <si>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</si>
  <si>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</si>
  <si>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</si>
  <si>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</si>
  <si>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</si>
  <si>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</si>
  <si>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</si>
  <si>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</si>
  <si>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</si>
  <si>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</si>
  <si>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</si>
  <si>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</si>
  <si>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</si>
  <si>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</si>
  <si>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</si>
  <si>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</si>
  <si>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</si>
  <si>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</si>
  <si>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</si>
  <si>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</si>
  <si>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</si>
  <si>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</si>
  <si>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</si>
  <si>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</si>
  <si>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</si>
  <si>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</si>
  <si>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</si>
  <si>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</si>
  <si>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</si>
  <si>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</si>
  <si>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</si>
  <si>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</si>
  <si>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</si>
  <si>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</si>
  <si>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</si>
  <si>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</si>
  <si>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</si>
  <si>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</si>
  <si>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</si>
  <si>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</si>
  <si>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</si>
  <si>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</si>
  <si>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</si>
  <si>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</si>
  <si>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</si>
  <si>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</si>
  <si>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</si>
  <si>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</si>
  <si>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</si>
  <si>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</si>
  <si>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</si>
  <si>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</si>
  <si>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</si>
  <si>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</si>
  <si>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</si>
  <si>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</si>
  <si>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</si>
  <si>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</si>
  <si>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</si>
  <si>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</si>
  <si>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</si>
  <si>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</si>
  <si>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</si>
  <si>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</si>
  <si>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</si>
  <si>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</si>
  <si>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</si>
  <si>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</si>
  <si>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</si>
  <si>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</si>
  <si>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</si>
  <si>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</si>
  <si>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</si>
  <si>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</si>
  <si>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</si>
  <si>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</si>
  <si>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</si>
  <si>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</si>
  <si>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</si>
  <si>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</si>
  <si>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</si>
  <si>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</si>
  <si>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</si>
  <si>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</si>
  <si>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</si>
  <si>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</si>
  <si>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</si>
  <si>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</si>
  <si>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</si>
  <si>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</si>
  <si>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</si>
  <si>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</si>
  <si>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</si>
  <si>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</si>
  <si>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</si>
  <si>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</si>
  <si>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</si>
  <si>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</si>
  <si>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</si>
  <si>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</si>
  <si>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</si>
  <si>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</si>
  <si>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</si>
  <si>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</si>
  <si>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</si>
  <si>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</si>
  <si>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</si>
  <si>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</si>
  <si>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</si>
  <si>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</si>
  <si>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</si>
  <si>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</si>
  <si>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</si>
  <si>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</si>
  <si>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</si>
  <si>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</si>
  <si>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</si>
  <si>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</si>
  <si>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</si>
  <si>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</si>
  <si>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</si>
  <si>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</si>
  <si>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</si>
  <si>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</si>
  <si>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</si>
  <si>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</si>
  <si>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</si>
  <si>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</si>
  <si>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</si>
  <si>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</si>
  <si>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</si>
  <si>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</si>
  <si>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</si>
  <si>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</si>
  <si>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</si>
  <si>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</si>
  <si>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</si>
  <si>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</si>
  <si>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</si>
  <si>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</si>
  <si>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</si>
  <si>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</si>
  <si>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</si>
  <si>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</si>
  <si>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</si>
  <si>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</si>
  <si>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</si>
  <si>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</si>
  <si>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</si>
  <si>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</si>
  <si>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</si>
  <si>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</si>
  <si>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</si>
  <si>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</si>
  <si>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</si>
  <si>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</si>
  <si>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</si>
  <si>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</si>
  <si>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</si>
  <si>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</si>
  <si>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</si>
  <si>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</si>
  <si>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</si>
  <si>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</si>
  <si>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</si>
  <si>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</si>
  <si>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</si>
  <si>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</si>
  <si>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</si>
  <si>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</si>
  <si>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</si>
  <si>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</si>
  <si>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</si>
  <si>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</si>
  <si>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</si>
  <si>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</si>
  <si>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</si>
  <si>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</si>
  <si>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</si>
  <si>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</si>
  <si>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</si>
  <si>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</si>
  <si>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</si>
  <si>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</si>
  <si>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</si>
  <si>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</si>
  <si>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</si>
  <si>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</si>
  <si>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</si>
  <si>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</si>
  <si>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</si>
  <si>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</si>
  <si>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</si>
  <si>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</si>
  <si>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</si>
  <si>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</si>
  <si>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</si>
  <si>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</si>
  <si>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</si>
  <si>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</si>
  <si>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</si>
  <si>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</si>
  <si>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</si>
  <si>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</si>
  <si>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</si>
  <si>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</si>
  <si>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</si>
  <si>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</si>
  <si>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</si>
  <si>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</si>
  <si>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</si>
  <si>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</si>
  <si>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</si>
  <si>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</si>
  <si>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</si>
  <si>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</si>
  <si>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</si>
  <si>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</si>
  <si>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</si>
  <si>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</si>
  <si>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</si>
  <si>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</si>
  <si>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</si>
  <si>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</si>
  <si>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</si>
  <si>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</si>
  <si>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</si>
  <si>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</si>
  <si>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</si>
  <si>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</si>
  <si>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</si>
  <si>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</si>
  <si>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</si>
  <si>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</si>
  <si>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</si>
  <si>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</si>
  <si>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</si>
  <si>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</si>
  <si>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</si>
  <si>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</si>
  <si>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</si>
  <si>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</si>
  <si>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</si>
  <si>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</si>
  <si>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</si>
  <si>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</si>
  <si>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</si>
  <si>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</si>
  <si>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</si>
  <si>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</si>
  <si>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</si>
  <si>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</si>
  <si>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</si>
  <si>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</si>
  <si>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</si>
  <si>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</si>
  <si>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</si>
  <si>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</si>
  <si>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</si>
  <si>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</si>
  <si>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</si>
  <si>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</si>
  <si>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</si>
  <si>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</si>
  <si>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</si>
  <si>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</si>
  <si>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</si>
  <si>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</si>
  <si>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</si>
  <si>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</si>
  <si>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</si>
  <si>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</si>
  <si>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</si>
  <si>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</si>
  <si>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</si>
  <si>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</si>
  <si>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</si>
  <si>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</si>
  <si>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</si>
  <si>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</si>
  <si>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</si>
  <si>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</si>
  <si>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</si>
  <si>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</si>
  <si>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</si>
  <si>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</si>
  <si>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</si>
  <si>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</si>
  <si>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</si>
  <si>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</si>
  <si>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</si>
  <si>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</si>
  <si>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</si>
  <si>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</si>
  <si>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</si>
  <si>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</si>
  <si>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</si>
  <si>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</si>
  <si>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</si>
  <si>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</si>
  <si>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</si>
  <si>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</si>
  <si>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</si>
  <si>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</si>
  <si>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</si>
  <si>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</si>
  <si>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</si>
  <si>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</si>
  <si>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</si>
  <si>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</si>
  <si>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</si>
  <si>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</si>
  <si>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</si>
  <si>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</si>
  <si>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</si>
  <si>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</si>
  <si>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</si>
  <si>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</si>
  <si>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</si>
  <si>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</si>
  <si>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</si>
  <si>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</si>
  <si>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</si>
  <si>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</si>
  <si>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</si>
  <si>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</si>
  <si>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</si>
  <si>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468-495</t>
  </si>
  <si>
    <t>Accu &lt;&gt;</t>
  </si>
  <si>
    <t>H</t>
  </si>
  <si>
    <t>K</t>
  </si>
  <si>
    <t>N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</si>
  <si>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</si>
  <si>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</si>
  <si>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</si>
  <si>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</si>
  <si>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</si>
  <si>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</si>
  <si>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</si>
  <si>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</si>
  <si>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</si>
  <si>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</si>
  <si>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</si>
  <si>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</si>
  <si>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</si>
  <si>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</si>
  <si>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</si>
  <si>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</si>
  <si>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</si>
  <si>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</si>
  <si>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</si>
  <si>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</si>
  <si>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</si>
  <si>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</si>
  <si>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</si>
  <si>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</si>
  <si>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</si>
  <si>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</si>
  <si>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</si>
  <si>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</si>
  <si>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</si>
  <si>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</si>
  <si>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</si>
  <si>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</si>
  <si>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</si>
  <si>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</si>
  <si>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</si>
  <si>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</si>
  <si>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47.64-51.64</t>
  </si>
  <si>
    <t>MULTIPLIER SHARE &amp; STOCK ADVISORS PRIVATE LIMITED</t>
  </si>
  <si>
    <t>60-90</t>
  </si>
  <si>
    <t>HRTI PRIVATE LIMITED</t>
  </si>
  <si>
    <t>1020-1100</t>
  </si>
  <si>
    <t>UNITDSPR</t>
  </si>
  <si>
    <t>AEGISLOG</t>
  </si>
  <si>
    <t>1220-1280</t>
  </si>
  <si>
    <t>500-530</t>
  </si>
  <si>
    <t>3320-3420</t>
  </si>
  <si>
    <t>3670-3900</t>
  </si>
  <si>
    <t>5800-6000</t>
  </si>
  <si>
    <t>820-840</t>
  </si>
  <si>
    <t>900-950</t>
  </si>
  <si>
    <t>LALPATHLAB JULY FUT</t>
  </si>
  <si>
    <t>TRU</t>
  </si>
  <si>
    <t>TruCap Finance Limited</t>
  </si>
  <si>
    <t>IND SWIFT LABORATORIES LIMITED</t>
  </si>
  <si>
    <t>1525-1575</t>
  </si>
  <si>
    <t>1680-1780</t>
  </si>
  <si>
    <t>9225-9425</t>
  </si>
  <si>
    <t>10000-10400</t>
  </si>
  <si>
    <t>IBREALEST</t>
  </si>
  <si>
    <t>159-170</t>
  </si>
  <si>
    <t>TCS JULY FUT</t>
  </si>
  <si>
    <t>4000-4080</t>
  </si>
  <si>
    <t>1650-1740</t>
  </si>
  <si>
    <t>MANSI SHARE AND STOCK ADVISORS PVT LTD</t>
  </si>
  <si>
    <t>60-30</t>
  </si>
  <si>
    <t>NIFTY 24800 CE 25-JULY</t>
  </si>
  <si>
    <t>NIFTY JULY FUT</t>
  </si>
  <si>
    <t>23900-23700</t>
  </si>
  <si>
    <t>550-580</t>
  </si>
  <si>
    <t>3035-3115</t>
  </si>
  <si>
    <t>3300-3500</t>
  </si>
  <si>
    <t>BANKNIFTY 52200 PE 3-JULY</t>
  </si>
  <si>
    <t>300-380</t>
  </si>
  <si>
    <t>Loss of Rs.55/-</t>
  </si>
  <si>
    <t>SYNGENE JULY FUT</t>
  </si>
  <si>
    <t>728-738</t>
  </si>
  <si>
    <t>2875-2910</t>
  </si>
  <si>
    <t>Profit of Rs.56.5/-</t>
  </si>
  <si>
    <t>230-245</t>
  </si>
  <si>
    <t>280-300</t>
  </si>
  <si>
    <t>Loss of Rs.38/-</t>
  </si>
  <si>
    <t>TIMETECHNO</t>
  </si>
  <si>
    <t>320-330</t>
  </si>
  <si>
    <t>FINNIFTY 23500 CE 02-JULY</t>
  </si>
  <si>
    <t>Profit of Rs.29/-</t>
  </si>
  <si>
    <t>Profit of Rs.10.5/-</t>
  </si>
  <si>
    <t>Profit of Rs.22/-</t>
  </si>
  <si>
    <t>Loss of Rs.14.5/-</t>
  </si>
  <si>
    <t>Loss of Rs.180/-</t>
  </si>
  <si>
    <t>No Profit No Loss</t>
  </si>
  <si>
    <t>Profit of Rs.13.5/-</t>
  </si>
  <si>
    <t>BANKNIFTY 53100 CE 3-JULY</t>
  </si>
  <si>
    <t>250-350</t>
  </si>
  <si>
    <t>Profit of Rs.90/-</t>
  </si>
  <si>
    <t>180-250</t>
  </si>
  <si>
    <t>770-820</t>
  </si>
  <si>
    <t>540-580</t>
  </si>
  <si>
    <t>600-650</t>
  </si>
  <si>
    <t>Profit of Rs.352.5/-</t>
  </si>
  <si>
    <t>Profit of Rs.31.5/-</t>
  </si>
  <si>
    <t>240-255</t>
  </si>
  <si>
    <t>NIFTY 24200 CE 11-JULY</t>
  </si>
  <si>
    <t>200-240</t>
  </si>
  <si>
    <t>CIPLA JULY FUT</t>
  </si>
  <si>
    <t>1530-1546</t>
  </si>
  <si>
    <t>SRF JULY FUT</t>
  </si>
  <si>
    <t>2427-2455</t>
  </si>
  <si>
    <t>1320-1400</t>
  </si>
  <si>
    <t>NIFTY 24250 CE 11-JULY</t>
  </si>
  <si>
    <t>Profit of Rs.22.5/-</t>
  </si>
  <si>
    <t>NIFTY 24750 CE 25-JULY</t>
  </si>
  <si>
    <t>BANKNIFTY 52800 CE 10-JULY</t>
  </si>
  <si>
    <t>360-460</t>
  </si>
  <si>
    <t>Profit of Rs.25.5/-</t>
  </si>
  <si>
    <t>Profit of Rs.24/-</t>
  </si>
  <si>
    <t>Loss of Rs.100/-</t>
  </si>
  <si>
    <t>Profit of Rs.14/-</t>
  </si>
  <si>
    <t>Profit of Rs.64/-</t>
  </si>
  <si>
    <t>Profit of Rs.14.5/-</t>
  </si>
  <si>
    <t>DIVISLAB JULY FUT</t>
  </si>
  <si>
    <t>4618-4670</t>
  </si>
  <si>
    <t>1527-1543</t>
  </si>
  <si>
    <t>Profit of Rs.24.5/-</t>
  </si>
  <si>
    <t>Loss of Rs.52.5/-</t>
  </si>
  <si>
    <t>ASTRAL JULY FUT</t>
  </si>
  <si>
    <t>2407-2435</t>
  </si>
  <si>
    <t>Loss of Rs.28/-</t>
  </si>
  <si>
    <t>290-310</t>
  </si>
  <si>
    <t>1800-1950</t>
  </si>
  <si>
    <t>Loss of Rs.15/-</t>
  </si>
  <si>
    <t>414-426</t>
  </si>
  <si>
    <t>455-485</t>
  </si>
  <si>
    <t>Profit of Rs.18.5/-</t>
  </si>
  <si>
    <t>Profit of Rs.63/-</t>
  </si>
  <si>
    <t>Loss of Rs.32/-</t>
  </si>
  <si>
    <t>NK SECURITIES RESEARCH PRIVATE LIMITED</t>
  </si>
  <si>
    <t>QE SECURITIES LLP</t>
  </si>
  <si>
    <t>AAKRAYA RESEARCH LLP</t>
  </si>
  <si>
    <t>660-690</t>
  </si>
  <si>
    <t>750-800</t>
  </si>
  <si>
    <t>HINDUNILVR JULY FUT</t>
  </si>
  <si>
    <t>2636-2671</t>
  </si>
  <si>
    <t>120-160</t>
  </si>
  <si>
    <t>24500-24600</t>
  </si>
  <si>
    <t>ITC JULY FUT</t>
  </si>
  <si>
    <t>455-462</t>
  </si>
  <si>
    <t>Profit of Rs.5/-</t>
  </si>
  <si>
    <t>BANKNIFTY 52200 CE 10-JULY</t>
  </si>
  <si>
    <t>140-210</t>
  </si>
  <si>
    <t>Loss of Rs.62.5/-</t>
  </si>
  <si>
    <t>Retail Research Technical Calls &amp; Fundamental Performance Report for the month of July-2024</t>
  </si>
  <si>
    <t>FRANKLININD</t>
  </si>
  <si>
    <t>Profit of Rs.20/-</t>
  </si>
  <si>
    <t>Profit of Rs.15/-</t>
  </si>
  <si>
    <t>355-377</t>
  </si>
  <si>
    <t>CAMELLIA TRADEX PRIVATE LIMITED</t>
  </si>
  <si>
    <t>HJS SECURITIES PRIVATE LIMITED</t>
  </si>
  <si>
    <t>805-837.5</t>
  </si>
  <si>
    <t>Profit of Rs.8/-</t>
  </si>
  <si>
    <t>615-660</t>
  </si>
  <si>
    <t>ACHYUT</t>
  </si>
  <si>
    <t>ISEM MEHMET</t>
  </si>
  <si>
    <t>REMLIFE</t>
  </si>
  <si>
    <t>VEERHEALTH</t>
  </si>
  <si>
    <t>KAMOPAINTS</t>
  </si>
  <si>
    <t>Kamdhenu Ventures Limited</t>
  </si>
  <si>
    <t>SMITAL SURESH THAKKAR</t>
  </si>
  <si>
    <t>MTNL</t>
  </si>
  <si>
    <t>Maha Tel Nigam Ltd.</t>
  </si>
  <si>
    <t>CLT RESEARCH TECH PRIVATE LTD</t>
  </si>
  <si>
    <t>Profit of Rs.75/-</t>
  </si>
  <si>
    <t>Profit of Rs.45/-</t>
  </si>
  <si>
    <t>1150-1180</t>
  </si>
  <si>
    <t>1260-1320</t>
  </si>
  <si>
    <t>3790-3930</t>
  </si>
  <si>
    <t>4250-4500</t>
  </si>
  <si>
    <t>319-323</t>
  </si>
  <si>
    <t>StockSplit ^</t>
  </si>
  <si>
    <t>PGEL ^</t>
  </si>
  <si>
    <t>VANDANATIWARI</t>
  </si>
  <si>
    <t>IFL</t>
  </si>
  <si>
    <t>SHUBHAM ASHOKBHAI PATEL</t>
  </si>
  <si>
    <t>SVS</t>
  </si>
  <si>
    <t>NDL</t>
  </si>
  <si>
    <t>Nandan Denim Limited</t>
  </si>
  <si>
    <t>SYLVANPLY</t>
  </si>
  <si>
    <t>Sylvan Plyboard (India) L</t>
  </si>
  <si>
    <t>NIFTY 24500 PE 18-JULY</t>
  </si>
  <si>
    <t>100-150</t>
  </si>
  <si>
    <t>697.5-727.5</t>
  </si>
  <si>
    <t>780-830</t>
  </si>
  <si>
    <t>PAGEIND JULY FUT</t>
  </si>
  <si>
    <t>41385-42085</t>
  </si>
  <si>
    <t>AFEL</t>
  </si>
  <si>
    <t>ANUROOP</t>
  </si>
  <si>
    <t>BRIDGESE</t>
  </si>
  <si>
    <t>CHANDRIMA</t>
  </si>
  <si>
    <t>TOPGAIN FINANCE PRIVATE LIMITED</t>
  </si>
  <si>
    <t>SIVAYA TRANSFORMATION PRIVATE LIMITED</t>
  </si>
  <si>
    <t>MANSI SHARE &amp; STOCK ADVISORS PRIVATE LIMITED</t>
  </si>
  <si>
    <t>SAHASTRAA ADVISORS PRIVATE LIMITED</t>
  </si>
  <si>
    <t>GALAGEX</t>
  </si>
  <si>
    <t>GB LOGISTICS COMMERCE LIMITED</t>
  </si>
  <si>
    <t>SOHAM FINCARE INDIA LLP</t>
  </si>
  <si>
    <t>HEALTHYLIFE</t>
  </si>
  <si>
    <t>VARUN GUPTA</t>
  </si>
  <si>
    <t>DHRUV GANJI</t>
  </si>
  <si>
    <t>MADHUSUDHAN GUNDA</t>
  </si>
  <si>
    <t>KHOOBSURAT</t>
  </si>
  <si>
    <t>NITISH PRAFULCHANDRA MEHTA</t>
  </si>
  <si>
    <t>PRISMMEDI</t>
  </si>
  <si>
    <t>NISHCHAYA TRADINGS PRIVATE LIMITED</t>
  </si>
  <si>
    <t>VIKRAMBHAI GOKALBHAI CHAUDHARI</t>
  </si>
  <si>
    <t>VMS</t>
  </si>
  <si>
    <t>GLOBE</t>
  </si>
  <si>
    <t>Globe Textiles (I) Ltd.</t>
  </si>
  <si>
    <t>CITADEL SECURITIES INDIA MARKETS PRIVATE LIMITED</t>
  </si>
  <si>
    <t>SHARE INDIA SECURITIES LIMITED</t>
  </si>
  <si>
    <t>IBULPP</t>
  </si>
  <si>
    <t>Indiabulls Hsg Fin Ltd</t>
  </si>
  <si>
    <t>PLUTUS WEALTH MANAGEMENT LLP</t>
  </si>
  <si>
    <t>JAINAM BROKING LIMITED</t>
  </si>
  <si>
    <t>DIPAN MEHTA COMMODITIES PRIVATE LIMITED</t>
  </si>
  <si>
    <t>RULKA</t>
  </si>
  <si>
    <t>Rulka Electricals Limited</t>
  </si>
  <si>
    <t>ROHAN SUDHAKAR JADHAV</t>
  </si>
  <si>
    <t>SLONE</t>
  </si>
  <si>
    <t>Slone Infosystems Limited</t>
  </si>
  <si>
    <t>TNPETRO</t>
  </si>
  <si>
    <t>Tamilnadu Petro Prod Ltd</t>
  </si>
  <si>
    <t>Profit of Rs.63.5/-</t>
  </si>
  <si>
    <t>116.5-119.5</t>
  </si>
  <si>
    <t>127-134</t>
  </si>
  <si>
    <t>Profit of Rs.48.5/-</t>
  </si>
  <si>
    <t>Loss of Rs.34.5/-</t>
  </si>
  <si>
    <t>173.5-179.5</t>
  </si>
  <si>
    <t>195-210</t>
  </si>
  <si>
    <t>Loss of Rs.18.5/-</t>
  </si>
  <si>
    <t>Loss of Rs.750/-</t>
  </si>
  <si>
    <t>SERA INVESTMENTS &amp; FINANCE INDIA LIMITED</t>
  </si>
  <si>
    <t>SHAILESH KANJIBHAI DHAMELIYA</t>
  </si>
  <si>
    <t>VENKATA SUBBARAO BOMMISETTY</t>
  </si>
  <si>
    <t>CBPL</t>
  </si>
  <si>
    <t>LAXMI TRADING AND INVESTMENTS</t>
  </si>
  <si>
    <t>CHANAKYA OPPORTUNITIES FUND I</t>
  </si>
  <si>
    <t>JIGAM SHASHIKANT GANDHI</t>
  </si>
  <si>
    <t>COSPOWER</t>
  </si>
  <si>
    <t>OSWALD ROSARIO DSOUZA</t>
  </si>
  <si>
    <t>COTFAB</t>
  </si>
  <si>
    <t>VINEY EQUITY MARKET LLP</t>
  </si>
  <si>
    <t>ETT</t>
  </si>
  <si>
    <t>RAKESH SINGH</t>
  </si>
  <si>
    <t>DEVARAJBACKIARAJ</t>
  </si>
  <si>
    <t>SHRESHTHA TRANSIT PRIVATE LIMITED</t>
  </si>
  <si>
    <t>SHREE VALLABH ENERGY PRIVATE LIMITED</t>
  </si>
  <si>
    <t>HEMALI PATHIK THAKKAR</t>
  </si>
  <si>
    <t>SKSE SECURITIES LIMITED CORP CM/TM PROP A/C</t>
  </si>
  <si>
    <t>RAVINDRA NAUPATLAL SAKLA</t>
  </si>
  <si>
    <t>PRAFUL GUPTAKAUSHAL</t>
  </si>
  <si>
    <t>AMITA RANI</t>
  </si>
  <si>
    <t>DEALMONEY COMMODITIES PRIVATE LIMITED</t>
  </si>
  <si>
    <t>MAFIA</t>
  </si>
  <si>
    <t>PANKAJ CHAWLA</t>
  </si>
  <si>
    <t>ORIENTTR</t>
  </si>
  <si>
    <t>DAMINI COMMOSALES LLP</t>
  </si>
  <si>
    <t>KUNAL NAHAR HUF</t>
  </si>
  <si>
    <t>PANKAJPIYUS</t>
  </si>
  <si>
    <t>KOTESWARA RAO GOPISETTY</t>
  </si>
  <si>
    <t>KAILASHBEN ASHOKKUMAR PATEL</t>
  </si>
  <si>
    <t>PARAGONF</t>
  </si>
  <si>
    <t>CTIL MEDIA PRIVATE LIMITED</t>
  </si>
  <si>
    <t>BRITE ASBESTOS AND ENGINEERING PRIVATE LIMITED</t>
  </si>
  <si>
    <t>NOVARATHANMALPRAVEENKUMAR</t>
  </si>
  <si>
    <t>RFLL</t>
  </si>
  <si>
    <t>PAWAN KUMAR MITTAL</t>
  </si>
  <si>
    <t>RISHITECH</t>
  </si>
  <si>
    <t>MAHENDRA GIRDHARILAL WADHWANI</t>
  </si>
  <si>
    <t>SAMYAKINT</t>
  </si>
  <si>
    <t>BOMMISETTY VENKATA SUBBA RAO</t>
  </si>
  <si>
    <t>SAIPRASAD KOMMINENI</t>
  </si>
  <si>
    <t>SAWABUSI</t>
  </si>
  <si>
    <t>SAGAR RAJESHBHAI JHAVERI</t>
  </si>
  <si>
    <t>SAGAR RAJESHBHAI JHAVERI (HUF)</t>
  </si>
  <si>
    <t>QUANTUM QUASAR CAPITAL</t>
  </si>
  <si>
    <t>SOFCOM</t>
  </si>
  <si>
    <t>DEVANGI PROJECTS PRIVATE LIMITED</t>
  </si>
  <si>
    <t>ANAND PRAFULKUMAR GANDHI</t>
  </si>
  <si>
    <t>SUDARSHAN</t>
  </si>
  <si>
    <t>SAROJ GUPTA</t>
  </si>
  <si>
    <t>HARSH U DAVE</t>
  </si>
  <si>
    <t>VIPUL PRATAP SHAH</t>
  </si>
  <si>
    <t>SAHIL BIPIN MEHTA</t>
  </si>
  <si>
    <t>SHASHIKANT VEDPRAKASH SHARMA</t>
  </si>
  <si>
    <t>TRANSPACT</t>
  </si>
  <si>
    <t>DEVEN BHARAT CHHAYA</t>
  </si>
  <si>
    <t>TRICOMFRU</t>
  </si>
  <si>
    <t>LIMEGREEN TRADECOM PRIVATE LIMITED</t>
  </si>
  <si>
    <t>N L RUNGTA (HUF)</t>
  </si>
  <si>
    <t>TTIL</t>
  </si>
  <si>
    <t>GILANI INFRA PRIVATE LIMITED</t>
  </si>
  <si>
    <t>SEIFER RICHARD MASCARENHAS</t>
  </si>
  <si>
    <t>PRERNA PRADEEP AGARWAL</t>
  </si>
  <si>
    <t>KAUSHAL HITESHBHAI PARIKH</t>
  </si>
  <si>
    <t>UNIVARTS</t>
  </si>
  <si>
    <t>ASHA JAYRAJ</t>
  </si>
  <si>
    <t>MAYUR MANGALDAS KOTHARI</t>
  </si>
  <si>
    <t>HARDIK INDRAMAL JAIN</t>
  </si>
  <si>
    <t>VEERKRUPA</t>
  </si>
  <si>
    <t>CHIRAG ARVINDBHAI SHAH</t>
  </si>
  <si>
    <t>VAXFAB ENTERPRISES LIMITED</t>
  </si>
  <si>
    <t>AARVEEDEN</t>
  </si>
  <si>
    <t>Aarvee Denims &amp; Exports L</t>
  </si>
  <si>
    <t>A S ENTERPRISE</t>
  </si>
  <si>
    <t>BIRLAMONEY</t>
  </si>
  <si>
    <t>Aditya Birla Money Ltd</t>
  </si>
  <si>
    <t>CMMIPL</t>
  </si>
  <si>
    <t>CMM Infraprojects Limited</t>
  </si>
  <si>
    <t>SANDEEP SHANKAR KANCHAN</t>
  </si>
  <si>
    <t>GICL</t>
  </si>
  <si>
    <t>Globe Intl Carriers Ltd</t>
  </si>
  <si>
    <t>YUVRAJ HIRALAL MALHOTRA</t>
  </si>
  <si>
    <t>KAMAL JEET GUPTA</t>
  </si>
  <si>
    <t>HINDOILEXP</t>
  </si>
  <si>
    <t>Hind. Oil Exploration</t>
  </si>
  <si>
    <t>The India Cements Limited</t>
  </si>
  <si>
    <t>INDOAMIN</t>
  </si>
  <si>
    <t>Indo Amines Limited</t>
  </si>
  <si>
    <t>Justdial Ltd.</t>
  </si>
  <si>
    <t>KECL</t>
  </si>
  <si>
    <t>Kirloskar Electric Co Ltd</t>
  </si>
  <si>
    <t>AJAY SHIV NARAYAN UPADHYAYA</t>
  </si>
  <si>
    <t>MASON</t>
  </si>
  <si>
    <t>Mason Infratech Limited</t>
  </si>
  <si>
    <t>KAMLESH BABALAL SHAH</t>
  </si>
  <si>
    <t>NAMAN SECURITIES &amp; FINANCE PVT LTD</t>
  </si>
  <si>
    <t>MICROCURVES TRADING PRIVATE LIMITED</t>
  </si>
  <si>
    <t>QUADRATURE CAPITAL VECTOR SP LIMITED</t>
  </si>
  <si>
    <t>NEPHROCARE</t>
  </si>
  <si>
    <t>Nephro Care India Limited</t>
  </si>
  <si>
    <t>REX EQUITY</t>
  </si>
  <si>
    <t>ASHWIN STOCKS AND INVESTMENT PRIVATE LIMITED</t>
  </si>
  <si>
    <t>NOVAAGRI</t>
  </si>
  <si>
    <t>Nova Agritech Limited</t>
  </si>
  <si>
    <t>ONMOBILE</t>
  </si>
  <si>
    <t>OnMobile Global Limited</t>
  </si>
  <si>
    <t>QUICKHEAL</t>
  </si>
  <si>
    <t>Quick Heal Tech Ltd</t>
  </si>
  <si>
    <t>RATNAVEER</t>
  </si>
  <si>
    <t>Ratnaveer Precision Eng L</t>
  </si>
  <si>
    <t>SADBHAV</t>
  </si>
  <si>
    <t>Sadbhav Engineering Limit</t>
  </si>
  <si>
    <t>PARTH INFIN BROKERS PVT LTD</t>
  </si>
  <si>
    <t>SAGARDEEP</t>
  </si>
  <si>
    <t>Sagardeep Alloys Limited</t>
  </si>
  <si>
    <t>PRASHANT EQUITY MANAGEMENT PRIVATE LIMITED</t>
  </si>
  <si>
    <t>STYLAMIND</t>
  </si>
  <si>
    <t>Stylam Industries Limited</t>
  </si>
  <si>
    <t>UNIFI CAPITAL PRIVATE LIMITED -BLENDED RANGOLI</t>
  </si>
  <si>
    <t>Tata Teleservices (Mahara</t>
  </si>
  <si>
    <t>UCL</t>
  </si>
  <si>
    <t>Ushanti Colour Chem Ltd</t>
  </si>
  <si>
    <t>S D INVESTMENTS</t>
  </si>
  <si>
    <t>UMAEXPORTS</t>
  </si>
  <si>
    <t>Uma Exports Limited</t>
  </si>
  <si>
    <t>ASCENDANT REALTY LLP</t>
  </si>
  <si>
    <t>UMANGDAIRY</t>
  </si>
  <si>
    <t>Umang Dairies Limited</t>
  </si>
  <si>
    <t>TRANSCERA ADVISOR LLP</t>
  </si>
  <si>
    <t>ANTGRAPHIC</t>
  </si>
  <si>
    <t>Antarctica Graphics Ltd</t>
  </si>
  <si>
    <t>DURLAX</t>
  </si>
  <si>
    <t>Durlax Top Surface Ltd</t>
  </si>
  <si>
    <t>SOCIETE GENERALE</t>
  </si>
  <si>
    <t>JALAN</t>
  </si>
  <si>
    <t>Jalan Transolu. India Ltd</t>
  </si>
  <si>
    <t>MANISH JALAN</t>
  </si>
  <si>
    <t>KANDARP</t>
  </si>
  <si>
    <t>Kandarp Dg Smart Bpo Ltd</t>
  </si>
  <si>
    <t>SHILPA ASHOKKUMAR AGARWAL</t>
  </si>
  <si>
    <t>SS CORPORATE SECURITIES LIMITED</t>
  </si>
  <si>
    <t>STATSOL RESEARCH LLP</t>
  </si>
  <si>
    <t>CINCO STOCK VISION LLP</t>
  </si>
  <si>
    <t>SAH</t>
  </si>
  <si>
    <t>Sah Polymers Limited</t>
  </si>
  <si>
    <t>L7 HITECH PRIVATE LIMITED</t>
  </si>
  <si>
    <t>SIXTH SENSE INDIA OPPORTUNITIES III</t>
  </si>
  <si>
    <t>MIT JIMIT SANGHVI</t>
  </si>
  <si>
    <t>VIJAY KISHAN JHAVER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</si>
</sst>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74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7" fillId="47" borderId="28" xfId="0" applyFont="1" applyFill="1" applyBorder="1"/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8" fillId="46" borderId="28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2" fontId="38" fillId="41" borderId="2" xfId="0" applyNumberFormat="1" applyFont="1" applyFill="1" applyBorder="1" applyAlignment="1">
      <alignment horizontal="center" vertical="center"/>
    </xf>
    <xf numFmtId="166" fontId="37" fillId="41" borderId="2" xfId="0" applyNumberFormat="1" applyFont="1" applyFill="1" applyBorder="1" applyAlignment="1">
      <alignment horizontal="center" vertical="center"/>
    </xf>
    <xf numFmtId="0" fontId="38" fillId="41" borderId="2" xfId="0" applyFont="1" applyFill="1" applyBorder="1" applyAlignment="1">
      <alignment horizontal="center" vertical="center"/>
    </xf>
    <xf numFmtId="16" fontId="37" fillId="42" borderId="2" xfId="0" applyNumberFormat="1" applyFont="1" applyFill="1" applyBorder="1" applyAlignment="1">
      <alignment horizontal="center" vertical="center"/>
    </xf>
    <xf numFmtId="0" fontId="38" fillId="46" borderId="40" xfId="0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2" fontId="38" fillId="46" borderId="2" xfId="0" applyNumberFormat="1" applyFont="1" applyFill="1" applyBorder="1" applyAlignment="1">
      <alignment horizontal="center" vertical="center"/>
    </xf>
    <xf numFmtId="166" fontId="37" fillId="46" borderId="2" xfId="0" applyNumberFormat="1" applyFont="1" applyFill="1" applyBorder="1" applyAlignment="1">
      <alignment horizontal="center" vertical="center"/>
    </xf>
    <xf numFmtId="0" fontId="38" fillId="46" borderId="2" xfId="0" applyFont="1" applyFill="1" applyBorder="1" applyAlignment="1">
      <alignment horizontal="center" vertical="center"/>
    </xf>
    <xf numFmtId="16" fontId="37" fillId="47" borderId="2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3" borderId="28" xfId="0" applyFont="1" applyFill="1" applyBorder="1" applyAlignment="1">
      <alignment horizontal="center" vertical="center"/>
    </xf>
    <xf numFmtId="16" fontId="37" fillId="43" borderId="28" xfId="0" applyNumberFormat="1" applyFont="1" applyFill="1" applyBorder="1" applyAlignment="1">
      <alignment horizontal="center" vertical="center"/>
    </xf>
    <xf numFmtId="0" fontId="37" fillId="43" borderId="28" xfId="0" applyFont="1" applyFill="1" applyBorder="1"/>
    <xf numFmtId="0" fontId="38" fillId="43" borderId="28" xfId="0" applyFont="1" applyFill="1" applyBorder="1" applyAlignment="1">
      <alignment horizontal="center" vertical="center"/>
    </xf>
    <xf numFmtId="0" fontId="38" fillId="48" borderId="40" xfId="0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2" fontId="38" fillId="48" borderId="2" xfId="0" applyNumberFormat="1" applyFont="1" applyFill="1" applyBorder="1" applyAlignment="1">
      <alignment horizontal="center" vertical="center"/>
    </xf>
    <xf numFmtId="166" fontId="37" fillId="48" borderId="2" xfId="0" applyNumberFormat="1" applyFont="1" applyFill="1" applyBorder="1" applyAlignment="1">
      <alignment horizontal="center" vertical="center"/>
    </xf>
    <xf numFmtId="0" fontId="38" fillId="48" borderId="2" xfId="0" applyFont="1" applyFill="1" applyBorder="1" applyAlignment="1">
      <alignment horizontal="center" vertical="center"/>
    </xf>
    <xf numFmtId="16" fontId="37" fillId="43" borderId="2" xfId="0" applyNumberFormat="1" applyFont="1" applyFill="1" applyBorder="1" applyAlignment="1">
      <alignment horizontal="center" vertical="center"/>
    </xf>
    <xf numFmtId="0" fontId="38" fillId="42" borderId="38" xfId="0" applyFont="1" applyFill="1" applyBorder="1" applyAlignment="1">
      <alignment horizontal="center" vertical="center"/>
    </xf>
    <xf numFmtId="16" fontId="37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42" borderId="28" xfId="0" applyFill="1" applyBorder="1"/>
    <xf numFmtId="0" fontId="0" fillId="42" borderId="28" xfId="0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16" fontId="37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/>
    <xf numFmtId="0" fontId="38" fillId="46" borderId="41" xfId="0" applyFont="1" applyFill="1" applyBorder="1" applyAlignment="1">
      <alignment horizontal="center" vertical="center"/>
    </xf>
    <xf numFmtId="0" fontId="37" fillId="46" borderId="7" xfId="0" applyFont="1" applyFill="1" applyBorder="1" applyAlignment="1">
      <alignment horizontal="center" vertical="center"/>
    </xf>
    <xf numFmtId="2" fontId="38" fillId="46" borderId="7" xfId="0" applyNumberFormat="1" applyFont="1" applyFill="1" applyBorder="1" applyAlignment="1">
      <alignment horizontal="center" vertical="center"/>
    </xf>
    <xf numFmtId="166" fontId="37" fillId="46" borderId="7" xfId="0" applyNumberFormat="1" applyFont="1" applyFill="1" applyBorder="1" applyAlignment="1">
      <alignment horizontal="center" vertical="center"/>
    </xf>
    <xf numFmtId="0" fontId="38" fillId="46" borderId="7" xfId="0" applyFont="1" applyFill="1" applyBorder="1" applyAlignment="1">
      <alignment horizontal="center" vertical="center"/>
    </xf>
    <xf numFmtId="16" fontId="37" fillId="47" borderId="7" xfId="0" applyNumberFormat="1" applyFont="1" applyFill="1" applyBorder="1" applyAlignment="1">
      <alignment horizontal="center" vertical="center"/>
    </xf>
    <xf numFmtId="0" fontId="37" fillId="42" borderId="42" xfId="0" applyFont="1" applyFill="1" applyBorder="1" applyAlignment="1">
      <alignment horizontal="center" vertical="center"/>
    </xf>
    <xf numFmtId="16" fontId="37" fillId="42" borderId="42" xfId="0" applyNumberFormat="1" applyFont="1" applyFill="1" applyBorder="1" applyAlignment="1">
      <alignment horizontal="center" vertical="center"/>
    </xf>
    <xf numFmtId="0" fontId="37" fillId="42" borderId="42" xfId="0" applyFont="1" applyFill="1" applyBorder="1"/>
    <xf numFmtId="0" fontId="37" fillId="41" borderId="43" xfId="0" applyFont="1" applyFill="1" applyBorder="1" applyAlignment="1">
      <alignment horizontal="center" vertical="center"/>
    </xf>
    <xf numFmtId="2" fontId="38" fillId="41" borderId="43" xfId="0" applyNumberFormat="1" applyFont="1" applyFill="1" applyBorder="1" applyAlignment="1">
      <alignment horizontal="center" vertical="center"/>
    </xf>
    <xf numFmtId="166" fontId="37" fillId="41" borderId="43" xfId="0" applyNumberFormat="1" applyFont="1" applyFill="1" applyBorder="1" applyAlignment="1">
      <alignment horizontal="center" vertical="center"/>
    </xf>
    <xf numFmtId="0" fontId="38" fillId="41" borderId="43" xfId="0" applyFont="1" applyFill="1" applyBorder="1" applyAlignment="1">
      <alignment horizontal="center" vertical="center"/>
    </xf>
    <xf numFmtId="16" fontId="37" fillId="42" borderId="43" xfId="0" applyNumberFormat="1" applyFont="1" applyFill="1" applyBorder="1" applyAlignment="1">
      <alignment horizontal="center" vertical="center"/>
    </xf>
    <xf numFmtId="0" fontId="61" fillId="0" borderId="0" xfId="0" applyFont="1"/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topLeftCell="A3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45492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45492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5" t="s">
        <v>16</v>
      </c>
      <c r="B9" s="367" t="s">
        <v>17</v>
      </c>
      <c r="C9" s="367" t="s">
        <v>18</v>
      </c>
      <c r="D9" s="367" t="s">
        <v>19</v>
      </c>
      <c r="E9" s="26" t="s">
        <v>20</v>
      </c>
      <c r="F9" s="26" t="s">
        <v>21</v>
      </c>
      <c r="G9" s="362" t="s">
        <v>22</v>
      </c>
      <c r="H9" s="363"/>
      <c r="I9" s="364"/>
      <c r="J9" s="362" t="s">
        <v>23</v>
      </c>
      <c r="K9" s="363"/>
      <c r="L9" s="364"/>
      <c r="M9" s="26"/>
      <c r="N9" s="27"/>
      <c r="O9" s="27"/>
      <c r="P9" s="27"/>
    </row>
    <row r="10" spans="1:16" ht="38.25">
      <c r="A10" s="366"/>
      <c r="B10" s="368"/>
      <c r="C10" s="368"/>
      <c r="D10" s="368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45498</v>
      </c>
      <c r="E11" s="204">
        <v>24809.05</v>
      </c>
      <c r="F11" s="204">
        <v>24719.016666666666</v>
      </c>
      <c r="G11" s="203">
        <v>24600.033333333333</v>
      </c>
      <c r="H11" s="203">
        <v>24391.016666666666</v>
      </c>
      <c r="I11" s="203">
        <v>24272.033333333333</v>
      </c>
      <c r="J11" s="203">
        <v>24928.033333333333</v>
      </c>
      <c r="K11" s="203">
        <v>25047.016666666663</v>
      </c>
      <c r="L11" s="203">
        <v>25256.033333333333</v>
      </c>
      <c r="M11" s="202">
        <v>24838</v>
      </c>
      <c r="N11" s="202">
        <v>24510</v>
      </c>
      <c r="O11" s="202">
        <v>18224325</v>
      </c>
      <c r="P11" s="205">
        <v>8.2042330351298279E-2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45504</v>
      </c>
      <c r="E12" s="204">
        <v>52670.35</v>
      </c>
      <c r="F12" s="204">
        <v>52595.833333333336</v>
      </c>
      <c r="G12" s="203">
        <v>52356.666666666672</v>
      </c>
      <c r="H12" s="203">
        <v>52042.983333333337</v>
      </c>
      <c r="I12" s="203">
        <v>51803.816666666673</v>
      </c>
      <c r="J12" s="203">
        <v>52909.51666666667</v>
      </c>
      <c r="K12" s="203">
        <v>53148.683333333342</v>
      </c>
      <c r="L12" s="203">
        <v>53462.366666666669</v>
      </c>
      <c r="M12" s="202">
        <v>52835</v>
      </c>
      <c r="N12" s="202">
        <v>52282.15</v>
      </c>
      <c r="O12" s="202">
        <v>2465385</v>
      </c>
      <c r="P12" s="205">
        <v>5.8259438090167495E-3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45503</v>
      </c>
      <c r="E13" s="217">
        <v>23802.15</v>
      </c>
      <c r="F13" s="217">
        <v>23744.166666666668</v>
      </c>
      <c r="G13" s="219">
        <v>23629.183333333334</v>
      </c>
      <c r="H13" s="219">
        <v>23456.216666666667</v>
      </c>
      <c r="I13" s="219">
        <v>23341.233333333334</v>
      </c>
      <c r="J13" s="219">
        <v>23917.133333333335</v>
      </c>
      <c r="K13" s="219">
        <v>24032.116666666665</v>
      </c>
      <c r="L13" s="219">
        <v>24205.083333333336</v>
      </c>
      <c r="M13" s="220">
        <v>23859.15</v>
      </c>
      <c r="N13" s="220">
        <v>23571.200000000001</v>
      </c>
      <c r="O13" s="220">
        <v>80225</v>
      </c>
      <c r="P13" s="221">
        <v>-5.7839107457428068E-2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45502</v>
      </c>
      <c r="E14" s="217">
        <v>12477.1</v>
      </c>
      <c r="F14" s="217">
        <v>12472.433333333334</v>
      </c>
      <c r="G14" s="219">
        <v>12415.666666666668</v>
      </c>
      <c r="H14" s="219">
        <v>12354.233333333334</v>
      </c>
      <c r="I14" s="219">
        <v>12297.466666666667</v>
      </c>
      <c r="J14" s="219">
        <v>12533.866666666669</v>
      </c>
      <c r="K14" s="219">
        <v>12590.633333333335</v>
      </c>
      <c r="L14" s="219">
        <v>12652.066666666669</v>
      </c>
      <c r="M14" s="220">
        <v>12529.2</v>
      </c>
      <c r="N14" s="220">
        <v>12411</v>
      </c>
      <c r="O14" s="220">
        <v>2432200</v>
      </c>
      <c r="P14" s="221">
        <v>1.6317405929423563E-2</v>
      </c>
    </row>
    <row r="15" spans="1:16" ht="12.75" customHeight="1">
      <c r="A15" s="213">
        <v>5</v>
      </c>
      <c r="B15" s="279" t="s">
        <v>34</v>
      </c>
      <c r="C15" s="217" t="s">
        <v>854</v>
      </c>
      <c r="D15" s="218">
        <v>45499</v>
      </c>
      <c r="E15" s="217">
        <v>73264.649999999994</v>
      </c>
      <c r="F15" s="217">
        <v>73252.233333333337</v>
      </c>
      <c r="G15" s="219">
        <v>72625.466666666674</v>
      </c>
      <c r="H15" s="219">
        <v>71986.28333333334</v>
      </c>
      <c r="I15" s="219">
        <v>71359.516666666677</v>
      </c>
      <c r="J15" s="219">
        <v>73891.416666666672</v>
      </c>
      <c r="K15" s="219">
        <v>74518.183333333334</v>
      </c>
      <c r="L15" s="219">
        <v>75157.366666666669</v>
      </c>
      <c r="M15" s="220">
        <v>73879</v>
      </c>
      <c r="N15" s="220">
        <v>72613.05</v>
      </c>
      <c r="O15" s="220">
        <v>10740</v>
      </c>
      <c r="P15" s="221">
        <v>-0.18077803203661327</v>
      </c>
    </row>
    <row r="16" spans="1:16" ht="12.75" customHeight="1">
      <c r="A16" s="213">
        <v>6</v>
      </c>
      <c r="B16" s="225" t="s">
        <v>840</v>
      </c>
      <c r="C16" s="222" t="s">
        <v>39</v>
      </c>
      <c r="D16" s="218">
        <v>45498</v>
      </c>
      <c r="E16" s="217">
        <v>705.65</v>
      </c>
      <c r="F16" s="217">
        <v>702.41666666666663</v>
      </c>
      <c r="G16" s="219">
        <v>696.23333333333323</v>
      </c>
      <c r="H16" s="219">
        <v>686.81666666666661</v>
      </c>
      <c r="I16" s="219">
        <v>680.63333333333321</v>
      </c>
      <c r="J16" s="219">
        <v>711.83333333333326</v>
      </c>
      <c r="K16" s="219">
        <v>718.01666666666665</v>
      </c>
      <c r="L16" s="219">
        <v>727.43333333333328</v>
      </c>
      <c r="M16" s="220">
        <v>708.6</v>
      </c>
      <c r="N16" s="220">
        <v>693</v>
      </c>
      <c r="O16" s="220">
        <v>12046000</v>
      </c>
      <c r="P16" s="221">
        <v>-1.1812961443806398E-2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45498</v>
      </c>
      <c r="E17" s="217">
        <v>7901.35</v>
      </c>
      <c r="F17" s="217">
        <v>7957.05</v>
      </c>
      <c r="G17" s="219">
        <v>7659.65</v>
      </c>
      <c r="H17" s="219">
        <v>7417.95</v>
      </c>
      <c r="I17" s="219">
        <v>7120.5499999999993</v>
      </c>
      <c r="J17" s="219">
        <v>8198.75</v>
      </c>
      <c r="K17" s="219">
        <v>8496.15</v>
      </c>
      <c r="L17" s="219">
        <v>8737.85</v>
      </c>
      <c r="M17" s="220">
        <v>8254.4500000000007</v>
      </c>
      <c r="N17" s="220">
        <v>7715.35</v>
      </c>
      <c r="O17" s="220">
        <v>1670125</v>
      </c>
      <c r="P17" s="221">
        <v>7.3345115681233933E-2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45498</v>
      </c>
      <c r="E18" s="217">
        <v>28395.599999999999</v>
      </c>
      <c r="F18" s="217">
        <v>28398.533333333336</v>
      </c>
      <c r="G18" s="219">
        <v>28207.066666666673</v>
      </c>
      <c r="H18" s="219">
        <v>28018.533333333336</v>
      </c>
      <c r="I18" s="219">
        <v>27827.066666666673</v>
      </c>
      <c r="J18" s="219">
        <v>28587.066666666673</v>
      </c>
      <c r="K18" s="219">
        <v>28778.53333333334</v>
      </c>
      <c r="L18" s="219">
        <v>28967.066666666673</v>
      </c>
      <c r="M18" s="220">
        <v>28590</v>
      </c>
      <c r="N18" s="220">
        <v>28210</v>
      </c>
      <c r="O18" s="220">
        <v>160800</v>
      </c>
      <c r="P18" s="221">
        <v>2.0175104682146935E-2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45498</v>
      </c>
      <c r="E19" s="217">
        <v>223.58</v>
      </c>
      <c r="F19" s="217">
        <v>224.14000000000001</v>
      </c>
      <c r="G19" s="219">
        <v>221.93000000000004</v>
      </c>
      <c r="H19" s="219">
        <v>220.28000000000003</v>
      </c>
      <c r="I19" s="219">
        <v>218.07000000000005</v>
      </c>
      <c r="J19" s="219">
        <v>225.79000000000002</v>
      </c>
      <c r="K19" s="219">
        <v>228</v>
      </c>
      <c r="L19" s="219">
        <v>229.65</v>
      </c>
      <c r="M19" s="220">
        <v>226.35</v>
      </c>
      <c r="N19" s="220">
        <v>222.49</v>
      </c>
      <c r="O19" s="220">
        <v>72090000</v>
      </c>
      <c r="P19" s="221">
        <v>5.5739680626694784E-3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45498</v>
      </c>
      <c r="E20" s="217">
        <v>324.35000000000002</v>
      </c>
      <c r="F20" s="217">
        <v>327.45</v>
      </c>
      <c r="G20" s="219">
        <v>319.45</v>
      </c>
      <c r="H20" s="219">
        <v>314.55</v>
      </c>
      <c r="I20" s="219">
        <v>306.55</v>
      </c>
      <c r="J20" s="219">
        <v>332.34999999999997</v>
      </c>
      <c r="K20" s="219">
        <v>340.34999999999997</v>
      </c>
      <c r="L20" s="219">
        <v>345.24999999999994</v>
      </c>
      <c r="M20" s="220">
        <v>335.45</v>
      </c>
      <c r="N20" s="220">
        <v>322.55</v>
      </c>
      <c r="O20" s="220">
        <v>41693600</v>
      </c>
      <c r="P20" s="221">
        <v>7.0565458308298287E-2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45498</v>
      </c>
      <c r="E21" s="217">
        <v>2694.45</v>
      </c>
      <c r="F21" s="217">
        <v>2694.7999999999997</v>
      </c>
      <c r="G21" s="219">
        <v>2673.3999999999996</v>
      </c>
      <c r="H21" s="219">
        <v>2652.35</v>
      </c>
      <c r="I21" s="219">
        <v>2630.95</v>
      </c>
      <c r="J21" s="219">
        <v>2715.8499999999995</v>
      </c>
      <c r="K21" s="219">
        <v>2737.25</v>
      </c>
      <c r="L21" s="219">
        <v>2758.2999999999993</v>
      </c>
      <c r="M21" s="220">
        <v>2716.2</v>
      </c>
      <c r="N21" s="220">
        <v>2673.75</v>
      </c>
      <c r="O21" s="220">
        <v>4743000</v>
      </c>
      <c r="P21" s="221">
        <v>-1.9569471624266144E-3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45498</v>
      </c>
      <c r="E22" s="217">
        <v>3097.75</v>
      </c>
      <c r="F22" s="217">
        <v>3092.0166666666664</v>
      </c>
      <c r="G22" s="219">
        <v>3066.1833333333329</v>
      </c>
      <c r="H22" s="219">
        <v>3034.6166666666663</v>
      </c>
      <c r="I22" s="219">
        <v>3008.7833333333328</v>
      </c>
      <c r="J22" s="219">
        <v>3123.583333333333</v>
      </c>
      <c r="K22" s="219">
        <v>3149.416666666667</v>
      </c>
      <c r="L22" s="219">
        <v>3180.9833333333331</v>
      </c>
      <c r="M22" s="220">
        <v>3117.85</v>
      </c>
      <c r="N22" s="220">
        <v>3060.45</v>
      </c>
      <c r="O22" s="220">
        <v>17908200</v>
      </c>
      <c r="P22" s="221">
        <v>1.5079165619502388E-4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45498</v>
      </c>
      <c r="E23" s="217">
        <v>1496.85</v>
      </c>
      <c r="F23" s="217">
        <v>1491.6333333333332</v>
      </c>
      <c r="G23" s="219">
        <v>1478.9666666666665</v>
      </c>
      <c r="H23" s="219">
        <v>1461.0833333333333</v>
      </c>
      <c r="I23" s="219">
        <v>1448.4166666666665</v>
      </c>
      <c r="J23" s="219">
        <v>1509.5166666666664</v>
      </c>
      <c r="K23" s="219">
        <v>1522.1833333333334</v>
      </c>
      <c r="L23" s="219">
        <v>1540.0666666666664</v>
      </c>
      <c r="M23" s="220">
        <v>1504.3</v>
      </c>
      <c r="N23" s="220">
        <v>1473.75</v>
      </c>
      <c r="O23" s="220">
        <v>28262400</v>
      </c>
      <c r="P23" s="221">
        <v>-2.1059632010640657E-2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45498</v>
      </c>
      <c r="E24" s="217">
        <v>5274.4</v>
      </c>
      <c r="F24" s="217">
        <v>5261.6333333333332</v>
      </c>
      <c r="G24" s="219">
        <v>5206.7666666666664</v>
      </c>
      <c r="H24" s="219">
        <v>5139.1333333333332</v>
      </c>
      <c r="I24" s="219">
        <v>5084.2666666666664</v>
      </c>
      <c r="J24" s="219">
        <v>5329.2666666666664</v>
      </c>
      <c r="K24" s="219">
        <v>5384.1333333333332</v>
      </c>
      <c r="L24" s="219">
        <v>5451.7666666666664</v>
      </c>
      <c r="M24" s="220">
        <v>5316.5</v>
      </c>
      <c r="N24" s="220">
        <v>5194</v>
      </c>
      <c r="O24" s="220">
        <v>1547000</v>
      </c>
      <c r="P24" s="221">
        <v>-1.4398572884811417E-2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45498</v>
      </c>
      <c r="E25" s="217">
        <v>691.7</v>
      </c>
      <c r="F25" s="217">
        <v>688</v>
      </c>
      <c r="G25" s="219">
        <v>682.7</v>
      </c>
      <c r="H25" s="219">
        <v>673.7</v>
      </c>
      <c r="I25" s="219">
        <v>668.40000000000009</v>
      </c>
      <c r="J25" s="219">
        <v>697</v>
      </c>
      <c r="K25" s="219">
        <v>702.3</v>
      </c>
      <c r="L25" s="219">
        <v>711.3</v>
      </c>
      <c r="M25" s="220">
        <v>693.3</v>
      </c>
      <c r="N25" s="220">
        <v>679</v>
      </c>
      <c r="O25" s="220">
        <v>32277600</v>
      </c>
      <c r="P25" s="221">
        <v>-4.533233955333138E-2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45498</v>
      </c>
      <c r="E26" s="217">
        <v>6518.45</v>
      </c>
      <c r="F26" s="217">
        <v>6497.4333333333334</v>
      </c>
      <c r="G26" s="219">
        <v>6460.2666666666664</v>
      </c>
      <c r="H26" s="219">
        <v>6402.083333333333</v>
      </c>
      <c r="I26" s="219">
        <v>6364.9166666666661</v>
      </c>
      <c r="J26" s="219">
        <v>6555.6166666666668</v>
      </c>
      <c r="K26" s="219">
        <v>6592.7833333333328</v>
      </c>
      <c r="L26" s="219">
        <v>6650.9666666666672</v>
      </c>
      <c r="M26" s="220">
        <v>6534.6</v>
      </c>
      <c r="N26" s="220">
        <v>6439.25</v>
      </c>
      <c r="O26" s="220">
        <v>1644875</v>
      </c>
      <c r="P26" s="221">
        <v>-0.10810627626406398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45498</v>
      </c>
      <c r="E27" s="217">
        <v>550.95000000000005</v>
      </c>
      <c r="F27" s="217">
        <v>550.5333333333333</v>
      </c>
      <c r="G27" s="219">
        <v>545.76666666666665</v>
      </c>
      <c r="H27" s="219">
        <v>540.58333333333337</v>
      </c>
      <c r="I27" s="219">
        <v>535.81666666666672</v>
      </c>
      <c r="J27" s="219">
        <v>555.71666666666658</v>
      </c>
      <c r="K27" s="219">
        <v>560.48333333333323</v>
      </c>
      <c r="L27" s="219">
        <v>565.66666666666652</v>
      </c>
      <c r="M27" s="220">
        <v>555.29999999999995</v>
      </c>
      <c r="N27" s="220">
        <v>545.35</v>
      </c>
      <c r="O27" s="220">
        <v>15718200</v>
      </c>
      <c r="P27" s="221">
        <v>4.0747411076091852E-2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45498</v>
      </c>
      <c r="E28" s="217">
        <v>228.47</v>
      </c>
      <c r="F28" s="217">
        <v>228.11333333333334</v>
      </c>
      <c r="G28" s="219">
        <v>225.95666666666668</v>
      </c>
      <c r="H28" s="219">
        <v>223.44333333333333</v>
      </c>
      <c r="I28" s="219">
        <v>221.28666666666666</v>
      </c>
      <c r="J28" s="219">
        <v>230.62666666666669</v>
      </c>
      <c r="K28" s="219">
        <v>232.78333333333333</v>
      </c>
      <c r="L28" s="219">
        <v>235.29666666666671</v>
      </c>
      <c r="M28" s="220">
        <v>230.27</v>
      </c>
      <c r="N28" s="220">
        <v>225.6</v>
      </c>
      <c r="O28" s="220">
        <v>87385000</v>
      </c>
      <c r="P28" s="221">
        <v>-3.6761463844797178E-2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45498</v>
      </c>
      <c r="E29" s="217">
        <v>2936.1</v>
      </c>
      <c r="F29" s="217">
        <v>2917.4166666666665</v>
      </c>
      <c r="G29" s="219">
        <v>2870.7833333333328</v>
      </c>
      <c r="H29" s="219">
        <v>2805.4666666666662</v>
      </c>
      <c r="I29" s="219">
        <v>2758.8333333333326</v>
      </c>
      <c r="J29" s="219">
        <v>2982.7333333333331</v>
      </c>
      <c r="K29" s="219">
        <v>3029.3666666666672</v>
      </c>
      <c r="L29" s="219">
        <v>3094.6833333333334</v>
      </c>
      <c r="M29" s="220">
        <v>2964.05</v>
      </c>
      <c r="N29" s="220">
        <v>2852.1</v>
      </c>
      <c r="O29" s="220">
        <v>16589800</v>
      </c>
      <c r="P29" s="221">
        <v>-3.4881962139458038E-2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45498</v>
      </c>
      <c r="E30" s="217">
        <v>2255.1</v>
      </c>
      <c r="F30" s="217">
        <v>2259.2166666666667</v>
      </c>
      <c r="G30" s="219">
        <v>2234.9333333333334</v>
      </c>
      <c r="H30" s="219">
        <v>2214.7666666666669</v>
      </c>
      <c r="I30" s="219">
        <v>2190.4833333333336</v>
      </c>
      <c r="J30" s="219">
        <v>2279.3833333333332</v>
      </c>
      <c r="K30" s="219">
        <v>2303.666666666667</v>
      </c>
      <c r="L30" s="219">
        <v>2323.833333333333</v>
      </c>
      <c r="M30" s="220">
        <v>2283.5</v>
      </c>
      <c r="N30" s="220">
        <v>2239.0500000000002</v>
      </c>
      <c r="O30" s="220">
        <v>3220792</v>
      </c>
      <c r="P30" s="221">
        <v>2.1653084982537835E-2</v>
      </c>
    </row>
    <row r="31" spans="1:16" ht="12.75" customHeight="1">
      <c r="A31" s="213">
        <v>21</v>
      </c>
      <c r="B31" s="225" t="s">
        <v>840</v>
      </c>
      <c r="C31" s="217" t="s">
        <v>60</v>
      </c>
      <c r="D31" s="218">
        <v>45498</v>
      </c>
      <c r="E31" s="217">
        <v>7148.95</v>
      </c>
      <c r="F31" s="217">
        <v>7114.9833333333336</v>
      </c>
      <c r="G31" s="219">
        <v>7059.9666666666672</v>
      </c>
      <c r="H31" s="219">
        <v>6970.9833333333336</v>
      </c>
      <c r="I31" s="219">
        <v>6915.9666666666672</v>
      </c>
      <c r="J31" s="219">
        <v>7203.9666666666672</v>
      </c>
      <c r="K31" s="219">
        <v>7258.9833333333336</v>
      </c>
      <c r="L31" s="219">
        <v>7347.9666666666672</v>
      </c>
      <c r="M31" s="220">
        <v>7170</v>
      </c>
      <c r="N31" s="220">
        <v>7026</v>
      </c>
      <c r="O31" s="220">
        <v>1129000</v>
      </c>
      <c r="P31" s="221">
        <v>3.9786332657948058E-2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45498</v>
      </c>
      <c r="E32" s="217">
        <v>635.70000000000005</v>
      </c>
      <c r="F32" s="217">
        <v>635.68333333333339</v>
      </c>
      <c r="G32" s="219">
        <v>631.51666666666677</v>
      </c>
      <c r="H32" s="219">
        <v>627.33333333333337</v>
      </c>
      <c r="I32" s="219">
        <v>623.16666666666674</v>
      </c>
      <c r="J32" s="219">
        <v>639.86666666666679</v>
      </c>
      <c r="K32" s="219">
        <v>644.0333333333333</v>
      </c>
      <c r="L32" s="219">
        <v>648.21666666666681</v>
      </c>
      <c r="M32" s="220">
        <v>639.85</v>
      </c>
      <c r="N32" s="220">
        <v>631.5</v>
      </c>
      <c r="O32" s="220">
        <v>27955000</v>
      </c>
      <c r="P32" s="221">
        <v>9.3879761689835712E-3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45498</v>
      </c>
      <c r="E33" s="217">
        <v>1339.1</v>
      </c>
      <c r="F33" s="217">
        <v>1348.4333333333334</v>
      </c>
      <c r="G33" s="219">
        <v>1314.4166666666667</v>
      </c>
      <c r="H33" s="219">
        <v>1289.7333333333333</v>
      </c>
      <c r="I33" s="219">
        <v>1255.7166666666667</v>
      </c>
      <c r="J33" s="219">
        <v>1373.1166666666668</v>
      </c>
      <c r="K33" s="219">
        <v>1407.1333333333332</v>
      </c>
      <c r="L33" s="219">
        <v>1431.8166666666668</v>
      </c>
      <c r="M33" s="220">
        <v>1382.45</v>
      </c>
      <c r="N33" s="220">
        <v>1323.75</v>
      </c>
      <c r="O33" s="220">
        <v>14489200</v>
      </c>
      <c r="P33" s="221">
        <v>-1.1386495616199187E-4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45498</v>
      </c>
      <c r="E34" s="217">
        <v>1311.45</v>
      </c>
      <c r="F34" s="217">
        <v>1309.5666666666668</v>
      </c>
      <c r="G34" s="219">
        <v>1300.2333333333336</v>
      </c>
      <c r="H34" s="219">
        <v>1289.0166666666667</v>
      </c>
      <c r="I34" s="219">
        <v>1279.6833333333334</v>
      </c>
      <c r="J34" s="219">
        <v>1320.7833333333338</v>
      </c>
      <c r="K34" s="219">
        <v>1330.1166666666672</v>
      </c>
      <c r="L34" s="219">
        <v>1341.3333333333339</v>
      </c>
      <c r="M34" s="220">
        <v>1318.9</v>
      </c>
      <c r="N34" s="220">
        <v>1298.3499999999999</v>
      </c>
      <c r="O34" s="220">
        <v>48455625</v>
      </c>
      <c r="P34" s="221">
        <v>4.1930411643752774E-2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45498</v>
      </c>
      <c r="E35" s="217">
        <v>9630.1</v>
      </c>
      <c r="F35" s="217">
        <v>9590.0333333333328</v>
      </c>
      <c r="G35" s="219">
        <v>9333.0666666666657</v>
      </c>
      <c r="H35" s="219">
        <v>9036.0333333333328</v>
      </c>
      <c r="I35" s="219">
        <v>8779.0666666666657</v>
      </c>
      <c r="J35" s="219">
        <v>9887.0666666666657</v>
      </c>
      <c r="K35" s="219">
        <v>10144.033333333333</v>
      </c>
      <c r="L35" s="219">
        <v>10441.066666666666</v>
      </c>
      <c r="M35" s="220">
        <v>9847</v>
      </c>
      <c r="N35" s="220">
        <v>9293</v>
      </c>
      <c r="O35" s="220">
        <v>2382600</v>
      </c>
      <c r="P35" s="221">
        <v>-2.0564205333744413E-2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45498</v>
      </c>
      <c r="E36" s="217">
        <v>1651.45</v>
      </c>
      <c r="F36" s="217">
        <v>1634.1499999999999</v>
      </c>
      <c r="G36" s="219">
        <v>1614.8499999999997</v>
      </c>
      <c r="H36" s="219">
        <v>1578.2499999999998</v>
      </c>
      <c r="I36" s="219">
        <v>1558.9499999999996</v>
      </c>
      <c r="J36" s="219">
        <v>1670.7499999999998</v>
      </c>
      <c r="K36" s="219">
        <v>1690.05</v>
      </c>
      <c r="L36" s="219">
        <v>1726.6499999999999</v>
      </c>
      <c r="M36" s="220">
        <v>1653.45</v>
      </c>
      <c r="N36" s="220">
        <v>1597.55</v>
      </c>
      <c r="O36" s="220">
        <v>13502000</v>
      </c>
      <c r="P36" s="221">
        <v>4.6301677709326201E-2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45498</v>
      </c>
      <c r="E37" s="217">
        <v>7128.05</v>
      </c>
      <c r="F37" s="217">
        <v>7079.8499999999995</v>
      </c>
      <c r="G37" s="219">
        <v>7022.2499999999991</v>
      </c>
      <c r="H37" s="219">
        <v>6916.45</v>
      </c>
      <c r="I37" s="219">
        <v>6858.8499999999995</v>
      </c>
      <c r="J37" s="219">
        <v>7185.6499999999987</v>
      </c>
      <c r="K37" s="219">
        <v>7243.2499999999991</v>
      </c>
      <c r="L37" s="219">
        <v>7349.0499999999984</v>
      </c>
      <c r="M37" s="220">
        <v>7137.45</v>
      </c>
      <c r="N37" s="220">
        <v>6974.05</v>
      </c>
      <c r="O37" s="220">
        <v>9780250</v>
      </c>
      <c r="P37" s="221">
        <v>1.0447741918820141E-2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45498</v>
      </c>
      <c r="E38" s="217">
        <v>3169.05</v>
      </c>
      <c r="F38" s="217">
        <v>3146.7666666666664</v>
      </c>
      <c r="G38" s="219">
        <v>3117.4333333333329</v>
      </c>
      <c r="H38" s="219">
        <v>3065.8166666666666</v>
      </c>
      <c r="I38" s="219">
        <v>3036.4833333333331</v>
      </c>
      <c r="J38" s="219">
        <v>3198.3833333333328</v>
      </c>
      <c r="K38" s="219">
        <v>3227.7166666666667</v>
      </c>
      <c r="L38" s="219">
        <v>3279.3333333333326</v>
      </c>
      <c r="M38" s="220">
        <v>3176.1</v>
      </c>
      <c r="N38" s="220">
        <v>3095.15</v>
      </c>
      <c r="O38" s="220">
        <v>2217000</v>
      </c>
      <c r="P38" s="221">
        <v>-4.645161290322581E-2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45498</v>
      </c>
      <c r="E39" s="217">
        <v>449.3</v>
      </c>
      <c r="F39" s="217">
        <v>449.9666666666667</v>
      </c>
      <c r="G39" s="219">
        <v>446.33333333333337</v>
      </c>
      <c r="H39" s="219">
        <v>443.36666666666667</v>
      </c>
      <c r="I39" s="219">
        <v>439.73333333333335</v>
      </c>
      <c r="J39" s="219">
        <v>452.93333333333339</v>
      </c>
      <c r="K39" s="219">
        <v>456.56666666666672</v>
      </c>
      <c r="L39" s="219">
        <v>459.53333333333342</v>
      </c>
      <c r="M39" s="220">
        <v>453.6</v>
      </c>
      <c r="N39" s="220">
        <v>447</v>
      </c>
      <c r="O39" s="220">
        <v>10315200</v>
      </c>
      <c r="P39" s="221">
        <v>-5.5799648506151142E-2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45498</v>
      </c>
      <c r="E40" s="217">
        <v>196.16</v>
      </c>
      <c r="F40" s="217">
        <v>197.70333333333335</v>
      </c>
      <c r="G40" s="219">
        <v>193.5566666666667</v>
      </c>
      <c r="H40" s="219">
        <v>190.95333333333335</v>
      </c>
      <c r="I40" s="219">
        <v>186.8066666666667</v>
      </c>
      <c r="J40" s="219">
        <v>200.3066666666667</v>
      </c>
      <c r="K40" s="219">
        <v>204.45333333333335</v>
      </c>
      <c r="L40" s="219">
        <v>207.0566666666667</v>
      </c>
      <c r="M40" s="220">
        <v>201.85</v>
      </c>
      <c r="N40" s="220">
        <v>195.1</v>
      </c>
      <c r="O40" s="220">
        <v>113724800</v>
      </c>
      <c r="P40" s="221">
        <v>3.1779499555442653E-2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45498</v>
      </c>
      <c r="E41" s="217">
        <v>256.39999999999998</v>
      </c>
      <c r="F41" s="217">
        <v>257.15000000000003</v>
      </c>
      <c r="G41" s="219">
        <v>254.80000000000007</v>
      </c>
      <c r="H41" s="219">
        <v>253.20000000000005</v>
      </c>
      <c r="I41" s="219">
        <v>250.85000000000008</v>
      </c>
      <c r="J41" s="219">
        <v>258.75000000000006</v>
      </c>
      <c r="K41" s="219">
        <v>261.10000000000008</v>
      </c>
      <c r="L41" s="219">
        <v>262.70000000000005</v>
      </c>
      <c r="M41" s="220">
        <v>259.5</v>
      </c>
      <c r="N41" s="220">
        <v>255.55</v>
      </c>
      <c r="O41" s="220">
        <v>171469350</v>
      </c>
      <c r="P41" s="221">
        <v>2.6097915317428368E-2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45498</v>
      </c>
      <c r="E42" s="217">
        <v>1534.55</v>
      </c>
      <c r="F42" s="217">
        <v>1537.9000000000003</v>
      </c>
      <c r="G42" s="219">
        <v>1520.8000000000006</v>
      </c>
      <c r="H42" s="219">
        <v>1507.0500000000004</v>
      </c>
      <c r="I42" s="219">
        <v>1489.9500000000007</v>
      </c>
      <c r="J42" s="219">
        <v>1551.6500000000005</v>
      </c>
      <c r="K42" s="219">
        <v>1568.7500000000005</v>
      </c>
      <c r="L42" s="219">
        <v>1582.5000000000005</v>
      </c>
      <c r="M42" s="220">
        <v>1555</v>
      </c>
      <c r="N42" s="220">
        <v>1524.15</v>
      </c>
      <c r="O42" s="220">
        <v>4002750</v>
      </c>
      <c r="P42" s="221">
        <v>2.4417731029301279E-3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45498</v>
      </c>
      <c r="E43" s="217">
        <v>314.35000000000002</v>
      </c>
      <c r="F43" s="217">
        <v>318.11666666666667</v>
      </c>
      <c r="G43" s="219">
        <v>309.23333333333335</v>
      </c>
      <c r="H43" s="219">
        <v>304.11666666666667</v>
      </c>
      <c r="I43" s="219">
        <v>295.23333333333335</v>
      </c>
      <c r="J43" s="219">
        <v>323.23333333333335</v>
      </c>
      <c r="K43" s="219">
        <v>332.11666666666667</v>
      </c>
      <c r="L43" s="219">
        <v>337.23333333333335</v>
      </c>
      <c r="M43" s="220">
        <v>327</v>
      </c>
      <c r="N43" s="220">
        <v>313</v>
      </c>
      <c r="O43" s="220">
        <v>153233100</v>
      </c>
      <c r="P43" s="221">
        <v>6.6552934875324835E-2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45498</v>
      </c>
      <c r="E44" s="217">
        <v>521.54999999999995</v>
      </c>
      <c r="F44" s="217">
        <v>518.83333333333337</v>
      </c>
      <c r="G44" s="219">
        <v>512.16666666666674</v>
      </c>
      <c r="H44" s="219">
        <v>502.78333333333336</v>
      </c>
      <c r="I44" s="219">
        <v>496.11666666666673</v>
      </c>
      <c r="J44" s="219">
        <v>528.2166666666667</v>
      </c>
      <c r="K44" s="219">
        <v>534.88333333333344</v>
      </c>
      <c r="L44" s="219">
        <v>544.26666666666677</v>
      </c>
      <c r="M44" s="220">
        <v>525.5</v>
      </c>
      <c r="N44" s="220">
        <v>509.45</v>
      </c>
      <c r="O44" s="220">
        <v>20850720</v>
      </c>
      <c r="P44" s="221">
        <v>-6.0768224521346177E-2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45498</v>
      </c>
      <c r="E45" s="217">
        <v>1626.6</v>
      </c>
      <c r="F45" s="217">
        <v>1634.6166666666668</v>
      </c>
      <c r="G45" s="219">
        <v>1604.4833333333336</v>
      </c>
      <c r="H45" s="219">
        <v>1582.3666666666668</v>
      </c>
      <c r="I45" s="219">
        <v>1552.2333333333336</v>
      </c>
      <c r="J45" s="219">
        <v>1656.7333333333336</v>
      </c>
      <c r="K45" s="219">
        <v>1686.8666666666668</v>
      </c>
      <c r="L45" s="219">
        <v>1708.9833333333336</v>
      </c>
      <c r="M45" s="220">
        <v>1664.75</v>
      </c>
      <c r="N45" s="220">
        <v>1612.5</v>
      </c>
      <c r="O45" s="220">
        <v>8581500</v>
      </c>
      <c r="P45" s="221">
        <v>-1.1058084041438716E-3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45498</v>
      </c>
      <c r="E46" s="217">
        <v>1483.6</v>
      </c>
      <c r="F46" s="217">
        <v>1476.4833333333333</v>
      </c>
      <c r="G46" s="219">
        <v>1467.1166666666668</v>
      </c>
      <c r="H46" s="219">
        <v>1450.6333333333334</v>
      </c>
      <c r="I46" s="219">
        <v>1441.2666666666669</v>
      </c>
      <c r="J46" s="219">
        <v>1492.9666666666667</v>
      </c>
      <c r="K46" s="219">
        <v>1502.333333333333</v>
      </c>
      <c r="L46" s="219">
        <v>1518.8166666666666</v>
      </c>
      <c r="M46" s="220">
        <v>1485.85</v>
      </c>
      <c r="N46" s="220">
        <v>1460</v>
      </c>
      <c r="O46" s="220">
        <v>43598350</v>
      </c>
      <c r="P46" s="221">
        <v>-2.0928446473524768E-2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45498</v>
      </c>
      <c r="E47" s="217">
        <v>309.2</v>
      </c>
      <c r="F47" s="217">
        <v>311.7833333333333</v>
      </c>
      <c r="G47" s="219">
        <v>304.16666666666663</v>
      </c>
      <c r="H47" s="219">
        <v>299.13333333333333</v>
      </c>
      <c r="I47" s="219">
        <v>291.51666666666665</v>
      </c>
      <c r="J47" s="219">
        <v>316.81666666666661</v>
      </c>
      <c r="K47" s="219">
        <v>324.43333333333328</v>
      </c>
      <c r="L47" s="219">
        <v>329.46666666666658</v>
      </c>
      <c r="M47" s="220">
        <v>319.39999999999998</v>
      </c>
      <c r="N47" s="220">
        <v>306.75</v>
      </c>
      <c r="O47" s="220">
        <v>85102500</v>
      </c>
      <c r="P47" s="221">
        <v>3.4460753031269942E-2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45498</v>
      </c>
      <c r="E48" s="217">
        <v>344.25</v>
      </c>
      <c r="F48" s="217">
        <v>346.65000000000003</v>
      </c>
      <c r="G48" s="219">
        <v>339.70000000000005</v>
      </c>
      <c r="H48" s="219">
        <v>335.15000000000003</v>
      </c>
      <c r="I48" s="219">
        <v>328.20000000000005</v>
      </c>
      <c r="J48" s="219">
        <v>351.20000000000005</v>
      </c>
      <c r="K48" s="219">
        <v>358.15</v>
      </c>
      <c r="L48" s="219">
        <v>362.70000000000005</v>
      </c>
      <c r="M48" s="220">
        <v>353.6</v>
      </c>
      <c r="N48" s="220">
        <v>342.1</v>
      </c>
      <c r="O48" s="220">
        <v>50880000</v>
      </c>
      <c r="P48" s="221">
        <v>9.674058639678523E-3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45498</v>
      </c>
      <c r="E49" s="217">
        <v>34943.300000000003</v>
      </c>
      <c r="F49" s="217">
        <v>34860.500000000007</v>
      </c>
      <c r="G49" s="219">
        <v>34601.100000000013</v>
      </c>
      <c r="H49" s="219">
        <v>34258.900000000009</v>
      </c>
      <c r="I49" s="219">
        <v>33999.500000000015</v>
      </c>
      <c r="J49" s="219">
        <v>35202.700000000012</v>
      </c>
      <c r="K49" s="219">
        <v>35462.100000000006</v>
      </c>
      <c r="L49" s="219">
        <v>35804.30000000001</v>
      </c>
      <c r="M49" s="220">
        <v>35119.9</v>
      </c>
      <c r="N49" s="220">
        <v>34518.300000000003</v>
      </c>
      <c r="O49" s="220">
        <v>318650</v>
      </c>
      <c r="P49" s="221">
        <v>2.7737461699725852E-2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45498</v>
      </c>
      <c r="E50" s="217">
        <v>318.14999999999998</v>
      </c>
      <c r="F50" s="217">
        <v>316.91666666666669</v>
      </c>
      <c r="G50" s="219">
        <v>314.18333333333339</v>
      </c>
      <c r="H50" s="219">
        <v>310.2166666666667</v>
      </c>
      <c r="I50" s="219">
        <v>307.48333333333341</v>
      </c>
      <c r="J50" s="219">
        <v>320.88333333333338</v>
      </c>
      <c r="K50" s="219">
        <v>323.61666666666662</v>
      </c>
      <c r="L50" s="219">
        <v>327.58333333333337</v>
      </c>
      <c r="M50" s="220">
        <v>319.64999999999998</v>
      </c>
      <c r="N50" s="220">
        <v>312.95</v>
      </c>
      <c r="O50" s="220">
        <v>75002400</v>
      </c>
      <c r="P50" s="221">
        <v>-3.5641547861507125E-2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45498</v>
      </c>
      <c r="E51" s="217">
        <v>5890.95</v>
      </c>
      <c r="F51" s="217">
        <v>5887.0166666666664</v>
      </c>
      <c r="G51" s="219">
        <v>5840.9333333333325</v>
      </c>
      <c r="H51" s="219">
        <v>5790.9166666666661</v>
      </c>
      <c r="I51" s="219">
        <v>5744.8333333333321</v>
      </c>
      <c r="J51" s="219">
        <v>5937.0333333333328</v>
      </c>
      <c r="K51" s="219">
        <v>5983.1166666666668</v>
      </c>
      <c r="L51" s="219">
        <v>6033.1333333333332</v>
      </c>
      <c r="M51" s="220">
        <v>5933.1</v>
      </c>
      <c r="N51" s="220">
        <v>5837</v>
      </c>
      <c r="O51" s="220">
        <v>2599200</v>
      </c>
      <c r="P51" s="221">
        <v>4.2933953936281195E-2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45498</v>
      </c>
      <c r="E52" s="217">
        <v>749.3</v>
      </c>
      <c r="F52" s="217">
        <v>742.21666666666658</v>
      </c>
      <c r="G52" s="219">
        <v>730.63333333333321</v>
      </c>
      <c r="H52" s="219">
        <v>711.96666666666658</v>
      </c>
      <c r="I52" s="219">
        <v>700.38333333333321</v>
      </c>
      <c r="J52" s="219">
        <v>760.88333333333321</v>
      </c>
      <c r="K52" s="219">
        <v>772.46666666666647</v>
      </c>
      <c r="L52" s="219">
        <v>791.13333333333321</v>
      </c>
      <c r="M52" s="220">
        <v>753.8</v>
      </c>
      <c r="N52" s="220">
        <v>723.55</v>
      </c>
      <c r="O52" s="220">
        <v>11411000</v>
      </c>
      <c r="P52" s="221">
        <v>-9.7730687119474968E-2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45498</v>
      </c>
      <c r="E53" s="217">
        <v>116.17</v>
      </c>
      <c r="F53" s="217">
        <v>116.34666666666665</v>
      </c>
      <c r="G53" s="219">
        <v>114.7233333333333</v>
      </c>
      <c r="H53" s="219">
        <v>113.27666666666666</v>
      </c>
      <c r="I53" s="219">
        <v>111.65333333333331</v>
      </c>
      <c r="J53" s="219">
        <v>117.79333333333329</v>
      </c>
      <c r="K53" s="219">
        <v>119.41666666666666</v>
      </c>
      <c r="L53" s="219">
        <v>120.86333333333329</v>
      </c>
      <c r="M53" s="220">
        <v>117.97</v>
      </c>
      <c r="N53" s="220">
        <v>114.9</v>
      </c>
      <c r="O53" s="220">
        <v>315137250</v>
      </c>
      <c r="P53" s="221">
        <v>-1.6038663872375005E-3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45498</v>
      </c>
      <c r="E54" s="217">
        <v>878</v>
      </c>
      <c r="F54" s="217">
        <v>877.94999999999993</v>
      </c>
      <c r="G54" s="219">
        <v>866.59999999999991</v>
      </c>
      <c r="H54" s="219">
        <v>855.19999999999993</v>
      </c>
      <c r="I54" s="219">
        <v>843.84999999999991</v>
      </c>
      <c r="J54" s="219">
        <v>889.34999999999991</v>
      </c>
      <c r="K54" s="219">
        <v>900.7</v>
      </c>
      <c r="L54" s="219">
        <v>912.09999999999991</v>
      </c>
      <c r="M54" s="220">
        <v>889.3</v>
      </c>
      <c r="N54" s="220">
        <v>866.55</v>
      </c>
      <c r="O54" s="220">
        <v>6231225</v>
      </c>
      <c r="P54" s="221">
        <v>-1.282051282051282E-2</v>
      </c>
    </row>
    <row r="55" spans="1:16" ht="12.75" customHeight="1">
      <c r="A55" s="213">
        <v>45</v>
      </c>
      <c r="B55" s="225" t="s">
        <v>840</v>
      </c>
      <c r="C55" s="217" t="s">
        <v>89</v>
      </c>
      <c r="D55" s="218">
        <v>45498</v>
      </c>
      <c r="E55" s="217">
        <v>513.54999999999995</v>
      </c>
      <c r="F55" s="217">
        <v>508.15000000000003</v>
      </c>
      <c r="G55" s="219">
        <v>500.20000000000005</v>
      </c>
      <c r="H55" s="219">
        <v>486.85</v>
      </c>
      <c r="I55" s="219">
        <v>478.90000000000003</v>
      </c>
      <c r="J55" s="219">
        <v>521.5</v>
      </c>
      <c r="K55" s="219">
        <v>529.45000000000005</v>
      </c>
      <c r="L55" s="219">
        <v>542.80000000000007</v>
      </c>
      <c r="M55" s="220">
        <v>516.1</v>
      </c>
      <c r="N55" s="220">
        <v>494.8</v>
      </c>
      <c r="O55" s="220">
        <v>11044700</v>
      </c>
      <c r="P55" s="221">
        <v>-2.15451944117152E-2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45498</v>
      </c>
      <c r="E56" s="217">
        <v>1450.8</v>
      </c>
      <c r="F56" s="217">
        <v>1436.1166666666668</v>
      </c>
      <c r="G56" s="219">
        <v>1417.2333333333336</v>
      </c>
      <c r="H56" s="219">
        <v>1383.6666666666667</v>
      </c>
      <c r="I56" s="219">
        <v>1364.7833333333335</v>
      </c>
      <c r="J56" s="219">
        <v>1469.6833333333336</v>
      </c>
      <c r="K56" s="219">
        <v>1488.5666666666668</v>
      </c>
      <c r="L56" s="219">
        <v>1522.1333333333337</v>
      </c>
      <c r="M56" s="220">
        <v>1455</v>
      </c>
      <c r="N56" s="220">
        <v>1402.55</v>
      </c>
      <c r="O56" s="220">
        <v>8828125</v>
      </c>
      <c r="P56" s="221">
        <v>5.0519425074711825E-3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45498</v>
      </c>
      <c r="E57" s="217">
        <v>1511.3</v>
      </c>
      <c r="F57" s="217">
        <v>1505.4000000000003</v>
      </c>
      <c r="G57" s="219">
        <v>1494.8000000000006</v>
      </c>
      <c r="H57" s="219">
        <v>1478.3000000000004</v>
      </c>
      <c r="I57" s="219">
        <v>1467.7000000000007</v>
      </c>
      <c r="J57" s="219">
        <v>1521.9000000000005</v>
      </c>
      <c r="K57" s="219">
        <v>1532.5000000000005</v>
      </c>
      <c r="L57" s="219">
        <v>1549.0000000000005</v>
      </c>
      <c r="M57" s="220">
        <v>1516</v>
      </c>
      <c r="N57" s="220">
        <v>1488.9</v>
      </c>
      <c r="O57" s="220">
        <v>10902450</v>
      </c>
      <c r="P57" s="221">
        <v>2.6310958820290033E-2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45498</v>
      </c>
      <c r="E58" s="217">
        <v>505.6</v>
      </c>
      <c r="F58" s="217">
        <v>511.36666666666673</v>
      </c>
      <c r="G58" s="219">
        <v>495.68333333333351</v>
      </c>
      <c r="H58" s="219">
        <v>485.76666666666677</v>
      </c>
      <c r="I58" s="219">
        <v>470.08333333333354</v>
      </c>
      <c r="J58" s="219">
        <v>521.28333333333353</v>
      </c>
      <c r="K58" s="219">
        <v>536.9666666666667</v>
      </c>
      <c r="L58" s="219">
        <v>546.88333333333344</v>
      </c>
      <c r="M58" s="220">
        <v>527.04999999999995</v>
      </c>
      <c r="N58" s="220">
        <v>501.45</v>
      </c>
      <c r="O58" s="220">
        <v>54915000</v>
      </c>
      <c r="P58" s="221">
        <v>-3.6867887002320354E-2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45498</v>
      </c>
      <c r="E59" s="217">
        <v>5982.15</v>
      </c>
      <c r="F59" s="217">
        <v>5944.416666666667</v>
      </c>
      <c r="G59" s="219">
        <v>5849.9833333333336</v>
      </c>
      <c r="H59" s="219">
        <v>5717.8166666666666</v>
      </c>
      <c r="I59" s="219">
        <v>5623.3833333333332</v>
      </c>
      <c r="J59" s="219">
        <v>6076.5833333333339</v>
      </c>
      <c r="K59" s="219">
        <v>6171.0166666666664</v>
      </c>
      <c r="L59" s="219">
        <v>6303.1833333333343</v>
      </c>
      <c r="M59" s="220">
        <v>6038.85</v>
      </c>
      <c r="N59" s="220">
        <v>5812.25</v>
      </c>
      <c r="O59" s="220">
        <v>2303100</v>
      </c>
      <c r="P59" s="221">
        <v>1.8507462686567163E-2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45498</v>
      </c>
      <c r="E60" s="217">
        <v>3132.85</v>
      </c>
      <c r="F60" s="217">
        <v>3131.7666666666664</v>
      </c>
      <c r="G60" s="219">
        <v>3114.8833333333328</v>
      </c>
      <c r="H60" s="219">
        <v>3096.9166666666665</v>
      </c>
      <c r="I60" s="219">
        <v>3080.0333333333328</v>
      </c>
      <c r="J60" s="219">
        <v>3149.7333333333327</v>
      </c>
      <c r="K60" s="219">
        <v>3166.6166666666659</v>
      </c>
      <c r="L60" s="219">
        <v>3184.5833333333326</v>
      </c>
      <c r="M60" s="220">
        <v>3148.65</v>
      </c>
      <c r="N60" s="220">
        <v>3113.8</v>
      </c>
      <c r="O60" s="220">
        <v>3494750</v>
      </c>
      <c r="P60" s="221">
        <v>2.1587886228770208E-2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45498</v>
      </c>
      <c r="E61" s="217">
        <v>1043.7</v>
      </c>
      <c r="F61" s="217">
        <v>1047.0333333333335</v>
      </c>
      <c r="G61" s="219">
        <v>1031.116666666667</v>
      </c>
      <c r="H61" s="219">
        <v>1018.5333333333335</v>
      </c>
      <c r="I61" s="219">
        <v>1002.616666666667</v>
      </c>
      <c r="J61" s="219">
        <v>1059.616666666667</v>
      </c>
      <c r="K61" s="219">
        <v>1075.5333333333335</v>
      </c>
      <c r="L61" s="219">
        <v>1088.116666666667</v>
      </c>
      <c r="M61" s="220">
        <v>1062.95</v>
      </c>
      <c r="N61" s="220">
        <v>1034.45</v>
      </c>
      <c r="O61" s="220">
        <v>21231000</v>
      </c>
      <c r="P61" s="221">
        <v>6.7742908871454441E-2</v>
      </c>
    </row>
    <row r="62" spans="1:16" ht="12.75" customHeight="1">
      <c r="A62" s="213">
        <v>52</v>
      </c>
      <c r="B62" s="225" t="s">
        <v>840</v>
      </c>
      <c r="C62" s="222" t="s">
        <v>96</v>
      </c>
      <c r="D62" s="218">
        <v>45498</v>
      </c>
      <c r="E62" s="217">
        <v>1598.2</v>
      </c>
      <c r="F62" s="217">
        <v>1594.0333333333335</v>
      </c>
      <c r="G62" s="219">
        <v>1580.0666666666671</v>
      </c>
      <c r="H62" s="219">
        <v>1561.9333333333336</v>
      </c>
      <c r="I62" s="219">
        <v>1547.9666666666672</v>
      </c>
      <c r="J62" s="219">
        <v>1612.166666666667</v>
      </c>
      <c r="K62" s="219">
        <v>1626.1333333333337</v>
      </c>
      <c r="L62" s="219">
        <v>1644.2666666666669</v>
      </c>
      <c r="M62" s="220">
        <v>1608</v>
      </c>
      <c r="N62" s="220">
        <v>1575.9</v>
      </c>
      <c r="O62" s="220">
        <v>5023200</v>
      </c>
      <c r="P62" s="221">
        <v>7.6507650765076513E-2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45498</v>
      </c>
      <c r="E63" s="217">
        <v>431.5</v>
      </c>
      <c r="F63" s="217">
        <v>426.73333333333335</v>
      </c>
      <c r="G63" s="219">
        <v>420.9666666666667</v>
      </c>
      <c r="H63" s="219">
        <v>410.43333333333334</v>
      </c>
      <c r="I63" s="219">
        <v>404.66666666666669</v>
      </c>
      <c r="J63" s="219">
        <v>437.26666666666671</v>
      </c>
      <c r="K63" s="219">
        <v>443.03333333333336</v>
      </c>
      <c r="L63" s="219">
        <v>453.56666666666672</v>
      </c>
      <c r="M63" s="220">
        <v>432.5</v>
      </c>
      <c r="N63" s="220">
        <v>416.2</v>
      </c>
      <c r="O63" s="220">
        <v>25344000</v>
      </c>
      <c r="P63" s="221">
        <v>4.0647507665977321E-3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45498</v>
      </c>
      <c r="E64" s="217">
        <v>159.16</v>
      </c>
      <c r="F64" s="217">
        <v>159.57333333333335</v>
      </c>
      <c r="G64" s="219">
        <v>157.5566666666667</v>
      </c>
      <c r="H64" s="219">
        <v>155.95333333333335</v>
      </c>
      <c r="I64" s="219">
        <v>153.9366666666667</v>
      </c>
      <c r="J64" s="219">
        <v>161.1766666666667</v>
      </c>
      <c r="K64" s="219">
        <v>163.19333333333336</v>
      </c>
      <c r="L64" s="219">
        <v>164.79666666666671</v>
      </c>
      <c r="M64" s="220">
        <v>161.59</v>
      </c>
      <c r="N64" s="220">
        <v>157.97</v>
      </c>
      <c r="O64" s="220">
        <v>31420000</v>
      </c>
      <c r="P64" s="221">
        <v>-1.6896120150187734E-2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45498</v>
      </c>
      <c r="E65" s="217">
        <v>3787.45</v>
      </c>
      <c r="F65" s="217">
        <v>3796.3833333333332</v>
      </c>
      <c r="G65" s="219">
        <v>3743.1666666666665</v>
      </c>
      <c r="H65" s="219">
        <v>3698.8833333333332</v>
      </c>
      <c r="I65" s="219">
        <v>3645.6666666666665</v>
      </c>
      <c r="J65" s="219">
        <v>3840.6666666666665</v>
      </c>
      <c r="K65" s="219">
        <v>3893.8833333333337</v>
      </c>
      <c r="L65" s="219">
        <v>3938.1666666666665</v>
      </c>
      <c r="M65" s="220">
        <v>3849.6</v>
      </c>
      <c r="N65" s="220">
        <v>3752.1</v>
      </c>
      <c r="O65" s="220">
        <v>4799700</v>
      </c>
      <c r="P65" s="221">
        <v>2.7157164869029277E-2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45498</v>
      </c>
      <c r="E66" s="217">
        <v>644.15</v>
      </c>
      <c r="F66" s="217">
        <v>644.04999999999995</v>
      </c>
      <c r="G66" s="219">
        <v>639.29999999999995</v>
      </c>
      <c r="H66" s="219">
        <v>634.45000000000005</v>
      </c>
      <c r="I66" s="219">
        <v>629.70000000000005</v>
      </c>
      <c r="J66" s="219">
        <v>648.89999999999986</v>
      </c>
      <c r="K66" s="219">
        <v>653.64999999999986</v>
      </c>
      <c r="L66" s="219">
        <v>658.49999999999977</v>
      </c>
      <c r="M66" s="220">
        <v>648.79999999999995</v>
      </c>
      <c r="N66" s="220">
        <v>639.20000000000005</v>
      </c>
      <c r="O66" s="220">
        <v>16230000</v>
      </c>
      <c r="P66" s="221">
        <v>-3.4216007140731926E-2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45498</v>
      </c>
      <c r="E67" s="217">
        <v>1922.75</v>
      </c>
      <c r="F67" s="217">
        <v>1915.4166666666667</v>
      </c>
      <c r="G67" s="219">
        <v>1898.8333333333335</v>
      </c>
      <c r="H67" s="219">
        <v>1874.9166666666667</v>
      </c>
      <c r="I67" s="219">
        <v>1858.3333333333335</v>
      </c>
      <c r="J67" s="219">
        <v>1939.3333333333335</v>
      </c>
      <c r="K67" s="219">
        <v>1955.916666666667</v>
      </c>
      <c r="L67" s="219">
        <v>1979.8333333333335</v>
      </c>
      <c r="M67" s="220">
        <v>1932</v>
      </c>
      <c r="N67" s="220">
        <v>1891.5</v>
      </c>
      <c r="O67" s="220">
        <v>4497075</v>
      </c>
      <c r="P67" s="221">
        <v>5.3062013007920662E-2</v>
      </c>
    </row>
    <row r="68" spans="1:16" ht="12.75" customHeight="1">
      <c r="A68" s="213">
        <v>58</v>
      </c>
      <c r="B68" s="225" t="s">
        <v>840</v>
      </c>
      <c r="C68" s="222" t="s">
        <v>102</v>
      </c>
      <c r="D68" s="218">
        <v>45498</v>
      </c>
      <c r="E68" s="217">
        <v>2831.6</v>
      </c>
      <c r="F68" s="217">
        <v>2822</v>
      </c>
      <c r="G68" s="219">
        <v>2799.6</v>
      </c>
      <c r="H68" s="219">
        <v>2767.6</v>
      </c>
      <c r="I68" s="219">
        <v>2745.2</v>
      </c>
      <c r="J68" s="219">
        <v>2854</v>
      </c>
      <c r="K68" s="219">
        <v>2876.3999999999996</v>
      </c>
      <c r="L68" s="219">
        <v>2908.4</v>
      </c>
      <c r="M68" s="220">
        <v>2844.4</v>
      </c>
      <c r="N68" s="220">
        <v>2790</v>
      </c>
      <c r="O68" s="220">
        <v>2274000</v>
      </c>
      <c r="P68" s="221">
        <v>-3.1557429411013159E-2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45498</v>
      </c>
      <c r="E69" s="217">
        <v>4596.8999999999996</v>
      </c>
      <c r="F69" s="217">
        <v>4576.416666666667</v>
      </c>
      <c r="G69" s="219">
        <v>4542.8333333333339</v>
      </c>
      <c r="H69" s="219">
        <v>4488.7666666666673</v>
      </c>
      <c r="I69" s="219">
        <v>4455.1833333333343</v>
      </c>
      <c r="J69" s="219">
        <v>4630.4833333333336</v>
      </c>
      <c r="K69" s="219">
        <v>4664.0666666666675</v>
      </c>
      <c r="L69" s="219">
        <v>4718.1333333333332</v>
      </c>
      <c r="M69" s="220">
        <v>4610</v>
      </c>
      <c r="N69" s="220">
        <v>4522.3500000000004</v>
      </c>
      <c r="O69" s="220">
        <v>2742200</v>
      </c>
      <c r="P69" s="221">
        <v>1.0837511058684754E-2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45498</v>
      </c>
      <c r="E70" s="217">
        <v>11989.65</v>
      </c>
      <c r="F70" s="217">
        <v>12086.550000000001</v>
      </c>
      <c r="G70" s="219">
        <v>11593.100000000002</v>
      </c>
      <c r="H70" s="219">
        <v>11196.550000000001</v>
      </c>
      <c r="I70" s="219">
        <v>10703.100000000002</v>
      </c>
      <c r="J70" s="219">
        <v>12483.100000000002</v>
      </c>
      <c r="K70" s="219">
        <v>12976.550000000003</v>
      </c>
      <c r="L70" s="219">
        <v>13373.100000000002</v>
      </c>
      <c r="M70" s="220">
        <v>12580</v>
      </c>
      <c r="N70" s="220">
        <v>11690</v>
      </c>
      <c r="O70" s="220">
        <v>2018800</v>
      </c>
      <c r="P70" s="221">
        <v>3.0052553701719477E-2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45498</v>
      </c>
      <c r="E71" s="217">
        <v>845.6</v>
      </c>
      <c r="F71" s="217">
        <v>840.20000000000016</v>
      </c>
      <c r="G71" s="219">
        <v>833.10000000000036</v>
      </c>
      <c r="H71" s="219">
        <v>820.60000000000025</v>
      </c>
      <c r="I71" s="219">
        <v>813.50000000000045</v>
      </c>
      <c r="J71" s="219">
        <v>852.70000000000027</v>
      </c>
      <c r="K71" s="219">
        <v>859.8</v>
      </c>
      <c r="L71" s="219">
        <v>872.30000000000018</v>
      </c>
      <c r="M71" s="220">
        <v>847.3</v>
      </c>
      <c r="N71" s="220">
        <v>827.7</v>
      </c>
      <c r="O71" s="220">
        <v>41349000</v>
      </c>
      <c r="P71" s="221">
        <v>-2.2868617550153042E-2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45498</v>
      </c>
      <c r="E72" s="217">
        <v>6679.75</v>
      </c>
      <c r="F72" s="217">
        <v>6664.3833333333341</v>
      </c>
      <c r="G72" s="219">
        <v>6620.3666666666686</v>
      </c>
      <c r="H72" s="219">
        <v>6560.9833333333345</v>
      </c>
      <c r="I72" s="219">
        <v>6516.966666666669</v>
      </c>
      <c r="J72" s="219">
        <v>6723.7666666666682</v>
      </c>
      <c r="K72" s="219">
        <v>6767.7833333333328</v>
      </c>
      <c r="L72" s="219">
        <v>6827.1666666666679</v>
      </c>
      <c r="M72" s="220">
        <v>6708.4</v>
      </c>
      <c r="N72" s="220">
        <v>6605</v>
      </c>
      <c r="O72" s="220">
        <v>3428125</v>
      </c>
      <c r="P72" s="221">
        <v>2.9273784950272098E-2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45498</v>
      </c>
      <c r="E73" s="217">
        <v>4930.2</v>
      </c>
      <c r="F73" s="217">
        <v>4895.6499999999996</v>
      </c>
      <c r="G73" s="219">
        <v>4835.1499999999996</v>
      </c>
      <c r="H73" s="219">
        <v>4740.1000000000004</v>
      </c>
      <c r="I73" s="219">
        <v>4679.6000000000004</v>
      </c>
      <c r="J73" s="219">
        <v>4990.6999999999989</v>
      </c>
      <c r="K73" s="219">
        <v>5051.1999999999989</v>
      </c>
      <c r="L73" s="219">
        <v>5146.2499999999982</v>
      </c>
      <c r="M73" s="220">
        <v>4956.1499999999996</v>
      </c>
      <c r="N73" s="220">
        <v>4800.6000000000004</v>
      </c>
      <c r="O73" s="220">
        <v>3456775</v>
      </c>
      <c r="P73" s="221">
        <v>5.0467985534992557E-2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45498</v>
      </c>
      <c r="E74" s="217">
        <v>4005.15</v>
      </c>
      <c r="F74" s="217">
        <v>3985.6666666666665</v>
      </c>
      <c r="G74" s="219">
        <v>3917.333333333333</v>
      </c>
      <c r="H74" s="219">
        <v>3829.5166666666664</v>
      </c>
      <c r="I74" s="219">
        <v>3761.1833333333329</v>
      </c>
      <c r="J74" s="219">
        <v>4073.4833333333331</v>
      </c>
      <c r="K74" s="219">
        <v>4141.8166666666657</v>
      </c>
      <c r="L74" s="219">
        <v>4229.6333333333332</v>
      </c>
      <c r="M74" s="220">
        <v>4054</v>
      </c>
      <c r="N74" s="220">
        <v>3897.85</v>
      </c>
      <c r="O74" s="220">
        <v>1498200</v>
      </c>
      <c r="P74" s="221">
        <v>-9.9945484281301102E-3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45498</v>
      </c>
      <c r="E75" s="217">
        <v>554.20000000000005</v>
      </c>
      <c r="F75" s="217">
        <v>552.36666666666667</v>
      </c>
      <c r="G75" s="219">
        <v>548.83333333333337</v>
      </c>
      <c r="H75" s="219">
        <v>543.4666666666667</v>
      </c>
      <c r="I75" s="219">
        <v>539.93333333333339</v>
      </c>
      <c r="J75" s="219">
        <v>557.73333333333335</v>
      </c>
      <c r="K75" s="219">
        <v>561.26666666666665</v>
      </c>
      <c r="L75" s="219">
        <v>566.63333333333333</v>
      </c>
      <c r="M75" s="220">
        <v>555.9</v>
      </c>
      <c r="N75" s="220">
        <v>547</v>
      </c>
      <c r="O75" s="220">
        <v>28920600</v>
      </c>
      <c r="P75" s="221">
        <v>-8.6382427346208424E-3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45498</v>
      </c>
      <c r="E76" s="217">
        <v>196.59</v>
      </c>
      <c r="F76" s="217">
        <v>196.64000000000001</v>
      </c>
      <c r="G76" s="219">
        <v>195.38000000000002</v>
      </c>
      <c r="H76" s="219">
        <v>194.17000000000002</v>
      </c>
      <c r="I76" s="219">
        <v>192.91000000000003</v>
      </c>
      <c r="J76" s="219">
        <v>197.85000000000002</v>
      </c>
      <c r="K76" s="219">
        <v>199.11</v>
      </c>
      <c r="L76" s="219">
        <v>200.32000000000002</v>
      </c>
      <c r="M76" s="220">
        <v>197.9</v>
      </c>
      <c r="N76" s="220">
        <v>195.43</v>
      </c>
      <c r="O76" s="220">
        <v>93190000</v>
      </c>
      <c r="P76" s="221">
        <v>-7.4026734835170686E-3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45498</v>
      </c>
      <c r="E77" s="217">
        <v>229.54</v>
      </c>
      <c r="F77" s="217">
        <v>230.45333333333329</v>
      </c>
      <c r="G77" s="219">
        <v>227.28666666666658</v>
      </c>
      <c r="H77" s="219">
        <v>225.03333333333327</v>
      </c>
      <c r="I77" s="219">
        <v>221.86666666666656</v>
      </c>
      <c r="J77" s="219">
        <v>232.70666666666659</v>
      </c>
      <c r="K77" s="219">
        <v>235.87333333333328</v>
      </c>
      <c r="L77" s="219">
        <v>238.12666666666661</v>
      </c>
      <c r="M77" s="220">
        <v>233.62</v>
      </c>
      <c r="N77" s="220">
        <v>228.2</v>
      </c>
      <c r="O77" s="220">
        <v>129143100</v>
      </c>
      <c r="P77" s="221">
        <v>2.0018790200187903E-2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45498</v>
      </c>
      <c r="E78" s="217">
        <v>1411</v>
      </c>
      <c r="F78" s="217">
        <v>1413.3666666666668</v>
      </c>
      <c r="G78" s="219">
        <v>1402.1333333333337</v>
      </c>
      <c r="H78" s="219">
        <v>1393.2666666666669</v>
      </c>
      <c r="I78" s="219">
        <v>1382.0333333333338</v>
      </c>
      <c r="J78" s="219">
        <v>1422.2333333333336</v>
      </c>
      <c r="K78" s="219">
        <v>1433.4666666666667</v>
      </c>
      <c r="L78" s="219">
        <v>1442.3333333333335</v>
      </c>
      <c r="M78" s="220">
        <v>1424.6</v>
      </c>
      <c r="N78" s="220">
        <v>1404.5</v>
      </c>
      <c r="O78" s="220">
        <v>5122125</v>
      </c>
      <c r="P78" s="221">
        <v>-1.5056461731493099E-2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45498</v>
      </c>
      <c r="E79" s="217">
        <v>95.9</v>
      </c>
      <c r="F79" s="217">
        <v>96.233333333333334</v>
      </c>
      <c r="G79" s="219">
        <v>94.436666666666667</v>
      </c>
      <c r="H79" s="219">
        <v>92.973333333333329</v>
      </c>
      <c r="I79" s="219">
        <v>91.176666666666662</v>
      </c>
      <c r="J79" s="219">
        <v>97.696666666666673</v>
      </c>
      <c r="K79" s="219">
        <v>99.493333333333325</v>
      </c>
      <c r="L79" s="219">
        <v>100.95666666666668</v>
      </c>
      <c r="M79" s="220">
        <v>98.03</v>
      </c>
      <c r="N79" s="220">
        <v>94.77</v>
      </c>
      <c r="O79" s="220">
        <v>225753750</v>
      </c>
      <c r="P79" s="221">
        <v>-2.9876722262509064E-2</v>
      </c>
    </row>
    <row r="80" spans="1:16" ht="12.75" customHeight="1">
      <c r="A80" s="213">
        <v>70</v>
      </c>
      <c r="B80" s="225" t="s">
        <v>840</v>
      </c>
      <c r="C80" s="223" t="s">
        <v>116</v>
      </c>
      <c r="D80" s="218">
        <v>45498</v>
      </c>
      <c r="E80" s="217">
        <v>681.85</v>
      </c>
      <c r="F80" s="217">
        <v>679.0333333333333</v>
      </c>
      <c r="G80" s="219">
        <v>673.81666666666661</v>
      </c>
      <c r="H80" s="219">
        <v>665.7833333333333</v>
      </c>
      <c r="I80" s="219">
        <v>660.56666666666661</v>
      </c>
      <c r="J80" s="219">
        <v>687.06666666666661</v>
      </c>
      <c r="K80" s="219">
        <v>692.2833333333333</v>
      </c>
      <c r="L80" s="219">
        <v>700.31666666666661</v>
      </c>
      <c r="M80" s="220">
        <v>684.25</v>
      </c>
      <c r="N80" s="220">
        <v>671</v>
      </c>
      <c r="O80" s="220">
        <v>7185100</v>
      </c>
      <c r="P80" s="221">
        <v>-1.4795008912655972E-2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45498</v>
      </c>
      <c r="E81" s="217">
        <v>1463.7</v>
      </c>
      <c r="F81" s="217">
        <v>1459.6833333333332</v>
      </c>
      <c r="G81" s="219">
        <v>1449.1166666666663</v>
      </c>
      <c r="H81" s="219">
        <v>1434.5333333333331</v>
      </c>
      <c r="I81" s="219">
        <v>1423.9666666666662</v>
      </c>
      <c r="J81" s="219">
        <v>1474.2666666666664</v>
      </c>
      <c r="K81" s="219">
        <v>1484.8333333333335</v>
      </c>
      <c r="L81" s="219">
        <v>1499.4166666666665</v>
      </c>
      <c r="M81" s="220">
        <v>1470.25</v>
      </c>
      <c r="N81" s="220">
        <v>1445.1</v>
      </c>
      <c r="O81" s="220">
        <v>5869500</v>
      </c>
      <c r="P81" s="221">
        <v>1.0762872395384881E-2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45498</v>
      </c>
      <c r="E82" s="217">
        <v>3361</v>
      </c>
      <c r="F82" s="217">
        <v>3347.4833333333336</v>
      </c>
      <c r="G82" s="219">
        <v>3316.0166666666673</v>
      </c>
      <c r="H82" s="219">
        <v>3271.0333333333338</v>
      </c>
      <c r="I82" s="219">
        <v>3239.5666666666675</v>
      </c>
      <c r="J82" s="219">
        <v>3392.4666666666672</v>
      </c>
      <c r="K82" s="219">
        <v>3423.9333333333334</v>
      </c>
      <c r="L82" s="219">
        <v>3468.916666666667</v>
      </c>
      <c r="M82" s="220">
        <v>3378.95</v>
      </c>
      <c r="N82" s="220">
        <v>3302.5</v>
      </c>
      <c r="O82" s="220">
        <v>3632850</v>
      </c>
      <c r="P82" s="221">
        <v>-2.5945144551519643E-3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45498</v>
      </c>
      <c r="E83" s="217">
        <v>519.04999999999995</v>
      </c>
      <c r="F83" s="217">
        <v>517.23333333333335</v>
      </c>
      <c r="G83" s="219">
        <v>512.26666666666665</v>
      </c>
      <c r="H83" s="219">
        <v>505.48333333333329</v>
      </c>
      <c r="I83" s="219">
        <v>500.51666666666659</v>
      </c>
      <c r="J83" s="219">
        <v>524.01666666666665</v>
      </c>
      <c r="K83" s="219">
        <v>528.98333333333335</v>
      </c>
      <c r="L83" s="219">
        <v>535.76666666666677</v>
      </c>
      <c r="M83" s="220">
        <v>522.20000000000005</v>
      </c>
      <c r="N83" s="220">
        <v>510.45</v>
      </c>
      <c r="O83" s="220">
        <v>10940000</v>
      </c>
      <c r="P83" s="221">
        <v>-3.6971830985915492E-2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45498</v>
      </c>
      <c r="E84" s="217">
        <v>2802</v>
      </c>
      <c r="F84" s="217">
        <v>2811.8333333333335</v>
      </c>
      <c r="G84" s="219">
        <v>2774.0166666666669</v>
      </c>
      <c r="H84" s="219">
        <v>2746.0333333333333</v>
      </c>
      <c r="I84" s="219">
        <v>2708.2166666666667</v>
      </c>
      <c r="J84" s="219">
        <v>2839.8166666666671</v>
      </c>
      <c r="K84" s="219">
        <v>2877.6333333333337</v>
      </c>
      <c r="L84" s="219">
        <v>2905.6166666666672</v>
      </c>
      <c r="M84" s="220">
        <v>2849.65</v>
      </c>
      <c r="N84" s="220">
        <v>2783.85</v>
      </c>
      <c r="O84" s="220">
        <v>10264750</v>
      </c>
      <c r="P84" s="221">
        <v>-4.437224188933611E-3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45498</v>
      </c>
      <c r="E85" s="217">
        <v>635.95000000000005</v>
      </c>
      <c r="F85" s="217">
        <v>636.4</v>
      </c>
      <c r="G85" s="219">
        <v>628.54999999999995</v>
      </c>
      <c r="H85" s="219">
        <v>621.15</v>
      </c>
      <c r="I85" s="219">
        <v>613.29999999999995</v>
      </c>
      <c r="J85" s="219">
        <v>643.79999999999995</v>
      </c>
      <c r="K85" s="219">
        <v>651.65000000000009</v>
      </c>
      <c r="L85" s="219">
        <v>659.05</v>
      </c>
      <c r="M85" s="220">
        <v>644.25</v>
      </c>
      <c r="N85" s="220">
        <v>629</v>
      </c>
      <c r="O85" s="220">
        <v>11245000</v>
      </c>
      <c r="P85" s="221">
        <v>5.4878048780487805E-2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45498</v>
      </c>
      <c r="E86" s="217">
        <v>5020.1499999999996</v>
      </c>
      <c r="F86" s="217">
        <v>5108.9666666666662</v>
      </c>
      <c r="G86" s="219">
        <v>4881.1833333333325</v>
      </c>
      <c r="H86" s="219">
        <v>4742.2166666666662</v>
      </c>
      <c r="I86" s="219">
        <v>4514.4333333333325</v>
      </c>
      <c r="J86" s="219">
        <v>5247.9333333333325</v>
      </c>
      <c r="K86" s="219">
        <v>5475.7166666666672</v>
      </c>
      <c r="L86" s="219">
        <v>5614.6833333333325</v>
      </c>
      <c r="M86" s="220">
        <v>5336.75</v>
      </c>
      <c r="N86" s="220">
        <v>4970</v>
      </c>
      <c r="O86" s="220">
        <v>16303800</v>
      </c>
      <c r="P86" s="221">
        <v>9.1833249623304872E-2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45498</v>
      </c>
      <c r="E87" s="217">
        <v>1868.55</v>
      </c>
      <c r="F87" s="217">
        <v>1871.5166666666664</v>
      </c>
      <c r="G87" s="219">
        <v>1823.1333333333328</v>
      </c>
      <c r="H87" s="219">
        <v>1777.7166666666662</v>
      </c>
      <c r="I87" s="219">
        <v>1729.3333333333326</v>
      </c>
      <c r="J87" s="219">
        <v>1916.9333333333329</v>
      </c>
      <c r="K87" s="219">
        <v>1965.3166666666666</v>
      </c>
      <c r="L87" s="219">
        <v>2010.7333333333331</v>
      </c>
      <c r="M87" s="220">
        <v>1919.9</v>
      </c>
      <c r="N87" s="220">
        <v>1826.1</v>
      </c>
      <c r="O87" s="220">
        <v>8677000</v>
      </c>
      <c r="P87" s="221">
        <v>5.6688790111429091E-2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45498</v>
      </c>
      <c r="E88" s="217">
        <v>1582.75</v>
      </c>
      <c r="F88" s="217">
        <v>1571.7833333333335</v>
      </c>
      <c r="G88" s="219">
        <v>1556.0166666666671</v>
      </c>
      <c r="H88" s="219">
        <v>1529.2833333333335</v>
      </c>
      <c r="I88" s="219">
        <v>1513.5166666666671</v>
      </c>
      <c r="J88" s="219">
        <v>1598.5166666666671</v>
      </c>
      <c r="K88" s="219">
        <v>1614.2833333333335</v>
      </c>
      <c r="L88" s="219">
        <v>1641.0166666666671</v>
      </c>
      <c r="M88" s="220">
        <v>1587.55</v>
      </c>
      <c r="N88" s="220">
        <v>1545.05</v>
      </c>
      <c r="O88" s="220">
        <v>18686150</v>
      </c>
      <c r="P88" s="221">
        <v>1.0122223483558481E-2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45498</v>
      </c>
      <c r="E89" s="217">
        <v>4169.75</v>
      </c>
      <c r="F89" s="217">
        <v>4139.7</v>
      </c>
      <c r="G89" s="219">
        <v>4101.7999999999993</v>
      </c>
      <c r="H89" s="219">
        <v>4033.8499999999995</v>
      </c>
      <c r="I89" s="219">
        <v>3995.9499999999989</v>
      </c>
      <c r="J89" s="219">
        <v>4207.6499999999996</v>
      </c>
      <c r="K89" s="219">
        <v>4245.5499999999993</v>
      </c>
      <c r="L89" s="219">
        <v>4313.5</v>
      </c>
      <c r="M89" s="220">
        <v>4177.6000000000004</v>
      </c>
      <c r="N89" s="220">
        <v>4071.75</v>
      </c>
      <c r="O89" s="220">
        <v>3253350</v>
      </c>
      <c r="P89" s="221">
        <v>-2.5957695244083173E-2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45498</v>
      </c>
      <c r="E90" s="217">
        <v>1620.35</v>
      </c>
      <c r="F90" s="217">
        <v>1618.2</v>
      </c>
      <c r="G90" s="219">
        <v>1607.25</v>
      </c>
      <c r="H90" s="219">
        <v>1594.1499999999999</v>
      </c>
      <c r="I90" s="219">
        <v>1583.1999999999998</v>
      </c>
      <c r="J90" s="219">
        <v>1631.3000000000002</v>
      </c>
      <c r="K90" s="219">
        <v>1642.2500000000005</v>
      </c>
      <c r="L90" s="219">
        <v>1655.3500000000004</v>
      </c>
      <c r="M90" s="220">
        <v>1629.15</v>
      </c>
      <c r="N90" s="220">
        <v>1605.1</v>
      </c>
      <c r="O90" s="220">
        <v>177401400</v>
      </c>
      <c r="P90" s="221">
        <v>1.5020061364172764E-2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45498</v>
      </c>
      <c r="E91" s="217">
        <v>650.70000000000005</v>
      </c>
      <c r="F91" s="217">
        <v>648.7833333333333</v>
      </c>
      <c r="G91" s="219">
        <v>644.81666666666661</v>
      </c>
      <c r="H91" s="219">
        <v>638.93333333333328</v>
      </c>
      <c r="I91" s="219">
        <v>634.96666666666658</v>
      </c>
      <c r="J91" s="219">
        <v>654.66666666666663</v>
      </c>
      <c r="K91" s="219">
        <v>658.63333333333333</v>
      </c>
      <c r="L91" s="219">
        <v>664.51666666666665</v>
      </c>
      <c r="M91" s="220">
        <v>652.75</v>
      </c>
      <c r="N91" s="220">
        <v>642.9</v>
      </c>
      <c r="O91" s="220">
        <v>29023500</v>
      </c>
      <c r="P91" s="221">
        <v>4.2308603934581655E-2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45498</v>
      </c>
      <c r="E92" s="217">
        <v>5520.2</v>
      </c>
      <c r="F92" s="217">
        <v>5510.083333333333</v>
      </c>
      <c r="G92" s="219">
        <v>5432.5166666666664</v>
      </c>
      <c r="H92" s="219">
        <v>5344.833333333333</v>
      </c>
      <c r="I92" s="219">
        <v>5267.2666666666664</v>
      </c>
      <c r="J92" s="219">
        <v>5597.7666666666664</v>
      </c>
      <c r="K92" s="219">
        <v>5675.3333333333339</v>
      </c>
      <c r="L92" s="219">
        <v>5763.0166666666664</v>
      </c>
      <c r="M92" s="220">
        <v>5587.65</v>
      </c>
      <c r="N92" s="220">
        <v>5422.4</v>
      </c>
      <c r="O92" s="220">
        <v>4333650</v>
      </c>
      <c r="P92" s="221">
        <v>5.5726083461229266E-2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45498</v>
      </c>
      <c r="E93" s="217">
        <v>691.65</v>
      </c>
      <c r="F93" s="217">
        <v>690.65</v>
      </c>
      <c r="G93" s="219">
        <v>685.5</v>
      </c>
      <c r="H93" s="219">
        <v>679.35</v>
      </c>
      <c r="I93" s="219">
        <v>674.2</v>
      </c>
      <c r="J93" s="219">
        <v>696.8</v>
      </c>
      <c r="K93" s="219">
        <v>701.94999999999982</v>
      </c>
      <c r="L93" s="219">
        <v>708.09999999999991</v>
      </c>
      <c r="M93" s="220">
        <v>695.8</v>
      </c>
      <c r="N93" s="220">
        <v>684.5</v>
      </c>
      <c r="O93" s="220">
        <v>42557200</v>
      </c>
      <c r="P93" s="221">
        <v>-7.962926701912407E-3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45498</v>
      </c>
      <c r="E94" s="217">
        <v>321.10000000000002</v>
      </c>
      <c r="F94" s="217">
        <v>322.01666666666665</v>
      </c>
      <c r="G94" s="219">
        <v>317.58333333333331</v>
      </c>
      <c r="H94" s="219">
        <v>314.06666666666666</v>
      </c>
      <c r="I94" s="219">
        <v>309.63333333333333</v>
      </c>
      <c r="J94" s="219">
        <v>325.5333333333333</v>
      </c>
      <c r="K94" s="219">
        <v>329.9666666666667</v>
      </c>
      <c r="L94" s="219">
        <v>333.48333333333329</v>
      </c>
      <c r="M94" s="220">
        <v>326.45</v>
      </c>
      <c r="N94" s="220">
        <v>318.5</v>
      </c>
      <c r="O94" s="220">
        <v>39646650</v>
      </c>
      <c r="P94" s="221">
        <v>-2.2156862745098038E-2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45498</v>
      </c>
      <c r="E95" s="217">
        <v>358.7</v>
      </c>
      <c r="F95" s="217">
        <v>359.95</v>
      </c>
      <c r="G95" s="219">
        <v>354.34999999999997</v>
      </c>
      <c r="H95" s="219">
        <v>350</v>
      </c>
      <c r="I95" s="219">
        <v>344.4</v>
      </c>
      <c r="J95" s="219">
        <v>364.29999999999995</v>
      </c>
      <c r="K95" s="219">
        <v>369.9</v>
      </c>
      <c r="L95" s="219">
        <v>374.24999999999994</v>
      </c>
      <c r="M95" s="220">
        <v>365.55</v>
      </c>
      <c r="N95" s="220">
        <v>355.6</v>
      </c>
      <c r="O95" s="220">
        <v>52291575</v>
      </c>
      <c r="P95" s="221">
        <v>5.1253867448298324E-2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45498</v>
      </c>
      <c r="E96" s="217">
        <v>2739.45</v>
      </c>
      <c r="F96" s="217">
        <v>2708.2666666666664</v>
      </c>
      <c r="G96" s="219">
        <v>2666.5333333333328</v>
      </c>
      <c r="H96" s="219">
        <v>2593.6166666666663</v>
      </c>
      <c r="I96" s="219">
        <v>2551.8833333333328</v>
      </c>
      <c r="J96" s="219">
        <v>2781.1833333333329</v>
      </c>
      <c r="K96" s="219">
        <v>2822.9166666666665</v>
      </c>
      <c r="L96" s="219">
        <v>2895.833333333333</v>
      </c>
      <c r="M96" s="220">
        <v>2750</v>
      </c>
      <c r="N96" s="220">
        <v>2635.35</v>
      </c>
      <c r="O96" s="220">
        <v>17878500</v>
      </c>
      <c r="P96" s="221">
        <v>-3.5289356535815462E-2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45498</v>
      </c>
      <c r="E97" s="217">
        <v>1251.8</v>
      </c>
      <c r="F97" s="217">
        <v>1248.3</v>
      </c>
      <c r="G97" s="219">
        <v>1239.8499999999999</v>
      </c>
      <c r="H97" s="219">
        <v>1227.8999999999999</v>
      </c>
      <c r="I97" s="219">
        <v>1219.4499999999998</v>
      </c>
      <c r="J97" s="219">
        <v>1260.25</v>
      </c>
      <c r="K97" s="219">
        <v>1268.7000000000003</v>
      </c>
      <c r="L97" s="219">
        <v>1280.6500000000001</v>
      </c>
      <c r="M97" s="220">
        <v>1256.75</v>
      </c>
      <c r="N97" s="220">
        <v>1236.3499999999999</v>
      </c>
      <c r="O97" s="220">
        <v>92901900</v>
      </c>
      <c r="P97" s="221">
        <v>4.4563378064617687E-2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45498</v>
      </c>
      <c r="E98" s="217">
        <v>1916.85</v>
      </c>
      <c r="F98" s="217">
        <v>1901.5666666666668</v>
      </c>
      <c r="G98" s="219">
        <v>1880.4333333333336</v>
      </c>
      <c r="H98" s="219">
        <v>1844.0166666666669</v>
      </c>
      <c r="I98" s="219">
        <v>1822.8833333333337</v>
      </c>
      <c r="J98" s="219">
        <v>1937.9833333333336</v>
      </c>
      <c r="K98" s="219">
        <v>1959.1166666666668</v>
      </c>
      <c r="L98" s="219">
        <v>1995.5333333333335</v>
      </c>
      <c r="M98" s="220">
        <v>1922.7</v>
      </c>
      <c r="N98" s="220">
        <v>1865.15</v>
      </c>
      <c r="O98" s="220">
        <v>4868000</v>
      </c>
      <c r="P98" s="221">
        <v>7.758716104039845E-2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45498</v>
      </c>
      <c r="E99" s="217">
        <v>656.4</v>
      </c>
      <c r="F99" s="217">
        <v>652.51666666666665</v>
      </c>
      <c r="G99" s="219">
        <v>646.18333333333328</v>
      </c>
      <c r="H99" s="219">
        <v>635.96666666666658</v>
      </c>
      <c r="I99" s="219">
        <v>629.63333333333321</v>
      </c>
      <c r="J99" s="219">
        <v>662.73333333333335</v>
      </c>
      <c r="K99" s="219">
        <v>669.06666666666683</v>
      </c>
      <c r="L99" s="219">
        <v>679.28333333333342</v>
      </c>
      <c r="M99" s="220">
        <v>658.85</v>
      </c>
      <c r="N99" s="220">
        <v>642.29999999999995</v>
      </c>
      <c r="O99" s="220">
        <v>11958000</v>
      </c>
      <c r="P99" s="221">
        <v>3.5246727089627392E-3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45498</v>
      </c>
      <c r="E100" s="217">
        <v>16.3</v>
      </c>
      <c r="F100" s="217">
        <v>16.316666666666666</v>
      </c>
      <c r="G100" s="219">
        <v>15.923333333333332</v>
      </c>
      <c r="H100" s="219">
        <v>15.546666666666665</v>
      </c>
      <c r="I100" s="219">
        <v>15.153333333333331</v>
      </c>
      <c r="J100" s="219">
        <v>16.693333333333335</v>
      </c>
      <c r="K100" s="219">
        <v>17.086666666666673</v>
      </c>
      <c r="L100" s="219">
        <v>17.463333333333335</v>
      </c>
      <c r="M100" s="220">
        <v>16.71</v>
      </c>
      <c r="N100" s="220">
        <v>15.94</v>
      </c>
      <c r="O100" s="220">
        <v>4576040000</v>
      </c>
      <c r="P100" s="221">
        <v>2.3154938647014633E-2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45498</v>
      </c>
      <c r="E101" s="217">
        <v>115.79</v>
      </c>
      <c r="F101" s="217">
        <v>116.13</v>
      </c>
      <c r="G101" s="219">
        <v>115.3</v>
      </c>
      <c r="H101" s="219">
        <v>114.81</v>
      </c>
      <c r="I101" s="219">
        <v>113.98</v>
      </c>
      <c r="J101" s="219">
        <v>116.61999999999999</v>
      </c>
      <c r="K101" s="219">
        <v>117.44999999999997</v>
      </c>
      <c r="L101" s="219">
        <v>117.93999999999998</v>
      </c>
      <c r="M101" s="220">
        <v>116.96</v>
      </c>
      <c r="N101" s="220">
        <v>115.64</v>
      </c>
      <c r="O101" s="220">
        <v>117250000</v>
      </c>
      <c r="P101" s="221">
        <v>7.6919771389282795E-3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45498</v>
      </c>
      <c r="E102" s="217">
        <v>77.75</v>
      </c>
      <c r="F102" s="217">
        <v>77.97</v>
      </c>
      <c r="G102" s="219">
        <v>77.44</v>
      </c>
      <c r="H102" s="219">
        <v>77.13</v>
      </c>
      <c r="I102" s="219">
        <v>76.599999999999994</v>
      </c>
      <c r="J102" s="219">
        <v>78.28</v>
      </c>
      <c r="K102" s="219">
        <v>78.81</v>
      </c>
      <c r="L102" s="219">
        <v>79.12</v>
      </c>
      <c r="M102" s="220">
        <v>78.5</v>
      </c>
      <c r="N102" s="220">
        <v>77.66</v>
      </c>
      <c r="O102" s="220">
        <v>464820000</v>
      </c>
      <c r="P102" s="221">
        <v>1.130819313675897E-2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45498</v>
      </c>
      <c r="E103" s="217">
        <v>173.8</v>
      </c>
      <c r="F103" s="217">
        <v>174.52333333333331</v>
      </c>
      <c r="G103" s="219">
        <v>171.82666666666663</v>
      </c>
      <c r="H103" s="219">
        <v>169.85333333333332</v>
      </c>
      <c r="I103" s="219">
        <v>167.15666666666664</v>
      </c>
      <c r="J103" s="219">
        <v>176.49666666666661</v>
      </c>
      <c r="K103" s="219">
        <v>179.19333333333333</v>
      </c>
      <c r="L103" s="219">
        <v>181.1666666666666</v>
      </c>
      <c r="M103" s="220">
        <v>177.22</v>
      </c>
      <c r="N103" s="220">
        <v>172.55</v>
      </c>
      <c r="O103" s="220">
        <v>78843750</v>
      </c>
      <c r="P103" s="221">
        <v>-2.3724792408066431E-3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45498</v>
      </c>
      <c r="E104" s="217">
        <v>533.79999999999995</v>
      </c>
      <c r="F104" s="217">
        <v>538.80000000000007</v>
      </c>
      <c r="G104" s="219">
        <v>526.65000000000009</v>
      </c>
      <c r="H104" s="219">
        <v>519.5</v>
      </c>
      <c r="I104" s="219">
        <v>507.35</v>
      </c>
      <c r="J104" s="219">
        <v>545.95000000000016</v>
      </c>
      <c r="K104" s="219">
        <v>558.1</v>
      </c>
      <c r="L104" s="219">
        <v>565.25000000000023</v>
      </c>
      <c r="M104" s="220">
        <v>550.95000000000005</v>
      </c>
      <c r="N104" s="220">
        <v>531.65</v>
      </c>
      <c r="O104" s="220">
        <v>11816750</v>
      </c>
      <c r="P104" s="221">
        <v>2.578180950107424E-2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45498</v>
      </c>
      <c r="E105" s="217">
        <v>584.04999999999995</v>
      </c>
      <c r="F105" s="217">
        <v>584.04999999999995</v>
      </c>
      <c r="G105" s="219">
        <v>579.69999999999993</v>
      </c>
      <c r="H105" s="219">
        <v>575.35</v>
      </c>
      <c r="I105" s="219">
        <v>571</v>
      </c>
      <c r="J105" s="219">
        <v>588.39999999999986</v>
      </c>
      <c r="K105" s="219">
        <v>592.74999999999977</v>
      </c>
      <c r="L105" s="219">
        <v>597.0999999999998</v>
      </c>
      <c r="M105" s="220">
        <v>588.4</v>
      </c>
      <c r="N105" s="220">
        <v>579.70000000000005</v>
      </c>
      <c r="O105" s="220">
        <v>23139000</v>
      </c>
      <c r="P105" s="221">
        <v>2.4302788844621514E-2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45498</v>
      </c>
      <c r="E106" s="217">
        <v>346.05</v>
      </c>
      <c r="F106" s="217">
        <v>341.83333333333331</v>
      </c>
      <c r="G106" s="219">
        <v>328.41666666666663</v>
      </c>
      <c r="H106" s="219">
        <v>310.7833333333333</v>
      </c>
      <c r="I106" s="219">
        <v>297.36666666666662</v>
      </c>
      <c r="J106" s="219">
        <v>359.46666666666664</v>
      </c>
      <c r="K106" s="219">
        <v>372.88333333333327</v>
      </c>
      <c r="L106" s="219">
        <v>390.51666666666665</v>
      </c>
      <c r="M106" s="220">
        <v>355.25</v>
      </c>
      <c r="N106" s="220">
        <v>324.2</v>
      </c>
      <c r="O106" s="220">
        <v>31061900</v>
      </c>
      <c r="P106" s="221">
        <v>1.3289845618612741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45498</v>
      </c>
      <c r="E107" s="217">
        <v>2928.35</v>
      </c>
      <c r="F107" s="217">
        <v>2902.2333333333331</v>
      </c>
      <c r="G107" s="219">
        <v>2860.7666666666664</v>
      </c>
      <c r="H107" s="219">
        <v>2793.1833333333334</v>
      </c>
      <c r="I107" s="219">
        <v>2751.7166666666667</v>
      </c>
      <c r="J107" s="219">
        <v>2969.8166666666662</v>
      </c>
      <c r="K107" s="219">
        <v>3011.2833333333324</v>
      </c>
      <c r="L107" s="219">
        <v>3078.8666666666659</v>
      </c>
      <c r="M107" s="220">
        <v>2943.7</v>
      </c>
      <c r="N107" s="220">
        <v>2834.65</v>
      </c>
      <c r="O107" s="220">
        <v>1857300</v>
      </c>
      <c r="P107" s="221">
        <v>0.11469211379186173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45498</v>
      </c>
      <c r="E108" s="217">
        <v>4417.8</v>
      </c>
      <c r="F108" s="217">
        <v>4410.4333333333334</v>
      </c>
      <c r="G108" s="219">
        <v>4376.8666666666668</v>
      </c>
      <c r="H108" s="219">
        <v>4335.9333333333334</v>
      </c>
      <c r="I108" s="219">
        <v>4302.3666666666668</v>
      </c>
      <c r="J108" s="219">
        <v>4451.3666666666668</v>
      </c>
      <c r="K108" s="219">
        <v>4484.9333333333343</v>
      </c>
      <c r="L108" s="219">
        <v>4525.8666666666668</v>
      </c>
      <c r="M108" s="220">
        <v>4444</v>
      </c>
      <c r="N108" s="220">
        <v>4369.5</v>
      </c>
      <c r="O108" s="220">
        <v>7791300</v>
      </c>
      <c r="P108" s="221">
        <v>-2.3940168370414912E-2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45498</v>
      </c>
      <c r="E109" s="217">
        <v>1457.5</v>
      </c>
      <c r="F109" s="217">
        <v>1453.5333333333335</v>
      </c>
      <c r="G109" s="219">
        <v>1444.616666666667</v>
      </c>
      <c r="H109" s="219">
        <v>1431.7333333333336</v>
      </c>
      <c r="I109" s="219">
        <v>1422.8166666666671</v>
      </c>
      <c r="J109" s="219">
        <v>1466.416666666667</v>
      </c>
      <c r="K109" s="219">
        <v>1475.3333333333335</v>
      </c>
      <c r="L109" s="219">
        <v>1488.2166666666669</v>
      </c>
      <c r="M109" s="220">
        <v>1462.45</v>
      </c>
      <c r="N109" s="220">
        <v>1440.65</v>
      </c>
      <c r="O109" s="220">
        <v>29556500</v>
      </c>
      <c r="P109" s="221">
        <v>8.7542662116040955E-3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45498</v>
      </c>
      <c r="E110" s="217">
        <v>419.25</v>
      </c>
      <c r="F110" s="217">
        <v>416.5</v>
      </c>
      <c r="G110" s="219">
        <v>409.75</v>
      </c>
      <c r="H110" s="219">
        <v>400.25</v>
      </c>
      <c r="I110" s="219">
        <v>393.5</v>
      </c>
      <c r="J110" s="219">
        <v>426</v>
      </c>
      <c r="K110" s="219">
        <v>432.75</v>
      </c>
      <c r="L110" s="219">
        <v>442.25</v>
      </c>
      <c r="M110" s="220">
        <v>423.25</v>
      </c>
      <c r="N110" s="220">
        <v>407</v>
      </c>
      <c r="O110" s="220">
        <v>89743000</v>
      </c>
      <c r="P110" s="221">
        <v>3.1780157923539991E-2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45498</v>
      </c>
      <c r="E111" s="217">
        <v>1762.15</v>
      </c>
      <c r="F111" s="217">
        <v>1751.5666666666666</v>
      </c>
      <c r="G111" s="219">
        <v>1733.3333333333333</v>
      </c>
      <c r="H111" s="219">
        <v>1704.5166666666667</v>
      </c>
      <c r="I111" s="219">
        <v>1686.2833333333333</v>
      </c>
      <c r="J111" s="219">
        <v>1780.3833333333332</v>
      </c>
      <c r="K111" s="219">
        <v>1798.6166666666668</v>
      </c>
      <c r="L111" s="219">
        <v>1827.4333333333332</v>
      </c>
      <c r="M111" s="220">
        <v>1769.8</v>
      </c>
      <c r="N111" s="220">
        <v>1722.75</v>
      </c>
      <c r="O111" s="220">
        <v>56726400</v>
      </c>
      <c r="P111" s="221">
        <v>3.6310624273824053E-2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45498</v>
      </c>
      <c r="E112" s="217">
        <v>170.01</v>
      </c>
      <c r="F112" s="217">
        <v>170.37666666666667</v>
      </c>
      <c r="G112" s="219">
        <v>168.65333333333334</v>
      </c>
      <c r="H112" s="219">
        <v>167.29666666666668</v>
      </c>
      <c r="I112" s="219">
        <v>165.57333333333335</v>
      </c>
      <c r="J112" s="219">
        <v>171.73333333333332</v>
      </c>
      <c r="K112" s="219">
        <v>173.45666666666668</v>
      </c>
      <c r="L112" s="219">
        <v>174.8133333333333</v>
      </c>
      <c r="M112" s="220">
        <v>172.1</v>
      </c>
      <c r="N112" s="220">
        <v>169.02</v>
      </c>
      <c r="O112" s="220">
        <v>168060750</v>
      </c>
      <c r="P112" s="221">
        <v>4.3993823383736853E-3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45498</v>
      </c>
      <c r="E113" s="217">
        <v>1223.3499999999999</v>
      </c>
      <c r="F113" s="217">
        <v>1221.1833333333334</v>
      </c>
      <c r="G113" s="219">
        <v>1213.3666666666668</v>
      </c>
      <c r="H113" s="219">
        <v>1203.3833333333334</v>
      </c>
      <c r="I113" s="219">
        <v>1195.5666666666668</v>
      </c>
      <c r="J113" s="219">
        <v>1231.1666666666667</v>
      </c>
      <c r="K113" s="219">
        <v>1238.9833333333333</v>
      </c>
      <c r="L113" s="219">
        <v>1248.9666666666667</v>
      </c>
      <c r="M113" s="220">
        <v>1229</v>
      </c>
      <c r="N113" s="220">
        <v>1211.2</v>
      </c>
      <c r="O113" s="220">
        <v>2660450</v>
      </c>
      <c r="P113" s="221">
        <v>2.9167714357555947E-2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45498</v>
      </c>
      <c r="E114" s="217">
        <v>1011.1</v>
      </c>
      <c r="F114" s="217">
        <v>1014.5833333333334</v>
      </c>
      <c r="G114" s="219">
        <v>1001.0166666666667</v>
      </c>
      <c r="H114" s="219">
        <v>990.93333333333328</v>
      </c>
      <c r="I114" s="219">
        <v>977.36666666666656</v>
      </c>
      <c r="J114" s="219">
        <v>1024.6666666666667</v>
      </c>
      <c r="K114" s="219">
        <v>1038.2333333333336</v>
      </c>
      <c r="L114" s="219">
        <v>1048.3166666666668</v>
      </c>
      <c r="M114" s="220">
        <v>1028.1500000000001</v>
      </c>
      <c r="N114" s="220">
        <v>1004.5</v>
      </c>
      <c r="O114" s="220">
        <v>22741250</v>
      </c>
      <c r="P114" s="221">
        <v>2.0456240920334524E-2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45498</v>
      </c>
      <c r="E115" s="217">
        <v>471.55</v>
      </c>
      <c r="F115" s="217">
        <v>469.48333333333335</v>
      </c>
      <c r="G115" s="219">
        <v>466.66666666666669</v>
      </c>
      <c r="H115" s="219">
        <v>461.78333333333336</v>
      </c>
      <c r="I115" s="219">
        <v>458.9666666666667</v>
      </c>
      <c r="J115" s="219">
        <v>474.36666666666667</v>
      </c>
      <c r="K115" s="219">
        <v>477.18333333333328</v>
      </c>
      <c r="L115" s="219">
        <v>482.06666666666666</v>
      </c>
      <c r="M115" s="220">
        <v>472.3</v>
      </c>
      <c r="N115" s="220">
        <v>464.6</v>
      </c>
      <c r="O115" s="220">
        <v>149339200</v>
      </c>
      <c r="P115" s="221">
        <v>8.0939917542965673E-2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45498</v>
      </c>
      <c r="E116" s="217">
        <v>992.1</v>
      </c>
      <c r="F116" s="217">
        <v>994.35</v>
      </c>
      <c r="G116" s="219">
        <v>976.7</v>
      </c>
      <c r="H116" s="219">
        <v>961.30000000000007</v>
      </c>
      <c r="I116" s="219">
        <v>943.65000000000009</v>
      </c>
      <c r="J116" s="219">
        <v>1009.75</v>
      </c>
      <c r="K116" s="219">
        <v>1027.3999999999999</v>
      </c>
      <c r="L116" s="219">
        <v>1042.8</v>
      </c>
      <c r="M116" s="220">
        <v>1012</v>
      </c>
      <c r="N116" s="220">
        <v>978.95</v>
      </c>
      <c r="O116" s="220">
        <v>17253750</v>
      </c>
      <c r="P116" s="221">
        <v>9.9402628434886495E-2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45498</v>
      </c>
      <c r="E117" s="217">
        <v>4388.1000000000004</v>
      </c>
      <c r="F117" s="217">
        <v>4391.0666666666666</v>
      </c>
      <c r="G117" s="219">
        <v>4352.4833333333336</v>
      </c>
      <c r="H117" s="219">
        <v>4316.8666666666668</v>
      </c>
      <c r="I117" s="219">
        <v>4278.2833333333338</v>
      </c>
      <c r="J117" s="219">
        <v>4426.6833333333334</v>
      </c>
      <c r="K117" s="219">
        <v>4465.2666666666673</v>
      </c>
      <c r="L117" s="219">
        <v>4500.8833333333332</v>
      </c>
      <c r="M117" s="220">
        <v>4429.6499999999996</v>
      </c>
      <c r="N117" s="220">
        <v>4355.45</v>
      </c>
      <c r="O117" s="220">
        <v>656750</v>
      </c>
      <c r="P117" s="221">
        <v>-3.8081288905162942E-2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45498</v>
      </c>
      <c r="E118" s="217">
        <v>931.4</v>
      </c>
      <c r="F118" s="217">
        <v>929.31666666666661</v>
      </c>
      <c r="G118" s="219">
        <v>923.53333333333319</v>
      </c>
      <c r="H118" s="219">
        <v>915.66666666666663</v>
      </c>
      <c r="I118" s="219">
        <v>909.88333333333321</v>
      </c>
      <c r="J118" s="219">
        <v>937.18333333333317</v>
      </c>
      <c r="K118" s="219">
        <v>942.96666666666647</v>
      </c>
      <c r="L118" s="219">
        <v>950.83333333333314</v>
      </c>
      <c r="M118" s="220">
        <v>935.1</v>
      </c>
      <c r="N118" s="220">
        <v>921.45</v>
      </c>
      <c r="O118" s="220">
        <v>17998875</v>
      </c>
      <c r="P118" s="221">
        <v>1.7320972110945788E-2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45498</v>
      </c>
      <c r="E119" s="217">
        <v>569.5</v>
      </c>
      <c r="F119" s="217">
        <v>573.61666666666667</v>
      </c>
      <c r="G119" s="219">
        <v>560.33333333333337</v>
      </c>
      <c r="H119" s="219">
        <v>551.16666666666674</v>
      </c>
      <c r="I119" s="219">
        <v>537.88333333333344</v>
      </c>
      <c r="J119" s="219">
        <v>582.7833333333333</v>
      </c>
      <c r="K119" s="219">
        <v>596.06666666666661</v>
      </c>
      <c r="L119" s="219">
        <v>605.23333333333323</v>
      </c>
      <c r="M119" s="220">
        <v>586.9</v>
      </c>
      <c r="N119" s="220">
        <v>564.45000000000005</v>
      </c>
      <c r="O119" s="220">
        <v>24132500</v>
      </c>
      <c r="P119" s="221">
        <v>1.1155921018174199E-2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45498</v>
      </c>
      <c r="E120" s="217">
        <v>1825</v>
      </c>
      <c r="F120" s="217">
        <v>1816.8999999999999</v>
      </c>
      <c r="G120" s="219">
        <v>1804.5999999999997</v>
      </c>
      <c r="H120" s="219">
        <v>1784.1999999999998</v>
      </c>
      <c r="I120" s="219">
        <v>1771.8999999999996</v>
      </c>
      <c r="J120" s="219">
        <v>1837.2999999999997</v>
      </c>
      <c r="K120" s="219">
        <v>1849.6</v>
      </c>
      <c r="L120" s="219">
        <v>1869.9999999999998</v>
      </c>
      <c r="M120" s="220">
        <v>1829.2</v>
      </c>
      <c r="N120" s="220">
        <v>1796.5</v>
      </c>
      <c r="O120" s="220">
        <v>38750800</v>
      </c>
      <c r="P120" s="221">
        <v>6.3810862451408865E-2</v>
      </c>
    </row>
    <row r="121" spans="1:16" ht="12.75" customHeight="1">
      <c r="A121" s="213">
        <v>111</v>
      </c>
      <c r="B121" s="225" t="s">
        <v>66</v>
      </c>
      <c r="C121" s="217" t="s">
        <v>843</v>
      </c>
      <c r="D121" s="218">
        <v>45498</v>
      </c>
      <c r="E121" s="217">
        <v>184.66</v>
      </c>
      <c r="F121" s="217">
        <v>185.89333333333332</v>
      </c>
      <c r="G121" s="219">
        <v>181.53666666666663</v>
      </c>
      <c r="H121" s="219">
        <v>178.41333333333333</v>
      </c>
      <c r="I121" s="219">
        <v>174.05666666666664</v>
      </c>
      <c r="J121" s="219">
        <v>189.01666666666662</v>
      </c>
      <c r="K121" s="219">
        <v>193.37333333333331</v>
      </c>
      <c r="L121" s="219">
        <v>196.49666666666661</v>
      </c>
      <c r="M121" s="220">
        <v>190.25</v>
      </c>
      <c r="N121" s="220">
        <v>182.77</v>
      </c>
      <c r="O121" s="220">
        <v>87526592</v>
      </c>
      <c r="P121" s="221">
        <v>3.3508956796628027E-2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45498</v>
      </c>
      <c r="E122" s="217">
        <v>2995.45</v>
      </c>
      <c r="F122" s="217">
        <v>3005.15</v>
      </c>
      <c r="G122" s="219">
        <v>2976.8</v>
      </c>
      <c r="H122" s="219">
        <v>2958.15</v>
      </c>
      <c r="I122" s="219">
        <v>2929.8</v>
      </c>
      <c r="J122" s="219">
        <v>3023.8</v>
      </c>
      <c r="K122" s="219">
        <v>3052.1499999999996</v>
      </c>
      <c r="L122" s="219">
        <v>3070.8</v>
      </c>
      <c r="M122" s="220">
        <v>3033.5</v>
      </c>
      <c r="N122" s="220">
        <v>2986.5</v>
      </c>
      <c r="O122" s="220">
        <v>1153800</v>
      </c>
      <c r="P122" s="221">
        <v>7.8616352201257862E-3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45498</v>
      </c>
      <c r="E123" s="217">
        <v>458</v>
      </c>
      <c r="F123" s="217">
        <v>459.3</v>
      </c>
      <c r="G123" s="219">
        <v>452</v>
      </c>
      <c r="H123" s="219">
        <v>446</v>
      </c>
      <c r="I123" s="219">
        <v>438.7</v>
      </c>
      <c r="J123" s="219">
        <v>465.3</v>
      </c>
      <c r="K123" s="219">
        <v>472.60000000000008</v>
      </c>
      <c r="L123" s="219">
        <v>478.6</v>
      </c>
      <c r="M123" s="220">
        <v>466.6</v>
      </c>
      <c r="N123" s="220">
        <v>453.3</v>
      </c>
      <c r="O123" s="220">
        <v>19599300</v>
      </c>
      <c r="P123" s="221">
        <v>-4.5760663097910549E-3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45498</v>
      </c>
      <c r="E124" s="217">
        <v>797.85</v>
      </c>
      <c r="F124" s="217">
        <v>800.61666666666667</v>
      </c>
      <c r="G124" s="219">
        <v>787.73333333333335</v>
      </c>
      <c r="H124" s="219">
        <v>777.61666666666667</v>
      </c>
      <c r="I124" s="219">
        <v>764.73333333333335</v>
      </c>
      <c r="J124" s="219">
        <v>810.73333333333335</v>
      </c>
      <c r="K124" s="219">
        <v>823.61666666666679</v>
      </c>
      <c r="L124" s="219">
        <v>833.73333333333335</v>
      </c>
      <c r="M124" s="220">
        <v>813.5</v>
      </c>
      <c r="N124" s="220">
        <v>790.5</v>
      </c>
      <c r="O124" s="220">
        <v>28091000</v>
      </c>
      <c r="P124" s="221">
        <v>2.2271552822155101E-2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45498</v>
      </c>
      <c r="E125" s="217">
        <v>3662.5</v>
      </c>
      <c r="F125" s="217">
        <v>3648.2833333333333</v>
      </c>
      <c r="G125" s="219">
        <v>3617.5666666666666</v>
      </c>
      <c r="H125" s="219">
        <v>3572.6333333333332</v>
      </c>
      <c r="I125" s="219">
        <v>3541.9166666666665</v>
      </c>
      <c r="J125" s="219">
        <v>3693.2166666666667</v>
      </c>
      <c r="K125" s="219">
        <v>3723.9333333333329</v>
      </c>
      <c r="L125" s="219">
        <v>3768.8666666666668</v>
      </c>
      <c r="M125" s="220">
        <v>3679</v>
      </c>
      <c r="N125" s="220">
        <v>3603.35</v>
      </c>
      <c r="O125" s="220">
        <v>16720200</v>
      </c>
      <c r="P125" s="221">
        <v>-7.0373603662990608E-3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45498</v>
      </c>
      <c r="E126" s="217">
        <v>5776.25</v>
      </c>
      <c r="F126" s="217">
        <v>5736.083333333333</v>
      </c>
      <c r="G126" s="219">
        <v>5677.1666666666661</v>
      </c>
      <c r="H126" s="219">
        <v>5578.083333333333</v>
      </c>
      <c r="I126" s="219">
        <v>5519.1666666666661</v>
      </c>
      <c r="J126" s="219">
        <v>5835.1666666666661</v>
      </c>
      <c r="K126" s="219">
        <v>5894.0833333333321</v>
      </c>
      <c r="L126" s="219">
        <v>5993.1666666666661</v>
      </c>
      <c r="M126" s="220">
        <v>5795</v>
      </c>
      <c r="N126" s="220">
        <v>5637</v>
      </c>
      <c r="O126" s="220">
        <v>3707400</v>
      </c>
      <c r="P126" s="221">
        <v>-1.3096949369110366E-2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45498</v>
      </c>
      <c r="E127" s="217">
        <v>4736.8</v>
      </c>
      <c r="F127" s="217">
        <v>4727.0666666666666</v>
      </c>
      <c r="G127" s="219">
        <v>4661.8833333333332</v>
      </c>
      <c r="H127" s="219">
        <v>4586.9666666666662</v>
      </c>
      <c r="I127" s="219">
        <v>4521.7833333333328</v>
      </c>
      <c r="J127" s="219">
        <v>4801.9833333333336</v>
      </c>
      <c r="K127" s="219">
        <v>4867.1666666666661</v>
      </c>
      <c r="L127" s="219">
        <v>4942.0833333333339</v>
      </c>
      <c r="M127" s="220">
        <v>4792.25</v>
      </c>
      <c r="N127" s="220">
        <v>4652.1499999999996</v>
      </c>
      <c r="O127" s="220">
        <v>2064000</v>
      </c>
      <c r="P127" s="221">
        <v>0.21884965158852013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45498</v>
      </c>
      <c r="E128" s="217">
        <v>1823.4</v>
      </c>
      <c r="F128" s="217">
        <v>1828.8833333333334</v>
      </c>
      <c r="G128" s="219">
        <v>1813.3166666666668</v>
      </c>
      <c r="H128" s="219">
        <v>1803.2333333333333</v>
      </c>
      <c r="I128" s="219">
        <v>1787.6666666666667</v>
      </c>
      <c r="J128" s="219">
        <v>1838.9666666666669</v>
      </c>
      <c r="K128" s="219">
        <v>1854.5333333333335</v>
      </c>
      <c r="L128" s="219">
        <v>1864.616666666667</v>
      </c>
      <c r="M128" s="220">
        <v>1844.45</v>
      </c>
      <c r="N128" s="220">
        <v>1818.8</v>
      </c>
      <c r="O128" s="220">
        <v>11280350</v>
      </c>
      <c r="P128" s="221">
        <v>-3.5290584171797567E-3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45498</v>
      </c>
      <c r="E129" s="217">
        <v>2819.95</v>
      </c>
      <c r="F129" s="217">
        <v>2797.0166666666664</v>
      </c>
      <c r="G129" s="219">
        <v>2768.333333333333</v>
      </c>
      <c r="H129" s="219">
        <v>2716.7166666666667</v>
      </c>
      <c r="I129" s="219">
        <v>2688.0333333333333</v>
      </c>
      <c r="J129" s="219">
        <v>2848.6333333333328</v>
      </c>
      <c r="K129" s="219">
        <v>2877.3166666666662</v>
      </c>
      <c r="L129" s="219">
        <v>2928.9333333333325</v>
      </c>
      <c r="M129" s="220">
        <v>2825.7</v>
      </c>
      <c r="N129" s="220">
        <v>2745.4</v>
      </c>
      <c r="O129" s="220">
        <v>15063650</v>
      </c>
      <c r="P129" s="221">
        <v>-6.1329087697105843E-2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45498</v>
      </c>
      <c r="E130" s="217">
        <v>294.7</v>
      </c>
      <c r="F130" s="217">
        <v>294.33333333333331</v>
      </c>
      <c r="G130" s="219">
        <v>291.06666666666661</v>
      </c>
      <c r="H130" s="219">
        <v>287.43333333333328</v>
      </c>
      <c r="I130" s="219">
        <v>284.16666666666657</v>
      </c>
      <c r="J130" s="219">
        <v>297.96666666666664</v>
      </c>
      <c r="K130" s="219">
        <v>301.23333333333341</v>
      </c>
      <c r="L130" s="219">
        <v>304.86666666666667</v>
      </c>
      <c r="M130" s="220">
        <v>297.60000000000002</v>
      </c>
      <c r="N130" s="220">
        <v>290.7</v>
      </c>
      <c r="O130" s="220">
        <v>52168000</v>
      </c>
      <c r="P130" s="221">
        <v>-1.0057307677710729E-2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45498</v>
      </c>
      <c r="E131" s="217">
        <v>228.35</v>
      </c>
      <c r="F131" s="217">
        <v>226.72</v>
      </c>
      <c r="G131" s="219">
        <v>224.09</v>
      </c>
      <c r="H131" s="219">
        <v>219.83</v>
      </c>
      <c r="I131" s="219">
        <v>217.20000000000002</v>
      </c>
      <c r="J131" s="219">
        <v>230.98</v>
      </c>
      <c r="K131" s="219">
        <v>233.60999999999999</v>
      </c>
      <c r="L131" s="219">
        <v>237.86999999999998</v>
      </c>
      <c r="M131" s="220">
        <v>229.35</v>
      </c>
      <c r="N131" s="220">
        <v>222.46</v>
      </c>
      <c r="O131" s="220">
        <v>56841000</v>
      </c>
      <c r="P131" s="221">
        <v>-5.2981456490228424E-2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45498</v>
      </c>
      <c r="E132" s="217">
        <v>684.6</v>
      </c>
      <c r="F132" s="217">
        <v>678.44999999999993</v>
      </c>
      <c r="G132" s="219">
        <v>671.14999999999986</v>
      </c>
      <c r="H132" s="219">
        <v>657.69999999999993</v>
      </c>
      <c r="I132" s="219">
        <v>650.39999999999986</v>
      </c>
      <c r="J132" s="219">
        <v>691.89999999999986</v>
      </c>
      <c r="K132" s="219">
        <v>699.19999999999982</v>
      </c>
      <c r="L132" s="219">
        <v>712.64999999999986</v>
      </c>
      <c r="M132" s="220">
        <v>685.75</v>
      </c>
      <c r="N132" s="220">
        <v>665</v>
      </c>
      <c r="O132" s="220">
        <v>12590400</v>
      </c>
      <c r="P132" s="221">
        <v>-6.6880113838491642E-2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45498</v>
      </c>
      <c r="E133" s="217">
        <v>12661.95</v>
      </c>
      <c r="F133" s="217">
        <v>12615.683333333334</v>
      </c>
      <c r="G133" s="219">
        <v>12543.766666666668</v>
      </c>
      <c r="H133" s="219">
        <v>12425.583333333334</v>
      </c>
      <c r="I133" s="219">
        <v>12353.666666666668</v>
      </c>
      <c r="J133" s="219">
        <v>12733.866666666669</v>
      </c>
      <c r="K133" s="219">
        <v>12805.783333333333</v>
      </c>
      <c r="L133" s="219">
        <v>12923.966666666669</v>
      </c>
      <c r="M133" s="220">
        <v>12687.6</v>
      </c>
      <c r="N133" s="220">
        <v>12497.5</v>
      </c>
      <c r="O133" s="220">
        <v>3583050</v>
      </c>
      <c r="P133" s="221">
        <v>5.8954815345096225E-3</v>
      </c>
    </row>
    <row r="134" spans="1:16" ht="12.75" customHeight="1">
      <c r="A134" s="213">
        <v>124</v>
      </c>
      <c r="B134" s="225" t="s">
        <v>57</v>
      </c>
      <c r="C134" s="217" t="s">
        <v>891</v>
      </c>
      <c r="D134" s="218">
        <v>45498</v>
      </c>
      <c r="E134" s="217">
        <v>1300.8</v>
      </c>
      <c r="F134" s="217">
        <v>1297.5333333333335</v>
      </c>
      <c r="G134" s="219">
        <v>1288.3166666666671</v>
      </c>
      <c r="H134" s="219">
        <v>1275.8333333333335</v>
      </c>
      <c r="I134" s="219">
        <v>1266.616666666667</v>
      </c>
      <c r="J134" s="219">
        <v>1310.0166666666671</v>
      </c>
      <c r="K134" s="219">
        <v>1319.2333333333338</v>
      </c>
      <c r="L134" s="219">
        <v>1331.7166666666672</v>
      </c>
      <c r="M134" s="220">
        <v>1306.75</v>
      </c>
      <c r="N134" s="220">
        <v>1285.05</v>
      </c>
      <c r="O134" s="220">
        <v>13220900</v>
      </c>
      <c r="P134" s="221">
        <v>1.8002479383388132E-2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45498</v>
      </c>
      <c r="E135" s="217">
        <v>4082.65</v>
      </c>
      <c r="F135" s="217">
        <v>4028.7333333333336</v>
      </c>
      <c r="G135" s="219">
        <v>3948.4666666666672</v>
      </c>
      <c r="H135" s="219">
        <v>3814.2833333333338</v>
      </c>
      <c r="I135" s="219">
        <v>3734.0166666666673</v>
      </c>
      <c r="J135" s="219">
        <v>4162.916666666667</v>
      </c>
      <c r="K135" s="219">
        <v>4243.1833333333334</v>
      </c>
      <c r="L135" s="219">
        <v>4377.3666666666668</v>
      </c>
      <c r="M135" s="220">
        <v>4109</v>
      </c>
      <c r="N135" s="220">
        <v>3894.55</v>
      </c>
      <c r="O135" s="220">
        <v>2564800</v>
      </c>
      <c r="P135" s="221">
        <v>7.023019898556379E-4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45498</v>
      </c>
      <c r="E136" s="217">
        <v>2040.45</v>
      </c>
      <c r="F136" s="217">
        <v>2037.1500000000003</v>
      </c>
      <c r="G136" s="219">
        <v>2020.9000000000005</v>
      </c>
      <c r="H136" s="219">
        <v>2001.3500000000001</v>
      </c>
      <c r="I136" s="219">
        <v>1985.1000000000004</v>
      </c>
      <c r="J136" s="219">
        <v>2056.7000000000007</v>
      </c>
      <c r="K136" s="219">
        <v>2072.9500000000003</v>
      </c>
      <c r="L136" s="219">
        <v>2092.5000000000009</v>
      </c>
      <c r="M136" s="220">
        <v>2053.4</v>
      </c>
      <c r="N136" s="220">
        <v>2017.6</v>
      </c>
      <c r="O136" s="220">
        <v>1753200</v>
      </c>
      <c r="P136" s="221">
        <v>8.5135757017947532E-3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45498</v>
      </c>
      <c r="E137" s="217">
        <v>1037.6500000000001</v>
      </c>
      <c r="F137" s="217">
        <v>1031.95</v>
      </c>
      <c r="G137" s="219">
        <v>1023.5</v>
      </c>
      <c r="H137" s="219">
        <v>1009.3499999999999</v>
      </c>
      <c r="I137" s="219">
        <v>1000.8999999999999</v>
      </c>
      <c r="J137" s="219">
        <v>1046.1000000000001</v>
      </c>
      <c r="K137" s="219">
        <v>1054.5500000000004</v>
      </c>
      <c r="L137" s="219">
        <v>1068.7000000000003</v>
      </c>
      <c r="M137" s="220">
        <v>1040.4000000000001</v>
      </c>
      <c r="N137" s="220">
        <v>1017.8</v>
      </c>
      <c r="O137" s="220">
        <v>3859200</v>
      </c>
      <c r="P137" s="221">
        <v>-5.3608247422680414E-3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45498</v>
      </c>
      <c r="E138" s="217">
        <v>1733.4</v>
      </c>
      <c r="F138" s="217">
        <v>1744.7666666666667</v>
      </c>
      <c r="G138" s="219">
        <v>1706.6833333333334</v>
      </c>
      <c r="H138" s="219">
        <v>1679.9666666666667</v>
      </c>
      <c r="I138" s="219">
        <v>1641.8833333333334</v>
      </c>
      <c r="J138" s="219">
        <v>1771.4833333333333</v>
      </c>
      <c r="K138" s="219">
        <v>1809.5666666666668</v>
      </c>
      <c r="L138" s="219">
        <v>1836.2833333333333</v>
      </c>
      <c r="M138" s="220">
        <v>1782.85</v>
      </c>
      <c r="N138" s="220">
        <v>1718.05</v>
      </c>
      <c r="O138" s="220">
        <v>2808000</v>
      </c>
      <c r="P138" s="221">
        <v>5.7866184448462928E-2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45498</v>
      </c>
      <c r="E139" s="217">
        <v>205.26</v>
      </c>
      <c r="F139" s="217">
        <v>203.58</v>
      </c>
      <c r="G139" s="219">
        <v>200.83</v>
      </c>
      <c r="H139" s="219">
        <v>196.4</v>
      </c>
      <c r="I139" s="219">
        <v>193.65</v>
      </c>
      <c r="J139" s="219">
        <v>208.01000000000002</v>
      </c>
      <c r="K139" s="219">
        <v>210.76000000000002</v>
      </c>
      <c r="L139" s="219">
        <v>215.19000000000003</v>
      </c>
      <c r="M139" s="220">
        <v>206.33</v>
      </c>
      <c r="N139" s="220">
        <v>199.15</v>
      </c>
      <c r="O139" s="220">
        <v>119571100</v>
      </c>
      <c r="P139" s="221">
        <v>-1.2373915083274688E-2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45498</v>
      </c>
      <c r="E140" s="217">
        <v>2836.4</v>
      </c>
      <c r="F140" s="217">
        <v>2825.4166666666665</v>
      </c>
      <c r="G140" s="219">
        <v>2786.9333333333329</v>
      </c>
      <c r="H140" s="219">
        <v>2737.4666666666662</v>
      </c>
      <c r="I140" s="219">
        <v>2698.9833333333327</v>
      </c>
      <c r="J140" s="219">
        <v>2874.8833333333332</v>
      </c>
      <c r="K140" s="219">
        <v>2913.3666666666668</v>
      </c>
      <c r="L140" s="219">
        <v>2962.8333333333335</v>
      </c>
      <c r="M140" s="220">
        <v>2863.9</v>
      </c>
      <c r="N140" s="220">
        <v>2775.95</v>
      </c>
      <c r="O140" s="220">
        <v>4580675</v>
      </c>
      <c r="P140" s="221">
        <v>1.2029892460052252E-2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45498</v>
      </c>
      <c r="E141" s="217">
        <v>132584.35</v>
      </c>
      <c r="F141" s="217">
        <v>132060.98333333331</v>
      </c>
      <c r="G141" s="219">
        <v>131045.71666666662</v>
      </c>
      <c r="H141" s="219">
        <v>129507.08333333331</v>
      </c>
      <c r="I141" s="219">
        <v>128491.81666666662</v>
      </c>
      <c r="J141" s="219">
        <v>133599.61666666661</v>
      </c>
      <c r="K141" s="219">
        <v>134614.88333333327</v>
      </c>
      <c r="L141" s="219">
        <v>136153.5166666666</v>
      </c>
      <c r="M141" s="220">
        <v>133076.25</v>
      </c>
      <c r="N141" s="220">
        <v>130522.35</v>
      </c>
      <c r="O141" s="220">
        <v>70725</v>
      </c>
      <c r="P141" s="221">
        <v>1.2381906670483825E-2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45498</v>
      </c>
      <c r="E142" s="217">
        <v>1855.3</v>
      </c>
      <c r="F142" s="217">
        <v>1859.9333333333334</v>
      </c>
      <c r="G142" s="219">
        <v>1829.8666666666668</v>
      </c>
      <c r="H142" s="219">
        <v>1804.4333333333334</v>
      </c>
      <c r="I142" s="219">
        <v>1774.3666666666668</v>
      </c>
      <c r="J142" s="219">
        <v>1885.3666666666668</v>
      </c>
      <c r="K142" s="219">
        <v>1915.4333333333334</v>
      </c>
      <c r="L142" s="219">
        <v>1940.8666666666668</v>
      </c>
      <c r="M142" s="220">
        <v>1890</v>
      </c>
      <c r="N142" s="220">
        <v>1834.5</v>
      </c>
      <c r="O142" s="220">
        <v>5111700</v>
      </c>
      <c r="P142" s="221">
        <v>0.10603355944305605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45498</v>
      </c>
      <c r="E143" s="217">
        <v>192.15</v>
      </c>
      <c r="F143" s="217">
        <v>194.01999999999998</v>
      </c>
      <c r="G143" s="219">
        <v>189.63999999999996</v>
      </c>
      <c r="H143" s="219">
        <v>187.12999999999997</v>
      </c>
      <c r="I143" s="219">
        <v>182.74999999999994</v>
      </c>
      <c r="J143" s="219">
        <v>196.52999999999997</v>
      </c>
      <c r="K143" s="219">
        <v>200.90999999999997</v>
      </c>
      <c r="L143" s="219">
        <v>203.42</v>
      </c>
      <c r="M143" s="220">
        <v>198.4</v>
      </c>
      <c r="N143" s="220">
        <v>191.51</v>
      </c>
      <c r="O143" s="220">
        <v>64687500</v>
      </c>
      <c r="P143" s="221">
        <v>2.6969101625290232E-2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45498</v>
      </c>
      <c r="E144" s="217">
        <v>6951.85</v>
      </c>
      <c r="F144" s="217">
        <v>6921.55</v>
      </c>
      <c r="G144" s="219">
        <v>6853.1500000000005</v>
      </c>
      <c r="H144" s="219">
        <v>6754.4500000000007</v>
      </c>
      <c r="I144" s="219">
        <v>6686.0500000000011</v>
      </c>
      <c r="J144" s="219">
        <v>7020.25</v>
      </c>
      <c r="K144" s="219">
        <v>7088.65</v>
      </c>
      <c r="L144" s="219">
        <v>7187.3499999999995</v>
      </c>
      <c r="M144" s="220">
        <v>6989.95</v>
      </c>
      <c r="N144" s="220">
        <v>6822.85</v>
      </c>
      <c r="O144" s="220">
        <v>1112100</v>
      </c>
      <c r="P144" s="221">
        <v>-1.8793012175754367E-2</v>
      </c>
    </row>
    <row r="145" spans="1:16" ht="12.75" customHeight="1">
      <c r="A145" s="213">
        <v>135</v>
      </c>
      <c r="B145" s="225" t="s">
        <v>840</v>
      </c>
      <c r="C145" s="217" t="s">
        <v>183</v>
      </c>
      <c r="D145" s="218">
        <v>45498</v>
      </c>
      <c r="E145" s="217">
        <v>3675.45</v>
      </c>
      <c r="F145" s="217">
        <v>3673.3000000000006</v>
      </c>
      <c r="G145" s="219">
        <v>3635.7000000000012</v>
      </c>
      <c r="H145" s="219">
        <v>3595.9500000000007</v>
      </c>
      <c r="I145" s="219">
        <v>3558.3500000000013</v>
      </c>
      <c r="J145" s="219">
        <v>3713.0500000000011</v>
      </c>
      <c r="K145" s="219">
        <v>3750.6500000000005</v>
      </c>
      <c r="L145" s="219">
        <v>3790.400000000001</v>
      </c>
      <c r="M145" s="220">
        <v>3710.9</v>
      </c>
      <c r="N145" s="220">
        <v>3633.55</v>
      </c>
      <c r="O145" s="220">
        <v>1773975</v>
      </c>
      <c r="P145" s="221">
        <v>5.5937500000000001E-2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45498</v>
      </c>
      <c r="E146" s="217">
        <v>2635.65</v>
      </c>
      <c r="F146" s="217">
        <v>2623.2000000000003</v>
      </c>
      <c r="G146" s="219">
        <v>2602.5500000000006</v>
      </c>
      <c r="H146" s="219">
        <v>2569.4500000000003</v>
      </c>
      <c r="I146" s="219">
        <v>2548.8000000000006</v>
      </c>
      <c r="J146" s="219">
        <v>2656.3000000000006</v>
      </c>
      <c r="K146" s="219">
        <v>2676.9500000000003</v>
      </c>
      <c r="L146" s="219">
        <v>2710.0500000000006</v>
      </c>
      <c r="M146" s="220">
        <v>2643.85</v>
      </c>
      <c r="N146" s="220">
        <v>2590.1</v>
      </c>
      <c r="O146" s="220">
        <v>7329400</v>
      </c>
      <c r="P146" s="221">
        <v>5.8335980593178731E-2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45498</v>
      </c>
      <c r="E147" s="217">
        <v>241.88</v>
      </c>
      <c r="F147" s="217">
        <v>243.13666666666666</v>
      </c>
      <c r="G147" s="219">
        <v>239.58333333333331</v>
      </c>
      <c r="H147" s="219">
        <v>237.28666666666666</v>
      </c>
      <c r="I147" s="219">
        <v>233.73333333333332</v>
      </c>
      <c r="J147" s="219">
        <v>245.43333333333331</v>
      </c>
      <c r="K147" s="219">
        <v>248.98666666666665</v>
      </c>
      <c r="L147" s="219">
        <v>251.2833333333333</v>
      </c>
      <c r="M147" s="220">
        <v>246.69</v>
      </c>
      <c r="N147" s="220">
        <v>240.84</v>
      </c>
      <c r="O147" s="220">
        <v>106272000</v>
      </c>
      <c r="P147" s="221">
        <v>2.3800234100663287E-2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45498</v>
      </c>
      <c r="E148" s="217">
        <v>378.8</v>
      </c>
      <c r="F148" s="217">
        <v>379.31666666666666</v>
      </c>
      <c r="G148" s="219">
        <v>374.73333333333335</v>
      </c>
      <c r="H148" s="219">
        <v>370.66666666666669</v>
      </c>
      <c r="I148" s="219">
        <v>366.08333333333337</v>
      </c>
      <c r="J148" s="219">
        <v>383.38333333333333</v>
      </c>
      <c r="K148" s="219">
        <v>387.9666666666667</v>
      </c>
      <c r="L148" s="219">
        <v>392.0333333333333</v>
      </c>
      <c r="M148" s="220">
        <v>383.9</v>
      </c>
      <c r="N148" s="220">
        <v>375.25</v>
      </c>
      <c r="O148" s="220">
        <v>109771500</v>
      </c>
      <c r="P148" s="221">
        <v>2.3038317979114535E-2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45498</v>
      </c>
      <c r="E149" s="217">
        <v>1718.15</v>
      </c>
      <c r="F149" s="217">
        <v>1711.2833333333335</v>
      </c>
      <c r="G149" s="219">
        <v>1693.5166666666671</v>
      </c>
      <c r="H149" s="219">
        <v>1668.8833333333337</v>
      </c>
      <c r="I149" s="219">
        <v>1651.1166666666672</v>
      </c>
      <c r="J149" s="219">
        <v>1735.916666666667</v>
      </c>
      <c r="K149" s="219">
        <v>1753.6833333333334</v>
      </c>
      <c r="L149" s="219">
        <v>1778.3166666666668</v>
      </c>
      <c r="M149" s="220">
        <v>1729.05</v>
      </c>
      <c r="N149" s="220">
        <v>1686.65</v>
      </c>
      <c r="O149" s="220">
        <v>7648200</v>
      </c>
      <c r="P149" s="221">
        <v>-1.5941637395298566E-2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45498</v>
      </c>
      <c r="E150" s="217">
        <v>10996.45</v>
      </c>
      <c r="F150" s="217">
        <v>11024.416666666666</v>
      </c>
      <c r="G150" s="219">
        <v>10827.333333333332</v>
      </c>
      <c r="H150" s="219">
        <v>10658.216666666665</v>
      </c>
      <c r="I150" s="219">
        <v>10461.133333333331</v>
      </c>
      <c r="J150" s="219">
        <v>11193.533333333333</v>
      </c>
      <c r="K150" s="219">
        <v>11390.616666666665</v>
      </c>
      <c r="L150" s="219">
        <v>11559.733333333334</v>
      </c>
      <c r="M150" s="220">
        <v>11221.5</v>
      </c>
      <c r="N150" s="220">
        <v>10855.3</v>
      </c>
      <c r="O150" s="220">
        <v>2010800</v>
      </c>
      <c r="P150" s="221">
        <v>1.89520624303233E-2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45498</v>
      </c>
      <c r="E151" s="217">
        <v>331.9</v>
      </c>
      <c r="F151" s="217">
        <v>328.98333333333335</v>
      </c>
      <c r="G151" s="219">
        <v>324.7166666666667</v>
      </c>
      <c r="H151" s="219">
        <v>317.53333333333336</v>
      </c>
      <c r="I151" s="219">
        <v>313.26666666666671</v>
      </c>
      <c r="J151" s="219">
        <v>336.16666666666669</v>
      </c>
      <c r="K151" s="219">
        <v>340.43333333333334</v>
      </c>
      <c r="L151" s="219">
        <v>347.61666666666667</v>
      </c>
      <c r="M151" s="220">
        <v>333.25</v>
      </c>
      <c r="N151" s="220">
        <v>321.8</v>
      </c>
      <c r="O151" s="220">
        <v>103488000</v>
      </c>
      <c r="P151" s="221">
        <v>7.6060848678943152E-2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45498</v>
      </c>
      <c r="E152" s="217">
        <v>40198.65</v>
      </c>
      <c r="F152" s="217">
        <v>40233.066666666673</v>
      </c>
      <c r="G152" s="219">
        <v>39726.233333333344</v>
      </c>
      <c r="H152" s="219">
        <v>39253.816666666673</v>
      </c>
      <c r="I152" s="219">
        <v>38746.983333333344</v>
      </c>
      <c r="J152" s="219">
        <v>40705.483333333344</v>
      </c>
      <c r="K152" s="219">
        <v>41212.316666666673</v>
      </c>
      <c r="L152" s="219">
        <v>41684.733333333344</v>
      </c>
      <c r="M152" s="220">
        <v>40739.9</v>
      </c>
      <c r="N152" s="220">
        <v>39760.65</v>
      </c>
      <c r="O152" s="220">
        <v>220440</v>
      </c>
      <c r="P152" s="221">
        <v>2.841147655703289E-2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45498</v>
      </c>
      <c r="E153" s="217">
        <v>962.7</v>
      </c>
      <c r="F153" s="217">
        <v>967.2166666666667</v>
      </c>
      <c r="G153" s="219">
        <v>945.58333333333337</v>
      </c>
      <c r="H153" s="219">
        <v>928.4666666666667</v>
      </c>
      <c r="I153" s="219">
        <v>906.83333333333337</v>
      </c>
      <c r="J153" s="219">
        <v>984.33333333333337</v>
      </c>
      <c r="K153" s="219">
        <v>1005.9666666666666</v>
      </c>
      <c r="L153" s="219">
        <v>1023.0833333333334</v>
      </c>
      <c r="M153" s="220">
        <v>988.85</v>
      </c>
      <c r="N153" s="220">
        <v>950.1</v>
      </c>
      <c r="O153" s="220">
        <v>14805750</v>
      </c>
      <c r="P153" s="221">
        <v>-6.6177861873226107E-2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45498</v>
      </c>
      <c r="E154" s="217">
        <v>4904.6000000000004</v>
      </c>
      <c r="F154" s="217">
        <v>4856.0333333333328</v>
      </c>
      <c r="G154" s="219">
        <v>4790.6166666666659</v>
      </c>
      <c r="H154" s="219">
        <v>4676.6333333333332</v>
      </c>
      <c r="I154" s="219">
        <v>4611.2166666666662</v>
      </c>
      <c r="J154" s="219">
        <v>4970.0166666666655</v>
      </c>
      <c r="K154" s="219">
        <v>5035.4333333333334</v>
      </c>
      <c r="L154" s="219">
        <v>5149.4166666666652</v>
      </c>
      <c r="M154" s="220">
        <v>4921.45</v>
      </c>
      <c r="N154" s="220">
        <v>4742.05</v>
      </c>
      <c r="O154" s="220">
        <v>2442800</v>
      </c>
      <c r="P154" s="221">
        <v>5.7344146801015813E-4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45498</v>
      </c>
      <c r="E155" s="217">
        <v>348</v>
      </c>
      <c r="F155" s="217">
        <v>348.88333333333338</v>
      </c>
      <c r="G155" s="219">
        <v>343.76666666666677</v>
      </c>
      <c r="H155" s="219">
        <v>339.53333333333336</v>
      </c>
      <c r="I155" s="219">
        <v>334.41666666666674</v>
      </c>
      <c r="J155" s="219">
        <v>353.11666666666679</v>
      </c>
      <c r="K155" s="219">
        <v>358.23333333333346</v>
      </c>
      <c r="L155" s="219">
        <v>362.46666666666681</v>
      </c>
      <c r="M155" s="220">
        <v>354</v>
      </c>
      <c r="N155" s="220">
        <v>344.65</v>
      </c>
      <c r="O155" s="220">
        <v>28305000</v>
      </c>
      <c r="P155" s="221">
        <v>-1.8210197710718003E-2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45498</v>
      </c>
      <c r="E156" s="217">
        <v>548.35</v>
      </c>
      <c r="F156" s="217">
        <v>547.16666666666663</v>
      </c>
      <c r="G156" s="219">
        <v>536.43333333333328</v>
      </c>
      <c r="H156" s="219">
        <v>524.51666666666665</v>
      </c>
      <c r="I156" s="219">
        <v>513.7833333333333</v>
      </c>
      <c r="J156" s="219">
        <v>559.08333333333326</v>
      </c>
      <c r="K156" s="219">
        <v>569.81666666666661</v>
      </c>
      <c r="L156" s="219">
        <v>581.73333333333323</v>
      </c>
      <c r="M156" s="220">
        <v>557.9</v>
      </c>
      <c r="N156" s="220">
        <v>535.25</v>
      </c>
      <c r="O156" s="220">
        <v>50971700</v>
      </c>
      <c r="P156" s="221">
        <v>-2.3916749357555402E-3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45498</v>
      </c>
      <c r="E157" s="217">
        <v>3178.85</v>
      </c>
      <c r="F157" s="217">
        <v>3176.2166666666667</v>
      </c>
      <c r="G157" s="219">
        <v>3140.8333333333335</v>
      </c>
      <c r="H157" s="219">
        <v>3102.8166666666666</v>
      </c>
      <c r="I157" s="219">
        <v>3067.4333333333334</v>
      </c>
      <c r="J157" s="219">
        <v>3214.2333333333336</v>
      </c>
      <c r="K157" s="219">
        <v>3249.6166666666668</v>
      </c>
      <c r="L157" s="219">
        <v>3287.6333333333337</v>
      </c>
      <c r="M157" s="220">
        <v>3211.6</v>
      </c>
      <c r="N157" s="220">
        <v>3138.2</v>
      </c>
      <c r="O157" s="220">
        <v>2674750</v>
      </c>
      <c r="P157" s="221">
        <v>-1.3189448441247002E-2</v>
      </c>
    </row>
    <row r="158" spans="1:16" ht="12.75" customHeight="1">
      <c r="A158" s="213">
        <v>148</v>
      </c>
      <c r="B158" s="225" t="s">
        <v>840</v>
      </c>
      <c r="C158" s="217" t="s">
        <v>197</v>
      </c>
      <c r="D158" s="218">
        <v>45498</v>
      </c>
      <c r="E158" s="217">
        <v>3909.75</v>
      </c>
      <c r="F158" s="217">
        <v>3899.9833333333336</v>
      </c>
      <c r="G158" s="219">
        <v>3869.9666666666672</v>
      </c>
      <c r="H158" s="219">
        <v>3830.1833333333334</v>
      </c>
      <c r="I158" s="219">
        <v>3800.166666666667</v>
      </c>
      <c r="J158" s="219">
        <v>3939.7666666666673</v>
      </c>
      <c r="K158" s="219">
        <v>3969.7833333333338</v>
      </c>
      <c r="L158" s="219">
        <v>4009.5666666666675</v>
      </c>
      <c r="M158" s="220">
        <v>3930</v>
      </c>
      <c r="N158" s="220">
        <v>3860.2</v>
      </c>
      <c r="O158" s="220">
        <v>1722250</v>
      </c>
      <c r="P158" s="221">
        <v>-8.2061618197523754E-3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45498</v>
      </c>
      <c r="E159" s="217">
        <v>119.21</v>
      </c>
      <c r="F159" s="217">
        <v>119.61</v>
      </c>
      <c r="G159" s="219">
        <v>117.92999999999999</v>
      </c>
      <c r="H159" s="219">
        <v>116.64999999999999</v>
      </c>
      <c r="I159" s="219">
        <v>114.96999999999998</v>
      </c>
      <c r="J159" s="219">
        <v>120.89</v>
      </c>
      <c r="K159" s="219">
        <v>122.57000000000001</v>
      </c>
      <c r="L159" s="219">
        <v>123.85000000000001</v>
      </c>
      <c r="M159" s="220">
        <v>121.29</v>
      </c>
      <c r="N159" s="220">
        <v>118.33</v>
      </c>
      <c r="O159" s="220">
        <v>279888000</v>
      </c>
      <c r="P159" s="221">
        <v>8.6490226604393709E-3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45498</v>
      </c>
      <c r="E160" s="217">
        <v>6568.75</v>
      </c>
      <c r="F160" s="217">
        <v>6597.2833333333328</v>
      </c>
      <c r="G160" s="219">
        <v>6473.5666666666657</v>
      </c>
      <c r="H160" s="219">
        <v>6378.3833333333332</v>
      </c>
      <c r="I160" s="219">
        <v>6254.6666666666661</v>
      </c>
      <c r="J160" s="219">
        <v>6692.4666666666653</v>
      </c>
      <c r="K160" s="219">
        <v>6816.1833333333325</v>
      </c>
      <c r="L160" s="219">
        <v>6911.366666666665</v>
      </c>
      <c r="M160" s="220">
        <v>6721</v>
      </c>
      <c r="N160" s="220">
        <v>6502.1</v>
      </c>
      <c r="O160" s="220">
        <v>3543250</v>
      </c>
      <c r="P160" s="221">
        <v>-6.9219150193734813E-2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45498</v>
      </c>
      <c r="E161" s="217">
        <v>342.15</v>
      </c>
      <c r="F161" s="217">
        <v>341.65000000000003</v>
      </c>
      <c r="G161" s="219">
        <v>338.30000000000007</v>
      </c>
      <c r="H161" s="219">
        <v>334.45000000000005</v>
      </c>
      <c r="I161" s="219">
        <v>331.10000000000008</v>
      </c>
      <c r="J161" s="219">
        <v>345.50000000000006</v>
      </c>
      <c r="K161" s="219">
        <v>348.85000000000008</v>
      </c>
      <c r="L161" s="219">
        <v>352.70000000000005</v>
      </c>
      <c r="M161" s="220">
        <v>345</v>
      </c>
      <c r="N161" s="220">
        <v>337.8</v>
      </c>
      <c r="O161" s="220">
        <v>71881200</v>
      </c>
      <c r="P161" s="221">
        <v>4.1412402858185988E-2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45498</v>
      </c>
      <c r="E162" s="217">
        <v>1401.55</v>
      </c>
      <c r="F162" s="217">
        <v>1403.3833333333332</v>
      </c>
      <c r="G162" s="219">
        <v>1385.1666666666665</v>
      </c>
      <c r="H162" s="219">
        <v>1368.7833333333333</v>
      </c>
      <c r="I162" s="219">
        <v>1350.5666666666666</v>
      </c>
      <c r="J162" s="219">
        <v>1419.7666666666664</v>
      </c>
      <c r="K162" s="219">
        <v>1437.9833333333331</v>
      </c>
      <c r="L162" s="219">
        <v>1454.3666666666663</v>
      </c>
      <c r="M162" s="220">
        <v>1421.6</v>
      </c>
      <c r="N162" s="220">
        <v>1387</v>
      </c>
      <c r="O162" s="220">
        <v>6224251</v>
      </c>
      <c r="P162" s="221">
        <v>5.2512044046799725E-2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45498</v>
      </c>
      <c r="E163" s="217">
        <v>785.95</v>
      </c>
      <c r="F163" s="217">
        <v>786.75</v>
      </c>
      <c r="G163" s="219">
        <v>778.25</v>
      </c>
      <c r="H163" s="219">
        <v>770.55</v>
      </c>
      <c r="I163" s="219">
        <v>762.05</v>
      </c>
      <c r="J163" s="219">
        <v>794.45</v>
      </c>
      <c r="K163" s="219">
        <v>802.95</v>
      </c>
      <c r="L163" s="219">
        <v>810.65000000000009</v>
      </c>
      <c r="M163" s="220">
        <v>795.25</v>
      </c>
      <c r="N163" s="220">
        <v>779.05</v>
      </c>
      <c r="O163" s="220">
        <v>11927200</v>
      </c>
      <c r="P163" s="221">
        <v>9.060837048755932E-3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45498</v>
      </c>
      <c r="E164" s="217">
        <v>242.9</v>
      </c>
      <c r="F164" s="217">
        <v>243.5</v>
      </c>
      <c r="G164" s="219">
        <v>241.6</v>
      </c>
      <c r="H164" s="219">
        <v>240.29999999999998</v>
      </c>
      <c r="I164" s="219">
        <v>238.39999999999998</v>
      </c>
      <c r="J164" s="219">
        <v>244.8</v>
      </c>
      <c r="K164" s="219">
        <v>246.7</v>
      </c>
      <c r="L164" s="219">
        <v>248.00000000000003</v>
      </c>
      <c r="M164" s="220">
        <v>245.4</v>
      </c>
      <c r="N164" s="220">
        <v>242.2</v>
      </c>
      <c r="O164" s="220">
        <v>65107500</v>
      </c>
      <c r="P164" s="221">
        <v>-8.5278105607796851E-3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45498</v>
      </c>
      <c r="E165" s="217">
        <v>611.95000000000005</v>
      </c>
      <c r="F165" s="217">
        <v>611.2833333333333</v>
      </c>
      <c r="G165" s="219">
        <v>600.06666666666661</v>
      </c>
      <c r="H165" s="219">
        <v>588.18333333333328</v>
      </c>
      <c r="I165" s="219">
        <v>576.96666666666658</v>
      </c>
      <c r="J165" s="219">
        <v>623.16666666666663</v>
      </c>
      <c r="K165" s="219">
        <v>634.38333333333333</v>
      </c>
      <c r="L165" s="219">
        <v>646.26666666666665</v>
      </c>
      <c r="M165" s="220">
        <v>622.5</v>
      </c>
      <c r="N165" s="220">
        <v>599.4</v>
      </c>
      <c r="O165" s="220">
        <v>54044000</v>
      </c>
      <c r="P165" s="221">
        <v>6.7388212987833776E-2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45498</v>
      </c>
      <c r="E166" s="217">
        <v>3182.15</v>
      </c>
      <c r="F166" s="217">
        <v>3166.9666666666667</v>
      </c>
      <c r="G166" s="219">
        <v>3140.1833333333334</v>
      </c>
      <c r="H166" s="219">
        <v>3098.2166666666667</v>
      </c>
      <c r="I166" s="219">
        <v>3071.4333333333334</v>
      </c>
      <c r="J166" s="219">
        <v>3208.9333333333334</v>
      </c>
      <c r="K166" s="219">
        <v>3235.7166666666672</v>
      </c>
      <c r="L166" s="219">
        <v>3277.6833333333334</v>
      </c>
      <c r="M166" s="220">
        <v>3193.75</v>
      </c>
      <c r="N166" s="220">
        <v>3125</v>
      </c>
      <c r="O166" s="220">
        <v>35905750</v>
      </c>
      <c r="P166" s="221">
        <v>-3.8770442912430124E-3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45498</v>
      </c>
      <c r="E167" s="217">
        <v>147.81</v>
      </c>
      <c r="F167" s="217">
        <v>148.37</v>
      </c>
      <c r="G167" s="219">
        <v>146.15</v>
      </c>
      <c r="H167" s="219">
        <v>144.49</v>
      </c>
      <c r="I167" s="219">
        <v>142.27000000000001</v>
      </c>
      <c r="J167" s="219">
        <v>150.03</v>
      </c>
      <c r="K167" s="219">
        <v>152.25000000000003</v>
      </c>
      <c r="L167" s="219">
        <v>153.91</v>
      </c>
      <c r="M167" s="220">
        <v>150.59</v>
      </c>
      <c r="N167" s="220">
        <v>146.71</v>
      </c>
      <c r="O167" s="220">
        <v>185156000</v>
      </c>
      <c r="P167" s="221">
        <v>0.12232082242265542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45498</v>
      </c>
      <c r="E168" s="217">
        <v>731.85</v>
      </c>
      <c r="F168" s="217">
        <v>729.15</v>
      </c>
      <c r="G168" s="219">
        <v>725</v>
      </c>
      <c r="H168" s="219">
        <v>718.15</v>
      </c>
      <c r="I168" s="219">
        <v>714</v>
      </c>
      <c r="J168" s="219">
        <v>736</v>
      </c>
      <c r="K168" s="219">
        <v>740.14999999999986</v>
      </c>
      <c r="L168" s="219">
        <v>747</v>
      </c>
      <c r="M168" s="220">
        <v>733.3</v>
      </c>
      <c r="N168" s="220">
        <v>722.3</v>
      </c>
      <c r="O168" s="220">
        <v>23079200</v>
      </c>
      <c r="P168" s="221">
        <v>1.9687544182100947E-2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45498</v>
      </c>
      <c r="E169" s="217">
        <v>1658.95</v>
      </c>
      <c r="F169" s="217">
        <v>1642.7166666666669</v>
      </c>
      <c r="G169" s="219">
        <v>1622.2833333333338</v>
      </c>
      <c r="H169" s="219">
        <v>1585.6166666666668</v>
      </c>
      <c r="I169" s="219">
        <v>1565.1833333333336</v>
      </c>
      <c r="J169" s="219">
        <v>1679.3833333333339</v>
      </c>
      <c r="K169" s="219">
        <v>1699.8166666666668</v>
      </c>
      <c r="L169" s="219">
        <v>1736.483333333334</v>
      </c>
      <c r="M169" s="220">
        <v>1663.15</v>
      </c>
      <c r="N169" s="220">
        <v>1606.05</v>
      </c>
      <c r="O169" s="220">
        <v>7844625</v>
      </c>
      <c r="P169" s="221">
        <v>1.1605977078195271E-2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45498</v>
      </c>
      <c r="E170" s="217">
        <v>893.6</v>
      </c>
      <c r="F170" s="217">
        <v>888.88333333333333</v>
      </c>
      <c r="G170" s="219">
        <v>882.91666666666663</v>
      </c>
      <c r="H170" s="219">
        <v>872.23333333333335</v>
      </c>
      <c r="I170" s="219">
        <v>866.26666666666665</v>
      </c>
      <c r="J170" s="219">
        <v>899.56666666666661</v>
      </c>
      <c r="K170" s="219">
        <v>905.5333333333333</v>
      </c>
      <c r="L170" s="219">
        <v>916.21666666666658</v>
      </c>
      <c r="M170" s="220">
        <v>894.85</v>
      </c>
      <c r="N170" s="220">
        <v>878.2</v>
      </c>
      <c r="O170" s="220">
        <v>94876500</v>
      </c>
      <c r="P170" s="221">
        <v>-1.0187078993295481E-3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45498</v>
      </c>
      <c r="E171" s="217">
        <v>28043.1</v>
      </c>
      <c r="F171" s="217">
        <v>27955.166666666668</v>
      </c>
      <c r="G171" s="219">
        <v>27764.433333333334</v>
      </c>
      <c r="H171" s="219">
        <v>27485.766666666666</v>
      </c>
      <c r="I171" s="219">
        <v>27295.033333333333</v>
      </c>
      <c r="J171" s="219">
        <v>28233.833333333336</v>
      </c>
      <c r="K171" s="219">
        <v>28424.566666666666</v>
      </c>
      <c r="L171" s="219">
        <v>28703.233333333337</v>
      </c>
      <c r="M171" s="220">
        <v>28145.9</v>
      </c>
      <c r="N171" s="220">
        <v>27676.5</v>
      </c>
      <c r="O171" s="220">
        <v>236175</v>
      </c>
      <c r="P171" s="221">
        <v>-4.9884340742230714E-2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45498</v>
      </c>
      <c r="E172" s="217">
        <v>7134.05</v>
      </c>
      <c r="F172" s="217">
        <v>7220.9666666666672</v>
      </c>
      <c r="G172" s="219">
        <v>6970.4333333333343</v>
      </c>
      <c r="H172" s="219">
        <v>6806.8166666666675</v>
      </c>
      <c r="I172" s="219">
        <v>6556.2833333333347</v>
      </c>
      <c r="J172" s="219">
        <v>7384.5833333333339</v>
      </c>
      <c r="K172" s="219">
        <v>7635.1166666666668</v>
      </c>
      <c r="L172" s="219">
        <v>7798.7333333333336</v>
      </c>
      <c r="M172" s="220">
        <v>7471.5</v>
      </c>
      <c r="N172" s="220">
        <v>7057.35</v>
      </c>
      <c r="O172" s="220">
        <v>2161200</v>
      </c>
      <c r="P172" s="221">
        <v>5.7390283281960955E-2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45498</v>
      </c>
      <c r="E173" s="217">
        <v>2406.75</v>
      </c>
      <c r="F173" s="217">
        <v>2399.4166666666665</v>
      </c>
      <c r="G173" s="219">
        <v>2384.1333333333332</v>
      </c>
      <c r="H173" s="219">
        <v>2361.5166666666669</v>
      </c>
      <c r="I173" s="219">
        <v>2346.2333333333336</v>
      </c>
      <c r="J173" s="219">
        <v>2422.0333333333328</v>
      </c>
      <c r="K173" s="219">
        <v>2437.3166666666666</v>
      </c>
      <c r="L173" s="219">
        <v>2459.9333333333325</v>
      </c>
      <c r="M173" s="220">
        <v>2414.6999999999998</v>
      </c>
      <c r="N173" s="220">
        <v>2376.8000000000002</v>
      </c>
      <c r="O173" s="220">
        <v>5240250</v>
      </c>
      <c r="P173" s="221">
        <v>-1.0722710701265279E-3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45498</v>
      </c>
      <c r="E174" s="217">
        <v>2853.5</v>
      </c>
      <c r="F174" s="217">
        <v>2827.7000000000003</v>
      </c>
      <c r="G174" s="219">
        <v>2796.8000000000006</v>
      </c>
      <c r="H174" s="219">
        <v>2740.1000000000004</v>
      </c>
      <c r="I174" s="219">
        <v>2709.2000000000007</v>
      </c>
      <c r="J174" s="219">
        <v>2884.4000000000005</v>
      </c>
      <c r="K174" s="219">
        <v>2915.3</v>
      </c>
      <c r="L174" s="219">
        <v>2972.0000000000005</v>
      </c>
      <c r="M174" s="220">
        <v>2858.6</v>
      </c>
      <c r="N174" s="220">
        <v>2771</v>
      </c>
      <c r="O174" s="220">
        <v>8061000</v>
      </c>
      <c r="P174" s="221">
        <v>9.7328172560219462E-3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45498</v>
      </c>
      <c r="E175" s="217">
        <v>1595.1</v>
      </c>
      <c r="F175" s="217">
        <v>1588.2833333333335</v>
      </c>
      <c r="G175" s="219">
        <v>1579.9666666666672</v>
      </c>
      <c r="H175" s="219">
        <v>1564.8333333333337</v>
      </c>
      <c r="I175" s="219">
        <v>1556.5166666666673</v>
      </c>
      <c r="J175" s="219">
        <v>1603.416666666667</v>
      </c>
      <c r="K175" s="219">
        <v>1611.7333333333331</v>
      </c>
      <c r="L175" s="219">
        <v>1626.8666666666668</v>
      </c>
      <c r="M175" s="220">
        <v>1596.6</v>
      </c>
      <c r="N175" s="220">
        <v>1573.15</v>
      </c>
      <c r="O175" s="220">
        <v>17433150</v>
      </c>
      <c r="P175" s="221">
        <v>2.8240540038397224E-2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45498</v>
      </c>
      <c r="E176" s="217">
        <v>801.75</v>
      </c>
      <c r="F176" s="217">
        <v>801.2833333333333</v>
      </c>
      <c r="G176" s="219">
        <v>792.46666666666658</v>
      </c>
      <c r="H176" s="219">
        <v>783.18333333333328</v>
      </c>
      <c r="I176" s="219">
        <v>774.36666666666656</v>
      </c>
      <c r="J176" s="219">
        <v>810.56666666666661</v>
      </c>
      <c r="K176" s="219">
        <v>819.38333333333321</v>
      </c>
      <c r="L176" s="219">
        <v>828.66666666666663</v>
      </c>
      <c r="M176" s="220">
        <v>810.1</v>
      </c>
      <c r="N176" s="220">
        <v>792</v>
      </c>
      <c r="O176" s="220">
        <v>6772500</v>
      </c>
      <c r="P176" s="221">
        <v>1.9647696476964769E-2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45498</v>
      </c>
      <c r="E177" s="217">
        <v>742.25</v>
      </c>
      <c r="F177" s="217">
        <v>742.1</v>
      </c>
      <c r="G177" s="219">
        <v>735.30000000000007</v>
      </c>
      <c r="H177" s="219">
        <v>728.35</v>
      </c>
      <c r="I177" s="219">
        <v>721.55000000000007</v>
      </c>
      <c r="J177" s="219">
        <v>749.05000000000007</v>
      </c>
      <c r="K177" s="219">
        <v>755.85</v>
      </c>
      <c r="L177" s="219">
        <v>762.80000000000007</v>
      </c>
      <c r="M177" s="220">
        <v>748.9</v>
      </c>
      <c r="N177" s="220">
        <v>735.15</v>
      </c>
      <c r="O177" s="220">
        <v>8729000</v>
      </c>
      <c r="P177" s="221">
        <v>0.12068301450763898</v>
      </c>
    </row>
    <row r="178" spans="1:16" ht="12.75" customHeight="1">
      <c r="A178" s="213">
        <v>168</v>
      </c>
      <c r="B178" s="225" t="s">
        <v>840</v>
      </c>
      <c r="C178" s="224" t="s">
        <v>218</v>
      </c>
      <c r="D178" s="218">
        <v>45498</v>
      </c>
      <c r="E178" s="217">
        <v>1061.1500000000001</v>
      </c>
      <c r="F178" s="217">
        <v>1060.5333333333333</v>
      </c>
      <c r="G178" s="219">
        <v>1049.2166666666667</v>
      </c>
      <c r="H178" s="219">
        <v>1037.2833333333333</v>
      </c>
      <c r="I178" s="219">
        <v>1025.9666666666667</v>
      </c>
      <c r="J178" s="219">
        <v>1072.4666666666667</v>
      </c>
      <c r="K178" s="219">
        <v>1083.7833333333333</v>
      </c>
      <c r="L178" s="219">
        <v>1095.7166666666667</v>
      </c>
      <c r="M178" s="220">
        <v>1071.8499999999999</v>
      </c>
      <c r="N178" s="220">
        <v>1048.5999999999999</v>
      </c>
      <c r="O178" s="220">
        <v>11833250</v>
      </c>
      <c r="P178" s="221">
        <v>-7.8547261124673431E-2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45498</v>
      </c>
      <c r="E179" s="217">
        <v>1872.85</v>
      </c>
      <c r="F179" s="217">
        <v>1864.95</v>
      </c>
      <c r="G179" s="219">
        <v>1836.9</v>
      </c>
      <c r="H179" s="219">
        <v>1800.95</v>
      </c>
      <c r="I179" s="219">
        <v>1772.9</v>
      </c>
      <c r="J179" s="219">
        <v>1900.9</v>
      </c>
      <c r="K179" s="219">
        <v>1928.9499999999998</v>
      </c>
      <c r="L179" s="219">
        <v>1964.9</v>
      </c>
      <c r="M179" s="220">
        <v>1893</v>
      </c>
      <c r="N179" s="220">
        <v>1829</v>
      </c>
      <c r="O179" s="220">
        <v>7731000</v>
      </c>
      <c r="P179" s="221">
        <v>5.0693123131285676E-2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45498</v>
      </c>
      <c r="E180" s="217">
        <v>1193.3</v>
      </c>
      <c r="F180" s="217">
        <v>1186.2666666666667</v>
      </c>
      <c r="G180" s="219">
        <v>1178.2333333333333</v>
      </c>
      <c r="H180" s="219">
        <v>1163.1666666666667</v>
      </c>
      <c r="I180" s="219">
        <v>1155.1333333333334</v>
      </c>
      <c r="J180" s="219">
        <v>1201.3333333333333</v>
      </c>
      <c r="K180" s="219">
        <v>1209.3666666666666</v>
      </c>
      <c r="L180" s="219">
        <v>1224.4333333333332</v>
      </c>
      <c r="M180" s="220">
        <v>1194.3</v>
      </c>
      <c r="N180" s="220">
        <v>1171.2</v>
      </c>
      <c r="O180" s="220">
        <v>10379250</v>
      </c>
      <c r="P180" s="221">
        <v>-5.4247990815154995E-2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45498</v>
      </c>
      <c r="E181" s="217">
        <v>1027.25</v>
      </c>
      <c r="F181" s="217">
        <v>1022.2333333333332</v>
      </c>
      <c r="G181" s="219">
        <v>1014.4666666666665</v>
      </c>
      <c r="H181" s="219">
        <v>1001.6833333333333</v>
      </c>
      <c r="I181" s="219">
        <v>993.91666666666652</v>
      </c>
      <c r="J181" s="219">
        <v>1035.0166666666664</v>
      </c>
      <c r="K181" s="219">
        <v>1042.7833333333331</v>
      </c>
      <c r="L181" s="219">
        <v>1055.5666666666664</v>
      </c>
      <c r="M181" s="220">
        <v>1030</v>
      </c>
      <c r="N181" s="220">
        <v>1009.45</v>
      </c>
      <c r="O181" s="220">
        <v>61870600</v>
      </c>
      <c r="P181" s="221">
        <v>1.0038249501679027E-2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45498</v>
      </c>
      <c r="E182" s="217">
        <v>430.05</v>
      </c>
      <c r="F182" s="217">
        <v>433.08333333333331</v>
      </c>
      <c r="G182" s="219">
        <v>426.01666666666665</v>
      </c>
      <c r="H182" s="219">
        <v>421.98333333333335</v>
      </c>
      <c r="I182" s="219">
        <v>414.91666666666669</v>
      </c>
      <c r="J182" s="219">
        <v>437.11666666666662</v>
      </c>
      <c r="K182" s="219">
        <v>444.18333333333334</v>
      </c>
      <c r="L182" s="219">
        <v>448.21666666666658</v>
      </c>
      <c r="M182" s="220">
        <v>440.15</v>
      </c>
      <c r="N182" s="220">
        <v>429.05</v>
      </c>
      <c r="O182" s="220">
        <v>98204400</v>
      </c>
      <c r="P182" s="221">
        <v>3.2708688245315164E-2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45498</v>
      </c>
      <c r="E183" s="217">
        <v>166.82</v>
      </c>
      <c r="F183" s="217">
        <v>166.39333333333335</v>
      </c>
      <c r="G183" s="219">
        <v>165.23666666666668</v>
      </c>
      <c r="H183" s="219">
        <v>163.65333333333334</v>
      </c>
      <c r="I183" s="219">
        <v>162.49666666666667</v>
      </c>
      <c r="J183" s="219">
        <v>167.97666666666669</v>
      </c>
      <c r="K183" s="219">
        <v>169.13333333333338</v>
      </c>
      <c r="L183" s="219">
        <v>170.7166666666667</v>
      </c>
      <c r="M183" s="220">
        <v>167.55</v>
      </c>
      <c r="N183" s="220">
        <v>164.81</v>
      </c>
      <c r="O183" s="220">
        <v>270880500</v>
      </c>
      <c r="P183" s="221">
        <v>3.9160248971410488E-2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45498</v>
      </c>
      <c r="E184" s="217">
        <v>4307.55</v>
      </c>
      <c r="F184" s="217">
        <v>4258.7666666666673</v>
      </c>
      <c r="G184" s="219">
        <v>4203.9333333333343</v>
      </c>
      <c r="H184" s="219">
        <v>4100.3166666666666</v>
      </c>
      <c r="I184" s="219">
        <v>4045.4833333333336</v>
      </c>
      <c r="J184" s="219">
        <v>4362.383333333335</v>
      </c>
      <c r="K184" s="219">
        <v>4417.216666666669</v>
      </c>
      <c r="L184" s="219">
        <v>4520.8333333333358</v>
      </c>
      <c r="M184" s="220">
        <v>4313.6000000000004</v>
      </c>
      <c r="N184" s="220">
        <v>4155.1499999999996</v>
      </c>
      <c r="O184" s="220">
        <v>19344675</v>
      </c>
      <c r="P184" s="221">
        <v>6.9827536147726618E-2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45498</v>
      </c>
      <c r="E185" s="217">
        <v>1544.4</v>
      </c>
      <c r="F185" s="217">
        <v>1534.0333333333335</v>
      </c>
      <c r="G185" s="219">
        <v>1519.0166666666671</v>
      </c>
      <c r="H185" s="219">
        <v>1493.6333333333337</v>
      </c>
      <c r="I185" s="219">
        <v>1478.6166666666672</v>
      </c>
      <c r="J185" s="219">
        <v>1559.416666666667</v>
      </c>
      <c r="K185" s="219">
        <v>1574.4333333333334</v>
      </c>
      <c r="L185" s="219">
        <v>1599.8166666666668</v>
      </c>
      <c r="M185" s="220">
        <v>1549.05</v>
      </c>
      <c r="N185" s="220">
        <v>1508.65</v>
      </c>
      <c r="O185" s="220">
        <v>17970600</v>
      </c>
      <c r="P185" s="221">
        <v>4.8374111799502954E-2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45498</v>
      </c>
      <c r="E186" s="217">
        <v>3263.65</v>
      </c>
      <c r="F186" s="217">
        <v>3249.1666666666665</v>
      </c>
      <c r="G186" s="219">
        <v>3228.2833333333328</v>
      </c>
      <c r="H186" s="219">
        <v>3192.9166666666665</v>
      </c>
      <c r="I186" s="219">
        <v>3172.0333333333328</v>
      </c>
      <c r="J186" s="219">
        <v>3284.5333333333328</v>
      </c>
      <c r="K186" s="219">
        <v>3305.416666666667</v>
      </c>
      <c r="L186" s="219">
        <v>3340.7833333333328</v>
      </c>
      <c r="M186" s="220">
        <v>3270.05</v>
      </c>
      <c r="N186" s="220">
        <v>3213.8</v>
      </c>
      <c r="O186" s="220">
        <v>10201100</v>
      </c>
      <c r="P186" s="221">
        <v>4.2553191489361703E-3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45498</v>
      </c>
      <c r="E187" s="217">
        <v>3054.7</v>
      </c>
      <c r="F187" s="217">
        <v>3023.7000000000003</v>
      </c>
      <c r="G187" s="219">
        <v>2981.1500000000005</v>
      </c>
      <c r="H187" s="219">
        <v>2907.6000000000004</v>
      </c>
      <c r="I187" s="219">
        <v>2865.0500000000006</v>
      </c>
      <c r="J187" s="219">
        <v>3097.2500000000005</v>
      </c>
      <c r="K187" s="219">
        <v>3139.8000000000006</v>
      </c>
      <c r="L187" s="219">
        <v>3213.3500000000004</v>
      </c>
      <c r="M187" s="220">
        <v>3066.25</v>
      </c>
      <c r="N187" s="220">
        <v>2950.15</v>
      </c>
      <c r="O187" s="220">
        <v>1204250</v>
      </c>
      <c r="P187" s="221">
        <v>-6.804123711340206E-3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45498</v>
      </c>
      <c r="E188" s="217">
        <v>5323.05</v>
      </c>
      <c r="F188" s="217">
        <v>5417.7666666666664</v>
      </c>
      <c r="G188" s="219">
        <v>5187.7333333333327</v>
      </c>
      <c r="H188" s="219">
        <v>5052.4166666666661</v>
      </c>
      <c r="I188" s="219">
        <v>4822.3833333333323</v>
      </c>
      <c r="J188" s="219">
        <v>5553.083333333333</v>
      </c>
      <c r="K188" s="219">
        <v>5783.1166666666659</v>
      </c>
      <c r="L188" s="219">
        <v>5918.4333333333334</v>
      </c>
      <c r="M188" s="220">
        <v>5647.8</v>
      </c>
      <c r="N188" s="220">
        <v>5282.45</v>
      </c>
      <c r="O188" s="220">
        <v>3102600</v>
      </c>
      <c r="P188" s="221">
        <v>-1.0334928229665072E-2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45498</v>
      </c>
      <c r="E189" s="217">
        <v>2413.85</v>
      </c>
      <c r="F189" s="217">
        <v>2422.6333333333332</v>
      </c>
      <c r="G189" s="219">
        <v>2379.4666666666662</v>
      </c>
      <c r="H189" s="219">
        <v>2345.083333333333</v>
      </c>
      <c r="I189" s="219">
        <v>2301.9166666666661</v>
      </c>
      <c r="J189" s="219">
        <v>2457.0166666666664</v>
      </c>
      <c r="K189" s="219">
        <v>2500.1833333333334</v>
      </c>
      <c r="L189" s="219">
        <v>2534.5666666666666</v>
      </c>
      <c r="M189" s="220">
        <v>2465.8000000000002</v>
      </c>
      <c r="N189" s="220">
        <v>2388.25</v>
      </c>
      <c r="O189" s="220">
        <v>5173350</v>
      </c>
      <c r="P189" s="221">
        <v>5.5102040816326532E-3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45498</v>
      </c>
      <c r="E190" s="217">
        <v>2086.75</v>
      </c>
      <c r="F190" s="217">
        <v>2081.65</v>
      </c>
      <c r="G190" s="219">
        <v>2068.3000000000002</v>
      </c>
      <c r="H190" s="219">
        <v>2049.85</v>
      </c>
      <c r="I190" s="219">
        <v>2036.5</v>
      </c>
      <c r="J190" s="219">
        <v>2100.1000000000004</v>
      </c>
      <c r="K190" s="219">
        <v>2113.4499999999998</v>
      </c>
      <c r="L190" s="219">
        <v>2131.9000000000005</v>
      </c>
      <c r="M190" s="220">
        <v>2095</v>
      </c>
      <c r="N190" s="220">
        <v>2063.1999999999998</v>
      </c>
      <c r="O190" s="220">
        <v>2624400</v>
      </c>
      <c r="P190" s="221">
        <v>1.5264845061822622E-3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45498</v>
      </c>
      <c r="E191" s="217">
        <v>11684.3</v>
      </c>
      <c r="F191" s="217">
        <v>11630.300000000001</v>
      </c>
      <c r="G191" s="219">
        <v>11539.900000000001</v>
      </c>
      <c r="H191" s="219">
        <v>11395.5</v>
      </c>
      <c r="I191" s="219">
        <v>11305.1</v>
      </c>
      <c r="J191" s="219">
        <v>11774.700000000003</v>
      </c>
      <c r="K191" s="219">
        <v>11865.1</v>
      </c>
      <c r="L191" s="219">
        <v>12009.500000000004</v>
      </c>
      <c r="M191" s="220">
        <v>11720.7</v>
      </c>
      <c r="N191" s="220">
        <v>11485.9</v>
      </c>
      <c r="O191" s="220">
        <v>2692700</v>
      </c>
      <c r="P191" s="221">
        <v>3.3626348316763269E-2</v>
      </c>
    </row>
    <row r="192" spans="1:16" ht="12.75" customHeight="1">
      <c r="A192" s="213">
        <v>182</v>
      </c>
      <c r="B192" s="225" t="s">
        <v>840</v>
      </c>
      <c r="C192" s="217" t="s">
        <v>232</v>
      </c>
      <c r="D192" s="218">
        <v>45498</v>
      </c>
      <c r="E192" s="217">
        <v>560.35</v>
      </c>
      <c r="F192" s="217">
        <v>559.0333333333333</v>
      </c>
      <c r="G192" s="219">
        <v>556.66666666666663</v>
      </c>
      <c r="H192" s="219">
        <v>552.98333333333335</v>
      </c>
      <c r="I192" s="219">
        <v>550.61666666666667</v>
      </c>
      <c r="J192" s="219">
        <v>562.71666666666658</v>
      </c>
      <c r="K192" s="219">
        <v>565.08333333333337</v>
      </c>
      <c r="L192" s="219">
        <v>568.76666666666654</v>
      </c>
      <c r="M192" s="220">
        <v>561.4</v>
      </c>
      <c r="N192" s="220">
        <v>555.35</v>
      </c>
      <c r="O192" s="220">
        <v>39006500</v>
      </c>
      <c r="P192" s="221">
        <v>2.3502524218856596E-2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45498</v>
      </c>
      <c r="E193" s="217">
        <v>452.45</v>
      </c>
      <c r="F193" s="217">
        <v>452.83333333333331</v>
      </c>
      <c r="G193" s="219">
        <v>447.81666666666661</v>
      </c>
      <c r="H193" s="219">
        <v>443.18333333333328</v>
      </c>
      <c r="I193" s="219">
        <v>438.16666666666657</v>
      </c>
      <c r="J193" s="219">
        <v>457.46666666666664</v>
      </c>
      <c r="K193" s="219">
        <v>462.48333333333341</v>
      </c>
      <c r="L193" s="219">
        <v>467.11666666666667</v>
      </c>
      <c r="M193" s="220">
        <v>457.85</v>
      </c>
      <c r="N193" s="220">
        <v>448.2</v>
      </c>
      <c r="O193" s="220">
        <v>161768200</v>
      </c>
      <c r="P193" s="221">
        <v>-4.7622916412777078E-2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45498</v>
      </c>
      <c r="E194" s="217">
        <v>1498.3</v>
      </c>
      <c r="F194" s="217">
        <v>1504.6166666666668</v>
      </c>
      <c r="G194" s="219">
        <v>1483.7333333333336</v>
      </c>
      <c r="H194" s="219">
        <v>1469.1666666666667</v>
      </c>
      <c r="I194" s="219">
        <v>1448.2833333333335</v>
      </c>
      <c r="J194" s="219">
        <v>1519.1833333333336</v>
      </c>
      <c r="K194" s="219">
        <v>1540.0666666666668</v>
      </c>
      <c r="L194" s="219">
        <v>1554.6333333333337</v>
      </c>
      <c r="M194" s="220">
        <v>1525.5</v>
      </c>
      <c r="N194" s="220">
        <v>1490.05</v>
      </c>
      <c r="O194" s="220">
        <v>7869600</v>
      </c>
      <c r="P194" s="221">
        <v>-1.6745318922210383E-3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45498</v>
      </c>
      <c r="E195" s="217">
        <v>573.45000000000005</v>
      </c>
      <c r="F195" s="217">
        <v>568.33333333333337</v>
      </c>
      <c r="G195" s="219">
        <v>562.11666666666679</v>
      </c>
      <c r="H195" s="219">
        <v>550.78333333333342</v>
      </c>
      <c r="I195" s="219">
        <v>544.56666666666683</v>
      </c>
      <c r="J195" s="219">
        <v>579.66666666666674</v>
      </c>
      <c r="K195" s="219">
        <v>585.88333333333321</v>
      </c>
      <c r="L195" s="219">
        <v>597.2166666666667</v>
      </c>
      <c r="M195" s="220">
        <v>574.54999999999995</v>
      </c>
      <c r="N195" s="220">
        <v>557</v>
      </c>
      <c r="O195" s="220">
        <v>62013000</v>
      </c>
      <c r="P195" s="221">
        <v>6.5493146349183164E-3</v>
      </c>
    </row>
    <row r="196" spans="1:16" ht="12.75" customHeight="1">
      <c r="A196" s="213">
        <v>186</v>
      </c>
      <c r="B196" s="225" t="s">
        <v>42</v>
      </c>
      <c r="C196" s="217" t="s">
        <v>237</v>
      </c>
      <c r="D196" s="218">
        <v>45498</v>
      </c>
      <c r="E196" s="217">
        <v>1186.5</v>
      </c>
      <c r="F196" s="217">
        <v>1179.8666666666666</v>
      </c>
      <c r="G196" s="219">
        <v>1168.7333333333331</v>
      </c>
      <c r="H196" s="219">
        <v>1150.9666666666665</v>
      </c>
      <c r="I196" s="219">
        <v>1139.833333333333</v>
      </c>
      <c r="J196" s="219">
        <v>1197.6333333333332</v>
      </c>
      <c r="K196" s="219">
        <v>1208.7666666666669</v>
      </c>
      <c r="L196" s="219">
        <v>1226.5333333333333</v>
      </c>
      <c r="M196" s="220">
        <v>1191</v>
      </c>
      <c r="N196" s="220">
        <v>1162.0999999999999</v>
      </c>
      <c r="O196" s="220">
        <v>16164000</v>
      </c>
      <c r="P196" s="221">
        <v>-2.0826518373132701E-2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45492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5" t="s">
        <v>16</v>
      </c>
      <c r="B8" s="367"/>
      <c r="C8" s="370" t="s">
        <v>20</v>
      </c>
      <c r="D8" s="370" t="s">
        <v>21</v>
      </c>
      <c r="E8" s="362" t="s">
        <v>22</v>
      </c>
      <c r="F8" s="363"/>
      <c r="G8" s="364"/>
      <c r="H8" s="362" t="s">
        <v>23</v>
      </c>
      <c r="I8" s="363"/>
      <c r="J8" s="364"/>
      <c r="K8" s="26"/>
      <c r="L8" s="48"/>
      <c r="M8" s="48"/>
      <c r="N8" s="1"/>
      <c r="O8" s="1"/>
    </row>
    <row r="9" spans="1:15" ht="36" customHeight="1">
      <c r="A9" s="366"/>
      <c r="B9" s="369"/>
      <c r="C9" s="369"/>
      <c r="D9" s="36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24800.85</v>
      </c>
      <c r="D10" s="34">
        <v>24714.350000000002</v>
      </c>
      <c r="E10" s="34">
        <v>24590.950000000004</v>
      </c>
      <c r="F10" s="34">
        <v>24381.050000000003</v>
      </c>
      <c r="G10" s="34">
        <v>24257.650000000005</v>
      </c>
      <c r="H10" s="34">
        <v>24924.250000000004</v>
      </c>
      <c r="I10" s="34">
        <v>25047.650000000005</v>
      </c>
      <c r="J10" s="34">
        <v>25257.550000000003</v>
      </c>
      <c r="K10" s="34">
        <v>24837.75</v>
      </c>
      <c r="L10" s="34">
        <v>24504.45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52620.7</v>
      </c>
      <c r="D11" s="34">
        <v>52524.033333333333</v>
      </c>
      <c r="E11" s="34">
        <v>52265.316666666666</v>
      </c>
      <c r="F11" s="34">
        <v>51909.933333333334</v>
      </c>
      <c r="G11" s="34">
        <v>51651.216666666667</v>
      </c>
      <c r="H11" s="34">
        <v>52879.416666666664</v>
      </c>
      <c r="I11" s="34">
        <v>53138.133333333324</v>
      </c>
      <c r="J11" s="34">
        <v>53493.516666666663</v>
      </c>
      <c r="K11" s="34">
        <v>52782.75</v>
      </c>
      <c r="L11" s="34">
        <v>52168.65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7294.6</v>
      </c>
      <c r="D12" s="36">
        <v>7315.5166666666664</v>
      </c>
      <c r="E12" s="36">
        <v>7215.2833333333328</v>
      </c>
      <c r="F12" s="36">
        <v>7135.9666666666662</v>
      </c>
      <c r="G12" s="36">
        <v>7035.7333333333327</v>
      </c>
      <c r="H12" s="36">
        <v>7394.833333333333</v>
      </c>
      <c r="I12" s="36">
        <v>7495.0666666666666</v>
      </c>
      <c r="J12" s="36">
        <v>7574.3833333333332</v>
      </c>
      <c r="K12" s="36">
        <v>7415.75</v>
      </c>
      <c r="L12" s="36">
        <v>7236.2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9340.6</v>
      </c>
      <c r="D13" s="36">
        <v>9309.85</v>
      </c>
      <c r="E13" s="36">
        <v>9265.7000000000007</v>
      </c>
      <c r="F13" s="36">
        <v>9190.8000000000011</v>
      </c>
      <c r="G13" s="36">
        <v>9146.6500000000015</v>
      </c>
      <c r="H13" s="36">
        <v>9384.75</v>
      </c>
      <c r="I13" s="36">
        <v>9428.8999999999978</v>
      </c>
      <c r="J13" s="36">
        <v>9503.7999999999993</v>
      </c>
      <c r="K13" s="36">
        <v>9354</v>
      </c>
      <c r="L13" s="36">
        <v>9234.9500000000007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40010.400000000001</v>
      </c>
      <c r="D14" s="36">
        <v>39698.816666666673</v>
      </c>
      <c r="E14" s="36">
        <v>39321.933333333349</v>
      </c>
      <c r="F14" s="36">
        <v>38633.466666666674</v>
      </c>
      <c r="G14" s="36">
        <v>38256.58333333335</v>
      </c>
      <c r="H14" s="36">
        <v>40387.283333333347</v>
      </c>
      <c r="I14" s="36">
        <v>40764.166666666664</v>
      </c>
      <c r="J14" s="36">
        <v>41452.633333333346</v>
      </c>
      <c r="K14" s="36">
        <v>40075.699999999997</v>
      </c>
      <c r="L14" s="36">
        <v>39010.35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11288.65</v>
      </c>
      <c r="D15" s="36">
        <v>11321.933333333334</v>
      </c>
      <c r="E15" s="36">
        <v>11168.766666666668</v>
      </c>
      <c r="F15" s="36">
        <v>11048.883333333333</v>
      </c>
      <c r="G15" s="36">
        <v>10895.716666666667</v>
      </c>
      <c r="H15" s="36">
        <v>11441.816666666669</v>
      </c>
      <c r="I15" s="36">
        <v>11594.983333333334</v>
      </c>
      <c r="J15" s="36">
        <v>11714.86666666667</v>
      </c>
      <c r="K15" s="36">
        <v>11475.1</v>
      </c>
      <c r="L15" s="36">
        <v>11202.05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16002.75</v>
      </c>
      <c r="D16" s="36">
        <v>15990.4</v>
      </c>
      <c r="E16" s="36">
        <v>15887.9</v>
      </c>
      <c r="F16" s="36">
        <v>15773.05</v>
      </c>
      <c r="G16" s="36">
        <v>15670.55</v>
      </c>
      <c r="H16" s="36">
        <v>16105.25</v>
      </c>
      <c r="I16" s="36">
        <v>16207.75</v>
      </c>
      <c r="J16" s="36">
        <v>16322.6</v>
      </c>
      <c r="K16" s="36">
        <v>16092.9</v>
      </c>
      <c r="L16" s="36">
        <v>15875.55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7893.15</v>
      </c>
      <c r="D17" s="36">
        <v>7952.1333333333341</v>
      </c>
      <c r="E17" s="36">
        <v>7654.3666666666686</v>
      </c>
      <c r="F17" s="36">
        <v>7415.5833333333348</v>
      </c>
      <c r="G17" s="36">
        <v>7117.8166666666693</v>
      </c>
      <c r="H17" s="36">
        <v>8190.9166666666679</v>
      </c>
      <c r="I17" s="36">
        <v>8488.6833333333325</v>
      </c>
      <c r="J17" s="36">
        <v>8727.4666666666672</v>
      </c>
      <c r="K17" s="31">
        <v>8249.9</v>
      </c>
      <c r="L17" s="31">
        <v>7713.35</v>
      </c>
      <c r="M17" s="31">
        <v>7.1524900000000002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2686.45</v>
      </c>
      <c r="D18" s="36">
        <v>2692.5</v>
      </c>
      <c r="E18" s="36">
        <v>2665.1</v>
      </c>
      <c r="F18" s="36">
        <v>2643.75</v>
      </c>
      <c r="G18" s="36">
        <v>2616.35</v>
      </c>
      <c r="H18" s="36">
        <v>2713.85</v>
      </c>
      <c r="I18" s="36">
        <v>2741.2499999999995</v>
      </c>
      <c r="J18" s="36">
        <v>2762.6</v>
      </c>
      <c r="K18" s="31">
        <v>2719.9</v>
      </c>
      <c r="L18" s="31">
        <v>2671.15</v>
      </c>
      <c r="M18" s="31">
        <v>3.5125799999999998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1525.85</v>
      </c>
      <c r="D19" s="36">
        <v>1531.6833333333334</v>
      </c>
      <c r="E19" s="36">
        <v>1509.1666666666667</v>
      </c>
      <c r="F19" s="36">
        <v>1492.4833333333333</v>
      </c>
      <c r="G19" s="36">
        <v>1469.9666666666667</v>
      </c>
      <c r="H19" s="36">
        <v>1548.3666666666668</v>
      </c>
      <c r="I19" s="36">
        <v>1570.8833333333332</v>
      </c>
      <c r="J19" s="36">
        <v>1587.5666666666668</v>
      </c>
      <c r="K19" s="31">
        <v>1554.2</v>
      </c>
      <c r="L19" s="31">
        <v>1515</v>
      </c>
      <c r="M19" s="31">
        <v>4.0774100000000004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633.04999999999995</v>
      </c>
      <c r="D20" s="36">
        <v>633.85</v>
      </c>
      <c r="E20" s="36">
        <v>629.20000000000005</v>
      </c>
      <c r="F20" s="36">
        <v>625.35</v>
      </c>
      <c r="G20" s="36">
        <v>620.70000000000005</v>
      </c>
      <c r="H20" s="36">
        <v>637.70000000000005</v>
      </c>
      <c r="I20" s="36">
        <v>642.34999999999991</v>
      </c>
      <c r="J20" s="36">
        <v>646.20000000000005</v>
      </c>
      <c r="K20" s="31">
        <v>638.5</v>
      </c>
      <c r="L20" s="31">
        <v>630</v>
      </c>
      <c r="M20" s="31">
        <v>22.242740000000001</v>
      </c>
      <c r="N20" s="1"/>
      <c r="O20" s="1"/>
    </row>
    <row r="21" spans="1:15" ht="12.75" customHeight="1">
      <c r="A21" s="51">
        <v>12</v>
      </c>
      <c r="B21" s="53" t="s">
        <v>825</v>
      </c>
      <c r="C21" s="31">
        <v>1010.45</v>
      </c>
      <c r="D21" s="36">
        <v>1014.25</v>
      </c>
      <c r="E21" s="36">
        <v>1003.5</v>
      </c>
      <c r="F21" s="36">
        <v>996.55</v>
      </c>
      <c r="G21" s="36">
        <v>985.8</v>
      </c>
      <c r="H21" s="36">
        <v>1021.2</v>
      </c>
      <c r="I21" s="36">
        <v>1031.95</v>
      </c>
      <c r="J21" s="36">
        <v>1038.9000000000001</v>
      </c>
      <c r="K21" s="31">
        <v>1025</v>
      </c>
      <c r="L21" s="31">
        <v>1007.3</v>
      </c>
      <c r="M21" s="31">
        <v>6.2534999999999998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3092.2</v>
      </c>
      <c r="D22" s="36">
        <v>3086.7833333333333</v>
      </c>
      <c r="E22" s="36">
        <v>3062.5666666666666</v>
      </c>
      <c r="F22" s="36">
        <v>3032.9333333333334</v>
      </c>
      <c r="G22" s="36">
        <v>3008.7166666666667</v>
      </c>
      <c r="H22" s="36">
        <v>3116.4166666666665</v>
      </c>
      <c r="I22" s="36">
        <v>3140.6333333333328</v>
      </c>
      <c r="J22" s="36">
        <v>3170.2666666666664</v>
      </c>
      <c r="K22" s="31">
        <v>3111</v>
      </c>
      <c r="L22" s="31">
        <v>3057.15</v>
      </c>
      <c r="M22" s="31">
        <v>10.216530000000001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1747.55</v>
      </c>
      <c r="D23" s="36">
        <v>1751.1666666666667</v>
      </c>
      <c r="E23" s="36">
        <v>1721.3833333333334</v>
      </c>
      <c r="F23" s="36">
        <v>1695.2166666666667</v>
      </c>
      <c r="G23" s="36">
        <v>1665.4333333333334</v>
      </c>
      <c r="H23" s="36">
        <v>1777.3333333333335</v>
      </c>
      <c r="I23" s="36">
        <v>1807.1166666666668</v>
      </c>
      <c r="J23" s="36">
        <v>1833.2833333333335</v>
      </c>
      <c r="K23" s="31">
        <v>1780.95</v>
      </c>
      <c r="L23" s="31">
        <v>1725</v>
      </c>
      <c r="M23" s="31">
        <v>7.8472600000000003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1493.9</v>
      </c>
      <c r="D24" s="36">
        <v>1490.1166666666668</v>
      </c>
      <c r="E24" s="36">
        <v>1475.9833333333336</v>
      </c>
      <c r="F24" s="36">
        <v>1458.0666666666668</v>
      </c>
      <c r="G24" s="36">
        <v>1443.9333333333336</v>
      </c>
      <c r="H24" s="36">
        <v>1508.0333333333335</v>
      </c>
      <c r="I24" s="36">
        <v>1522.1666666666667</v>
      </c>
      <c r="J24" s="36">
        <v>1540.0833333333335</v>
      </c>
      <c r="K24" s="31">
        <v>1504.25</v>
      </c>
      <c r="L24" s="31">
        <v>1472.2</v>
      </c>
      <c r="M24" s="31">
        <v>32.634189999999997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699.5</v>
      </c>
      <c r="D25" s="36">
        <v>702.7833333333333</v>
      </c>
      <c r="E25" s="36">
        <v>693.11666666666656</v>
      </c>
      <c r="F25" s="36">
        <v>686.73333333333323</v>
      </c>
      <c r="G25" s="36">
        <v>677.06666666666649</v>
      </c>
      <c r="H25" s="36">
        <v>709.16666666666663</v>
      </c>
      <c r="I25" s="36">
        <v>718.83333333333337</v>
      </c>
      <c r="J25" s="36">
        <v>725.2166666666667</v>
      </c>
      <c r="K25" s="31">
        <v>712.45</v>
      </c>
      <c r="L25" s="31">
        <v>696.4</v>
      </c>
      <c r="M25" s="31">
        <v>31.564050000000002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890.1</v>
      </c>
      <c r="D26" s="36">
        <v>893.9</v>
      </c>
      <c r="E26" s="36">
        <v>881.8</v>
      </c>
      <c r="F26" s="36">
        <v>873.5</v>
      </c>
      <c r="G26" s="36">
        <v>861.4</v>
      </c>
      <c r="H26" s="36">
        <v>902.19999999999993</v>
      </c>
      <c r="I26" s="36">
        <v>914.30000000000007</v>
      </c>
      <c r="J26" s="36">
        <v>922.59999999999991</v>
      </c>
      <c r="K26" s="31">
        <v>906</v>
      </c>
      <c r="L26" s="31">
        <v>885.6</v>
      </c>
      <c r="M26" s="31">
        <v>34.99221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324.25</v>
      </c>
      <c r="D27" s="36">
        <v>326.21666666666664</v>
      </c>
      <c r="E27" s="36">
        <v>321.13333333333327</v>
      </c>
      <c r="F27" s="36">
        <v>318.01666666666665</v>
      </c>
      <c r="G27" s="36">
        <v>312.93333333333328</v>
      </c>
      <c r="H27" s="36">
        <v>329.33333333333326</v>
      </c>
      <c r="I27" s="36">
        <v>334.41666666666663</v>
      </c>
      <c r="J27" s="36">
        <v>337.53333333333325</v>
      </c>
      <c r="K27" s="31">
        <v>331.3</v>
      </c>
      <c r="L27" s="31">
        <v>323.10000000000002</v>
      </c>
      <c r="M27" s="31">
        <v>20.795380000000002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222.73</v>
      </c>
      <c r="D28" s="36">
        <v>223.47666666666666</v>
      </c>
      <c r="E28" s="36">
        <v>221.26333333333332</v>
      </c>
      <c r="F28" s="36">
        <v>219.79666666666665</v>
      </c>
      <c r="G28" s="36">
        <v>217.58333333333331</v>
      </c>
      <c r="H28" s="36">
        <v>224.94333333333333</v>
      </c>
      <c r="I28" s="36">
        <v>227.15666666666664</v>
      </c>
      <c r="J28" s="36">
        <v>228.62333333333333</v>
      </c>
      <c r="K28" s="31">
        <v>225.69</v>
      </c>
      <c r="L28" s="31">
        <v>222.01</v>
      </c>
      <c r="M28" s="31">
        <v>47.294780000000003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323.3</v>
      </c>
      <c r="D29" s="36">
        <v>326.38333333333338</v>
      </c>
      <c r="E29" s="36">
        <v>318.41666666666674</v>
      </c>
      <c r="F29" s="36">
        <v>313.53333333333336</v>
      </c>
      <c r="G29" s="36">
        <v>305.56666666666672</v>
      </c>
      <c r="H29" s="36">
        <v>331.26666666666677</v>
      </c>
      <c r="I29" s="36">
        <v>339.23333333333335</v>
      </c>
      <c r="J29" s="36">
        <v>344.11666666666679</v>
      </c>
      <c r="K29" s="31">
        <v>334.35</v>
      </c>
      <c r="L29" s="31">
        <v>321.5</v>
      </c>
      <c r="M29" s="31">
        <v>78.126000000000005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5272.75</v>
      </c>
      <c r="D30" s="36">
        <v>5264.25</v>
      </c>
      <c r="E30" s="36">
        <v>5198.5</v>
      </c>
      <c r="F30" s="36">
        <v>5124.25</v>
      </c>
      <c r="G30" s="36">
        <v>5058.5</v>
      </c>
      <c r="H30" s="36">
        <v>5338.5</v>
      </c>
      <c r="I30" s="36">
        <v>5404.25</v>
      </c>
      <c r="J30" s="36">
        <v>5478.5</v>
      </c>
      <c r="K30" s="31">
        <v>5330</v>
      </c>
      <c r="L30" s="31">
        <v>5190</v>
      </c>
      <c r="M30" s="31">
        <v>1.3344499999999999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690.25</v>
      </c>
      <c r="D31" s="36">
        <v>687.23333333333323</v>
      </c>
      <c r="E31" s="36">
        <v>682.01666666666642</v>
      </c>
      <c r="F31" s="36">
        <v>673.78333333333319</v>
      </c>
      <c r="G31" s="36">
        <v>668.56666666666638</v>
      </c>
      <c r="H31" s="36">
        <v>695.46666666666647</v>
      </c>
      <c r="I31" s="36">
        <v>700.68333333333339</v>
      </c>
      <c r="J31" s="36">
        <v>708.91666666666652</v>
      </c>
      <c r="K31" s="31">
        <v>692.45</v>
      </c>
      <c r="L31" s="31">
        <v>679</v>
      </c>
      <c r="M31" s="31">
        <v>30.34365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6520.85</v>
      </c>
      <c r="D32" s="36">
        <v>6496.8499999999995</v>
      </c>
      <c r="E32" s="36">
        <v>6453.9999999999991</v>
      </c>
      <c r="F32" s="36">
        <v>6387.15</v>
      </c>
      <c r="G32" s="36">
        <v>6344.2999999999993</v>
      </c>
      <c r="H32" s="36">
        <v>6563.6999999999989</v>
      </c>
      <c r="I32" s="36">
        <v>6606.5499999999993</v>
      </c>
      <c r="J32" s="36">
        <v>6673.3999999999987</v>
      </c>
      <c r="K32" s="31">
        <v>6539.7</v>
      </c>
      <c r="L32" s="31">
        <v>6430</v>
      </c>
      <c r="M32" s="31">
        <v>5.8344399999999998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549.95000000000005</v>
      </c>
      <c r="D33" s="36">
        <v>550</v>
      </c>
      <c r="E33" s="36">
        <v>544.85</v>
      </c>
      <c r="F33" s="36">
        <v>539.75</v>
      </c>
      <c r="G33" s="36">
        <v>534.6</v>
      </c>
      <c r="H33" s="36">
        <v>555.1</v>
      </c>
      <c r="I33" s="36">
        <v>560.25000000000011</v>
      </c>
      <c r="J33" s="36">
        <v>565.35</v>
      </c>
      <c r="K33" s="31">
        <v>555.15</v>
      </c>
      <c r="L33" s="31">
        <v>544.9</v>
      </c>
      <c r="M33" s="31">
        <v>54.154699999999998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228.33</v>
      </c>
      <c r="D34" s="36">
        <v>228.07333333333335</v>
      </c>
      <c r="E34" s="36">
        <v>225.81666666666669</v>
      </c>
      <c r="F34" s="36">
        <v>223.30333333333334</v>
      </c>
      <c r="G34" s="36">
        <v>221.04666666666668</v>
      </c>
      <c r="H34" s="36">
        <v>230.5866666666667</v>
      </c>
      <c r="I34" s="36">
        <v>232.84333333333336</v>
      </c>
      <c r="J34" s="36">
        <v>235.35666666666671</v>
      </c>
      <c r="K34" s="31">
        <v>230.33</v>
      </c>
      <c r="L34" s="31">
        <v>225.56</v>
      </c>
      <c r="M34" s="31">
        <v>84.612449999999995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2931.55</v>
      </c>
      <c r="D35" s="36">
        <v>2910.4833333333336</v>
      </c>
      <c r="E35" s="36">
        <v>2863.0666666666671</v>
      </c>
      <c r="F35" s="36">
        <v>2794.5833333333335</v>
      </c>
      <c r="G35" s="36">
        <v>2747.166666666667</v>
      </c>
      <c r="H35" s="36">
        <v>2978.9666666666672</v>
      </c>
      <c r="I35" s="36">
        <v>3026.3833333333332</v>
      </c>
      <c r="J35" s="36">
        <v>3094.8666666666672</v>
      </c>
      <c r="K35" s="31">
        <v>2957.9</v>
      </c>
      <c r="L35" s="31">
        <v>2842</v>
      </c>
      <c r="M35" s="31">
        <v>53.846110000000003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2249.6999999999998</v>
      </c>
      <c r="D36" s="36">
        <v>2252.9</v>
      </c>
      <c r="E36" s="36">
        <v>2228.8500000000004</v>
      </c>
      <c r="F36" s="36">
        <v>2208.0000000000005</v>
      </c>
      <c r="G36" s="36">
        <v>2183.9500000000007</v>
      </c>
      <c r="H36" s="36">
        <v>2273.75</v>
      </c>
      <c r="I36" s="36">
        <v>2297.8000000000002</v>
      </c>
      <c r="J36" s="36">
        <v>2318.6499999999996</v>
      </c>
      <c r="K36" s="31">
        <v>2276.9499999999998</v>
      </c>
      <c r="L36" s="31">
        <v>2232.0500000000002</v>
      </c>
      <c r="M36" s="31">
        <v>1.94539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1336.4</v>
      </c>
      <c r="D37" s="36">
        <v>1344.7666666666667</v>
      </c>
      <c r="E37" s="36">
        <v>1311.7333333333333</v>
      </c>
      <c r="F37" s="36">
        <v>1287.0666666666666</v>
      </c>
      <c r="G37" s="36">
        <v>1254.0333333333333</v>
      </c>
      <c r="H37" s="36">
        <v>1369.4333333333334</v>
      </c>
      <c r="I37" s="36">
        <v>1402.4666666666667</v>
      </c>
      <c r="J37" s="36">
        <v>1427.1333333333334</v>
      </c>
      <c r="K37" s="31">
        <v>1377.8</v>
      </c>
      <c r="L37" s="31">
        <v>1320.1</v>
      </c>
      <c r="M37" s="31">
        <v>18.447109999999999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5083.45</v>
      </c>
      <c r="D38" s="36">
        <v>5069.4666666666662</v>
      </c>
      <c r="E38" s="36">
        <v>5041.9833333333327</v>
      </c>
      <c r="F38" s="36">
        <v>5000.5166666666664</v>
      </c>
      <c r="G38" s="36">
        <v>4973.0333333333328</v>
      </c>
      <c r="H38" s="36">
        <v>5110.9333333333325</v>
      </c>
      <c r="I38" s="36">
        <v>5138.4166666666661</v>
      </c>
      <c r="J38" s="36">
        <v>5179.8833333333323</v>
      </c>
      <c r="K38" s="31">
        <v>5096.95</v>
      </c>
      <c r="L38" s="31">
        <v>5028</v>
      </c>
      <c r="M38" s="31">
        <v>8.3764400000000006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1309.4000000000001</v>
      </c>
      <c r="D39" s="36">
        <v>1307.5</v>
      </c>
      <c r="E39" s="36">
        <v>1296.4000000000001</v>
      </c>
      <c r="F39" s="36">
        <v>1283.4000000000001</v>
      </c>
      <c r="G39" s="36">
        <v>1272.3000000000002</v>
      </c>
      <c r="H39" s="36">
        <v>1320.5</v>
      </c>
      <c r="I39" s="36">
        <v>1331.6</v>
      </c>
      <c r="J39" s="36">
        <v>1344.6</v>
      </c>
      <c r="K39" s="31">
        <v>1318.6</v>
      </c>
      <c r="L39" s="31">
        <v>1294.5</v>
      </c>
      <c r="M39" s="31">
        <v>67.875110000000006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9626.2000000000007</v>
      </c>
      <c r="D40" s="36">
        <v>9554.2333333333336</v>
      </c>
      <c r="E40" s="36">
        <v>9363.4666666666672</v>
      </c>
      <c r="F40" s="36">
        <v>9100.7333333333336</v>
      </c>
      <c r="G40" s="36">
        <v>8909.9666666666672</v>
      </c>
      <c r="H40" s="36">
        <v>9816.9666666666672</v>
      </c>
      <c r="I40" s="36">
        <v>10007.733333333334</v>
      </c>
      <c r="J40" s="36">
        <v>10270.466666666667</v>
      </c>
      <c r="K40" s="31">
        <v>9745</v>
      </c>
      <c r="L40" s="31">
        <v>9291.5</v>
      </c>
      <c r="M40" s="31">
        <v>10.553839999999999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7110</v>
      </c>
      <c r="D41" s="36">
        <v>7066.3499999999995</v>
      </c>
      <c r="E41" s="36">
        <v>7014.7999999999993</v>
      </c>
      <c r="F41" s="36">
        <v>6919.5999999999995</v>
      </c>
      <c r="G41" s="36">
        <v>6868.0499999999993</v>
      </c>
      <c r="H41" s="36">
        <v>7161.5499999999993</v>
      </c>
      <c r="I41" s="36">
        <v>7213.1</v>
      </c>
      <c r="J41" s="36">
        <v>7308.2999999999993</v>
      </c>
      <c r="K41" s="31">
        <v>7117.9</v>
      </c>
      <c r="L41" s="31">
        <v>6971.15</v>
      </c>
      <c r="M41" s="31">
        <v>8.6460500000000007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1651.25</v>
      </c>
      <c r="D42" s="36">
        <v>1632.7666666666667</v>
      </c>
      <c r="E42" s="36">
        <v>1611.5333333333333</v>
      </c>
      <c r="F42" s="36">
        <v>1571.8166666666666</v>
      </c>
      <c r="G42" s="36">
        <v>1550.5833333333333</v>
      </c>
      <c r="H42" s="36">
        <v>1672.4833333333333</v>
      </c>
      <c r="I42" s="36">
        <v>1693.7166666666665</v>
      </c>
      <c r="J42" s="36">
        <v>1733.4333333333334</v>
      </c>
      <c r="K42" s="31">
        <v>1654</v>
      </c>
      <c r="L42" s="31">
        <v>1593.05</v>
      </c>
      <c r="M42" s="31">
        <v>29.996700000000001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9780.7000000000007</v>
      </c>
      <c r="D43" s="36">
        <v>9697.3000000000011</v>
      </c>
      <c r="E43" s="36">
        <v>9544.6000000000022</v>
      </c>
      <c r="F43" s="36">
        <v>9308.5000000000018</v>
      </c>
      <c r="G43" s="36">
        <v>9155.8000000000029</v>
      </c>
      <c r="H43" s="36">
        <v>9933.4000000000015</v>
      </c>
      <c r="I43" s="36">
        <v>10086.100000000002</v>
      </c>
      <c r="J43" s="36">
        <v>10322.200000000001</v>
      </c>
      <c r="K43" s="31">
        <v>9850</v>
      </c>
      <c r="L43" s="31">
        <v>9461.2000000000007</v>
      </c>
      <c r="M43" s="31">
        <v>0.38457999999999998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3169.9</v>
      </c>
      <c r="D44" s="36">
        <v>3146.3333333333335</v>
      </c>
      <c r="E44" s="36">
        <v>3114.666666666667</v>
      </c>
      <c r="F44" s="36">
        <v>3059.4333333333334</v>
      </c>
      <c r="G44" s="36">
        <v>3027.7666666666669</v>
      </c>
      <c r="H44" s="36">
        <v>3201.5666666666671</v>
      </c>
      <c r="I44" s="36">
        <v>3233.233333333334</v>
      </c>
      <c r="J44" s="36">
        <v>3288.4666666666672</v>
      </c>
      <c r="K44" s="31">
        <v>3178</v>
      </c>
      <c r="L44" s="31">
        <v>3091.1</v>
      </c>
      <c r="M44" s="31">
        <v>10.28345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195.93</v>
      </c>
      <c r="D45" s="36">
        <v>197.63</v>
      </c>
      <c r="E45" s="36">
        <v>194</v>
      </c>
      <c r="F45" s="36">
        <v>192.07</v>
      </c>
      <c r="G45" s="36">
        <v>188.44</v>
      </c>
      <c r="H45" s="36">
        <v>199.56</v>
      </c>
      <c r="I45" s="36">
        <v>203.19</v>
      </c>
      <c r="J45" s="36">
        <v>205.12</v>
      </c>
      <c r="K45" s="31">
        <v>201.26</v>
      </c>
      <c r="L45" s="31">
        <v>195.7</v>
      </c>
      <c r="M45" s="31">
        <v>83.493709999999993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255.45</v>
      </c>
      <c r="D46" s="36">
        <v>256.36666666666662</v>
      </c>
      <c r="E46" s="36">
        <v>253.88333333333321</v>
      </c>
      <c r="F46" s="36">
        <v>252.31666666666661</v>
      </c>
      <c r="G46" s="36">
        <v>249.8333333333332</v>
      </c>
      <c r="H46" s="36">
        <v>257.93333333333322</v>
      </c>
      <c r="I46" s="36">
        <v>260.41666666666669</v>
      </c>
      <c r="J46" s="36">
        <v>261.98333333333323</v>
      </c>
      <c r="K46" s="31">
        <v>258.85000000000002</v>
      </c>
      <c r="L46" s="31">
        <v>254.8</v>
      </c>
      <c r="M46" s="31">
        <v>189.03882999999999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123.64</v>
      </c>
      <c r="D47" s="36">
        <v>123.41000000000001</v>
      </c>
      <c r="E47" s="36">
        <v>121.73000000000002</v>
      </c>
      <c r="F47" s="36">
        <v>119.82000000000001</v>
      </c>
      <c r="G47" s="36">
        <v>118.14000000000001</v>
      </c>
      <c r="H47" s="36">
        <v>125.32000000000002</v>
      </c>
      <c r="I47" s="36">
        <v>127</v>
      </c>
      <c r="J47" s="36">
        <v>128.91000000000003</v>
      </c>
      <c r="K47" s="31">
        <v>125.09</v>
      </c>
      <c r="L47" s="31">
        <v>121.5</v>
      </c>
      <c r="M47" s="31">
        <v>160.67348000000001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1530.45</v>
      </c>
      <c r="D48" s="36">
        <v>1535.2333333333333</v>
      </c>
      <c r="E48" s="36">
        <v>1516.4666666666667</v>
      </c>
      <c r="F48" s="36">
        <v>1502.4833333333333</v>
      </c>
      <c r="G48" s="36">
        <v>1483.7166666666667</v>
      </c>
      <c r="H48" s="36">
        <v>1549.2166666666667</v>
      </c>
      <c r="I48" s="36">
        <v>1567.9833333333336</v>
      </c>
      <c r="J48" s="36">
        <v>1581.9666666666667</v>
      </c>
      <c r="K48" s="31">
        <v>1554</v>
      </c>
      <c r="L48" s="31">
        <v>1521.25</v>
      </c>
      <c r="M48" s="31">
        <v>4.5324099999999996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521.25</v>
      </c>
      <c r="D49" s="36">
        <v>517.41666666666663</v>
      </c>
      <c r="E49" s="36">
        <v>511.0333333333333</v>
      </c>
      <c r="F49" s="36">
        <v>500.81666666666666</v>
      </c>
      <c r="G49" s="36">
        <v>494.43333333333334</v>
      </c>
      <c r="H49" s="36">
        <v>527.63333333333321</v>
      </c>
      <c r="I49" s="36">
        <v>534.01666666666665</v>
      </c>
      <c r="J49" s="36">
        <v>544.23333333333323</v>
      </c>
      <c r="K49" s="31">
        <v>523.79999999999995</v>
      </c>
      <c r="L49" s="31">
        <v>507.2</v>
      </c>
      <c r="M49" s="31">
        <v>21.448910000000001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1546.45</v>
      </c>
      <c r="D50" s="36">
        <v>1563.2333333333333</v>
      </c>
      <c r="E50" s="36">
        <v>1516.5166666666667</v>
      </c>
      <c r="F50" s="36">
        <v>1486.5833333333333</v>
      </c>
      <c r="G50" s="36">
        <v>1439.8666666666666</v>
      </c>
      <c r="H50" s="36">
        <v>1593.1666666666667</v>
      </c>
      <c r="I50" s="36">
        <v>1639.8833333333334</v>
      </c>
      <c r="J50" s="36">
        <v>1669.8166666666668</v>
      </c>
      <c r="K50" s="31">
        <v>1609.95</v>
      </c>
      <c r="L50" s="31">
        <v>1533.3</v>
      </c>
      <c r="M50" s="31">
        <v>21.152000000000001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313.55</v>
      </c>
      <c r="D51" s="36">
        <v>317.51666666666665</v>
      </c>
      <c r="E51" s="36">
        <v>308.33333333333331</v>
      </c>
      <c r="F51" s="36">
        <v>303.11666666666667</v>
      </c>
      <c r="G51" s="36">
        <v>293.93333333333334</v>
      </c>
      <c r="H51" s="36">
        <v>322.73333333333329</v>
      </c>
      <c r="I51" s="36">
        <v>331.91666666666669</v>
      </c>
      <c r="J51" s="36">
        <v>337.13333333333327</v>
      </c>
      <c r="K51" s="31">
        <v>326.7</v>
      </c>
      <c r="L51" s="31">
        <v>312.3</v>
      </c>
      <c r="M51" s="31">
        <v>480.43714999999997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1621.5</v>
      </c>
      <c r="D52" s="36">
        <v>1633.1666666666667</v>
      </c>
      <c r="E52" s="36">
        <v>1600.4833333333336</v>
      </c>
      <c r="F52" s="36">
        <v>1579.4666666666669</v>
      </c>
      <c r="G52" s="36">
        <v>1546.7833333333338</v>
      </c>
      <c r="H52" s="36">
        <v>1654.1833333333334</v>
      </c>
      <c r="I52" s="36">
        <v>1686.8666666666663</v>
      </c>
      <c r="J52" s="36">
        <v>1707.8833333333332</v>
      </c>
      <c r="K52" s="31">
        <v>1665.85</v>
      </c>
      <c r="L52" s="31">
        <v>1612.15</v>
      </c>
      <c r="M52" s="31">
        <v>12.32254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308.60000000000002</v>
      </c>
      <c r="D53" s="36">
        <v>311.51666666666665</v>
      </c>
      <c r="E53" s="36">
        <v>303.2833333333333</v>
      </c>
      <c r="F53" s="36">
        <v>297.96666666666664</v>
      </c>
      <c r="G53" s="36">
        <v>289.73333333333329</v>
      </c>
      <c r="H53" s="36">
        <v>316.83333333333331</v>
      </c>
      <c r="I53" s="36">
        <v>325.06666666666666</v>
      </c>
      <c r="J53" s="36">
        <v>330.38333333333333</v>
      </c>
      <c r="K53" s="31">
        <v>319.75</v>
      </c>
      <c r="L53" s="31">
        <v>306.2</v>
      </c>
      <c r="M53" s="31">
        <v>214.39407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318.14999999999998</v>
      </c>
      <c r="D54" s="36">
        <v>316.61666666666662</v>
      </c>
      <c r="E54" s="36">
        <v>314.23333333333323</v>
      </c>
      <c r="F54" s="36">
        <v>310.31666666666661</v>
      </c>
      <c r="G54" s="36">
        <v>307.93333333333322</v>
      </c>
      <c r="H54" s="36">
        <v>320.53333333333325</v>
      </c>
      <c r="I54" s="36">
        <v>322.91666666666657</v>
      </c>
      <c r="J54" s="36">
        <v>326.83333333333326</v>
      </c>
      <c r="K54" s="31">
        <v>319</v>
      </c>
      <c r="L54" s="31">
        <v>312.7</v>
      </c>
      <c r="M54" s="31">
        <v>195.88548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1483.65</v>
      </c>
      <c r="D55" s="36">
        <v>1476.2166666666669</v>
      </c>
      <c r="E55" s="36">
        <v>1466.4833333333338</v>
      </c>
      <c r="F55" s="36">
        <v>1449.3166666666668</v>
      </c>
      <c r="G55" s="36">
        <v>1439.5833333333337</v>
      </c>
      <c r="H55" s="36">
        <v>1493.3833333333339</v>
      </c>
      <c r="I55" s="36">
        <v>1503.116666666667</v>
      </c>
      <c r="J55" s="36">
        <v>1520.283333333334</v>
      </c>
      <c r="K55" s="31">
        <v>1485.95</v>
      </c>
      <c r="L55" s="31">
        <v>1459.05</v>
      </c>
      <c r="M55" s="31">
        <v>64.703419999999994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343.2</v>
      </c>
      <c r="D56" s="36">
        <v>345.84999999999997</v>
      </c>
      <c r="E56" s="36">
        <v>338.29999999999995</v>
      </c>
      <c r="F56" s="36">
        <v>333.4</v>
      </c>
      <c r="G56" s="36">
        <v>325.84999999999997</v>
      </c>
      <c r="H56" s="36">
        <v>350.74999999999994</v>
      </c>
      <c r="I56" s="36">
        <v>358.3</v>
      </c>
      <c r="J56" s="36">
        <v>363.19999999999993</v>
      </c>
      <c r="K56" s="31">
        <v>353.4</v>
      </c>
      <c r="L56" s="31">
        <v>340.95</v>
      </c>
      <c r="M56" s="31">
        <v>38.90681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35149.85</v>
      </c>
      <c r="D57" s="36">
        <v>35106.533333333333</v>
      </c>
      <c r="E57" s="36">
        <v>34828.016666666663</v>
      </c>
      <c r="F57" s="36">
        <v>34506.183333333327</v>
      </c>
      <c r="G57" s="36">
        <v>34227.666666666657</v>
      </c>
      <c r="H57" s="36">
        <v>35428.366666666669</v>
      </c>
      <c r="I57" s="36">
        <v>35706.883333333346</v>
      </c>
      <c r="J57" s="36">
        <v>36028.716666666674</v>
      </c>
      <c r="K57" s="31">
        <v>35385.050000000003</v>
      </c>
      <c r="L57" s="31">
        <v>34784.699999999997</v>
      </c>
      <c r="M57" s="31">
        <v>0.48057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5871.5</v>
      </c>
      <c r="D58" s="36">
        <v>5870.5</v>
      </c>
      <c r="E58" s="36">
        <v>5821</v>
      </c>
      <c r="F58" s="36">
        <v>5770.5</v>
      </c>
      <c r="G58" s="36">
        <v>5721</v>
      </c>
      <c r="H58" s="36">
        <v>5921</v>
      </c>
      <c r="I58" s="36">
        <v>5970.5</v>
      </c>
      <c r="J58" s="36">
        <v>6021</v>
      </c>
      <c r="K58" s="31">
        <v>5920</v>
      </c>
      <c r="L58" s="31">
        <v>5820</v>
      </c>
      <c r="M58" s="31">
        <v>5.2315699999999996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689.3</v>
      </c>
      <c r="D59" s="36">
        <v>701.86666666666667</v>
      </c>
      <c r="E59" s="36">
        <v>673.33333333333337</v>
      </c>
      <c r="F59" s="36">
        <v>657.36666666666667</v>
      </c>
      <c r="G59" s="36">
        <v>628.83333333333337</v>
      </c>
      <c r="H59" s="36">
        <v>717.83333333333337</v>
      </c>
      <c r="I59" s="36">
        <v>746.36666666666667</v>
      </c>
      <c r="J59" s="36">
        <v>762.33333333333337</v>
      </c>
      <c r="K59" s="31">
        <v>730.4</v>
      </c>
      <c r="L59" s="31">
        <v>685.9</v>
      </c>
      <c r="M59" s="31">
        <v>61.549819999999997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115.77</v>
      </c>
      <c r="D60" s="36">
        <v>116.03000000000002</v>
      </c>
      <c r="E60" s="36">
        <v>114.47000000000003</v>
      </c>
      <c r="F60" s="36">
        <v>113.17000000000002</v>
      </c>
      <c r="G60" s="36">
        <v>111.61000000000003</v>
      </c>
      <c r="H60" s="36">
        <v>117.33000000000003</v>
      </c>
      <c r="I60" s="36">
        <v>118.89</v>
      </c>
      <c r="J60" s="36">
        <v>120.19000000000003</v>
      </c>
      <c r="K60" s="31">
        <v>117.59</v>
      </c>
      <c r="L60" s="31">
        <v>114.73</v>
      </c>
      <c r="M60" s="31">
        <v>245.17940999999999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1449.85</v>
      </c>
      <c r="D61" s="36">
        <v>1434.4166666666667</v>
      </c>
      <c r="E61" s="36">
        <v>1414.3833333333334</v>
      </c>
      <c r="F61" s="36">
        <v>1378.9166666666667</v>
      </c>
      <c r="G61" s="36">
        <v>1358.8833333333334</v>
      </c>
      <c r="H61" s="36">
        <v>1469.8833333333334</v>
      </c>
      <c r="I61" s="36">
        <v>1489.9166666666667</v>
      </c>
      <c r="J61" s="36">
        <v>1525.3833333333334</v>
      </c>
      <c r="K61" s="31">
        <v>1454.45</v>
      </c>
      <c r="L61" s="31">
        <v>1398.95</v>
      </c>
      <c r="M61" s="31">
        <v>15.761760000000001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1506.65</v>
      </c>
      <c r="D62" s="36">
        <v>1501.75</v>
      </c>
      <c r="E62" s="36">
        <v>1490.5</v>
      </c>
      <c r="F62" s="36">
        <v>1474.35</v>
      </c>
      <c r="G62" s="36">
        <v>1463.1</v>
      </c>
      <c r="H62" s="36">
        <v>1517.9</v>
      </c>
      <c r="I62" s="36">
        <v>1529.15</v>
      </c>
      <c r="J62" s="36">
        <v>1545.3000000000002</v>
      </c>
      <c r="K62" s="31">
        <v>1513</v>
      </c>
      <c r="L62" s="31">
        <v>1485.6</v>
      </c>
      <c r="M62" s="31">
        <v>21.69744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505.25</v>
      </c>
      <c r="D63" s="36">
        <v>507.43333333333334</v>
      </c>
      <c r="E63" s="36">
        <v>499.06666666666672</v>
      </c>
      <c r="F63" s="36">
        <v>492.88333333333338</v>
      </c>
      <c r="G63" s="36">
        <v>484.51666666666677</v>
      </c>
      <c r="H63" s="36">
        <v>513.61666666666667</v>
      </c>
      <c r="I63" s="36">
        <v>521.98333333333335</v>
      </c>
      <c r="J63" s="36">
        <v>528.16666666666663</v>
      </c>
      <c r="K63" s="31">
        <v>515.79999999999995</v>
      </c>
      <c r="L63" s="31">
        <v>501.25</v>
      </c>
      <c r="M63" s="31">
        <v>125.40956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5997.6</v>
      </c>
      <c r="D64" s="36">
        <v>5948.7833333333328</v>
      </c>
      <c r="E64" s="36">
        <v>5853.9166666666661</v>
      </c>
      <c r="F64" s="36">
        <v>5710.2333333333336</v>
      </c>
      <c r="G64" s="36">
        <v>5615.3666666666668</v>
      </c>
      <c r="H64" s="36">
        <v>6092.4666666666653</v>
      </c>
      <c r="I64" s="36">
        <v>6187.3333333333321</v>
      </c>
      <c r="J64" s="36">
        <v>6331.0166666666646</v>
      </c>
      <c r="K64" s="31">
        <v>6043.65</v>
      </c>
      <c r="L64" s="31">
        <v>5805.1</v>
      </c>
      <c r="M64" s="31">
        <v>6.7568299999999999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3121.4</v>
      </c>
      <c r="D65" s="36">
        <v>3120.1833333333329</v>
      </c>
      <c r="E65" s="36">
        <v>3100.3666666666659</v>
      </c>
      <c r="F65" s="36">
        <v>3079.333333333333</v>
      </c>
      <c r="G65" s="36">
        <v>3059.516666666666</v>
      </c>
      <c r="H65" s="36">
        <v>3141.2166666666658</v>
      </c>
      <c r="I65" s="36">
        <v>3161.0333333333324</v>
      </c>
      <c r="J65" s="36">
        <v>3182.0666666666657</v>
      </c>
      <c r="K65" s="31">
        <v>3140</v>
      </c>
      <c r="L65" s="31">
        <v>3099.15</v>
      </c>
      <c r="M65" s="31">
        <v>2.4115899999999999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1039.7</v>
      </c>
      <c r="D66" s="36">
        <v>1044.2333333333333</v>
      </c>
      <c r="E66" s="36">
        <v>1025.4666666666667</v>
      </c>
      <c r="F66" s="36">
        <v>1011.2333333333333</v>
      </c>
      <c r="G66" s="36">
        <v>992.4666666666667</v>
      </c>
      <c r="H66" s="36">
        <v>1058.4666666666667</v>
      </c>
      <c r="I66" s="36">
        <v>1077.2333333333336</v>
      </c>
      <c r="J66" s="36">
        <v>1091.4666666666667</v>
      </c>
      <c r="K66" s="31">
        <v>1063</v>
      </c>
      <c r="L66" s="31">
        <v>1030</v>
      </c>
      <c r="M66" s="31">
        <v>58.057679999999998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1593.25</v>
      </c>
      <c r="D67" s="36">
        <v>1590.9333333333334</v>
      </c>
      <c r="E67" s="36">
        <v>1578.8666666666668</v>
      </c>
      <c r="F67" s="36">
        <v>1564.4833333333333</v>
      </c>
      <c r="G67" s="36">
        <v>1552.4166666666667</v>
      </c>
      <c r="H67" s="36">
        <v>1605.3166666666668</v>
      </c>
      <c r="I67" s="36">
        <v>1617.3833333333334</v>
      </c>
      <c r="J67" s="36">
        <v>1631.7666666666669</v>
      </c>
      <c r="K67" s="31">
        <v>1603</v>
      </c>
      <c r="L67" s="31">
        <v>1576.55</v>
      </c>
      <c r="M67" s="31">
        <v>4.4746899999999998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431.75</v>
      </c>
      <c r="D68" s="36">
        <v>426.76666666666665</v>
      </c>
      <c r="E68" s="36">
        <v>420.98333333333329</v>
      </c>
      <c r="F68" s="36">
        <v>410.21666666666664</v>
      </c>
      <c r="G68" s="36">
        <v>404.43333333333328</v>
      </c>
      <c r="H68" s="36">
        <v>437.5333333333333</v>
      </c>
      <c r="I68" s="36">
        <v>443.31666666666661</v>
      </c>
      <c r="J68" s="36">
        <v>454.08333333333331</v>
      </c>
      <c r="K68" s="31">
        <v>432.55</v>
      </c>
      <c r="L68" s="31">
        <v>416</v>
      </c>
      <c r="M68" s="31">
        <v>47.99194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3796.85</v>
      </c>
      <c r="D69" s="36">
        <v>3805.6166666666668</v>
      </c>
      <c r="E69" s="36">
        <v>3751.2333333333336</v>
      </c>
      <c r="F69" s="36">
        <v>3705.6166666666668</v>
      </c>
      <c r="G69" s="36">
        <v>3651.2333333333336</v>
      </c>
      <c r="H69" s="36">
        <v>3851.2333333333336</v>
      </c>
      <c r="I69" s="36">
        <v>3905.6166666666668</v>
      </c>
      <c r="J69" s="36">
        <v>3951.2333333333336</v>
      </c>
      <c r="K69" s="31">
        <v>3860</v>
      </c>
      <c r="L69" s="31">
        <v>3760</v>
      </c>
      <c r="M69" s="31">
        <v>8.2607300000000006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844.9</v>
      </c>
      <c r="D70" s="36">
        <v>839.51666666666677</v>
      </c>
      <c r="E70" s="36">
        <v>832.08333333333348</v>
      </c>
      <c r="F70" s="36">
        <v>819.26666666666677</v>
      </c>
      <c r="G70" s="36">
        <v>811.83333333333348</v>
      </c>
      <c r="H70" s="36">
        <v>852.33333333333348</v>
      </c>
      <c r="I70" s="36">
        <v>859.76666666666665</v>
      </c>
      <c r="J70" s="36">
        <v>872.58333333333348</v>
      </c>
      <c r="K70" s="31">
        <v>846.95</v>
      </c>
      <c r="L70" s="31">
        <v>826.7</v>
      </c>
      <c r="M70" s="31">
        <v>44.339260000000003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644.85</v>
      </c>
      <c r="D71" s="36">
        <v>645.0333333333333</v>
      </c>
      <c r="E71" s="36">
        <v>639.06666666666661</v>
      </c>
      <c r="F71" s="36">
        <v>633.2833333333333</v>
      </c>
      <c r="G71" s="36">
        <v>627.31666666666661</v>
      </c>
      <c r="H71" s="36">
        <v>650.81666666666661</v>
      </c>
      <c r="I71" s="36">
        <v>656.7833333333333</v>
      </c>
      <c r="J71" s="36">
        <v>662.56666666666661</v>
      </c>
      <c r="K71" s="31">
        <v>651</v>
      </c>
      <c r="L71" s="31">
        <v>639.25</v>
      </c>
      <c r="M71" s="31">
        <v>31.61993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1916.85</v>
      </c>
      <c r="D72" s="36">
        <v>1910.2166666666665</v>
      </c>
      <c r="E72" s="36">
        <v>1894.633333333333</v>
      </c>
      <c r="F72" s="36">
        <v>1872.4166666666665</v>
      </c>
      <c r="G72" s="36">
        <v>1856.833333333333</v>
      </c>
      <c r="H72" s="36">
        <v>1932.4333333333329</v>
      </c>
      <c r="I72" s="36">
        <v>1948.0166666666664</v>
      </c>
      <c r="J72" s="36">
        <v>1970.2333333333329</v>
      </c>
      <c r="K72" s="31">
        <v>1925.8</v>
      </c>
      <c r="L72" s="31">
        <v>1888</v>
      </c>
      <c r="M72" s="31">
        <v>3.2168100000000002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2830.3</v>
      </c>
      <c r="D73" s="36">
        <v>2815.7833333333333</v>
      </c>
      <c r="E73" s="36">
        <v>2789.5666666666666</v>
      </c>
      <c r="F73" s="36">
        <v>2748.8333333333335</v>
      </c>
      <c r="G73" s="36">
        <v>2722.6166666666668</v>
      </c>
      <c r="H73" s="36">
        <v>2856.5166666666664</v>
      </c>
      <c r="I73" s="36">
        <v>2882.7333333333327</v>
      </c>
      <c r="J73" s="36">
        <v>2923.4666666666662</v>
      </c>
      <c r="K73" s="31">
        <v>2842</v>
      </c>
      <c r="L73" s="31">
        <v>2775.05</v>
      </c>
      <c r="M73" s="31">
        <v>5.0531499999999996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382.05</v>
      </c>
      <c r="D74" s="36">
        <v>382.55</v>
      </c>
      <c r="E74" s="36">
        <v>379</v>
      </c>
      <c r="F74" s="36">
        <v>375.95</v>
      </c>
      <c r="G74" s="36">
        <v>372.4</v>
      </c>
      <c r="H74" s="36">
        <v>385.6</v>
      </c>
      <c r="I74" s="36">
        <v>389.15000000000009</v>
      </c>
      <c r="J74" s="36">
        <v>392.20000000000005</v>
      </c>
      <c r="K74" s="31">
        <v>386.1</v>
      </c>
      <c r="L74" s="31">
        <v>379.5</v>
      </c>
      <c r="M74" s="31">
        <v>15.87994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176.08</v>
      </c>
      <c r="D75" s="36">
        <v>174.92</v>
      </c>
      <c r="E75" s="36">
        <v>172.03999999999996</v>
      </c>
      <c r="F75" s="36">
        <v>167.99999999999997</v>
      </c>
      <c r="G75" s="36">
        <v>165.11999999999995</v>
      </c>
      <c r="H75" s="36">
        <v>178.95999999999998</v>
      </c>
      <c r="I75" s="36">
        <v>181.84000000000003</v>
      </c>
      <c r="J75" s="36">
        <v>185.88</v>
      </c>
      <c r="K75" s="31">
        <v>177.8</v>
      </c>
      <c r="L75" s="31">
        <v>170.88</v>
      </c>
      <c r="M75" s="31">
        <v>32.085619999999999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4584.8</v>
      </c>
      <c r="D76" s="36">
        <v>4567.8833333333341</v>
      </c>
      <c r="E76" s="36">
        <v>4532.6666666666679</v>
      </c>
      <c r="F76" s="36">
        <v>4480.5333333333338</v>
      </c>
      <c r="G76" s="36">
        <v>4445.3166666666675</v>
      </c>
      <c r="H76" s="36">
        <v>4620.0166666666682</v>
      </c>
      <c r="I76" s="36">
        <v>4655.2333333333336</v>
      </c>
      <c r="J76" s="36">
        <v>4707.3666666666686</v>
      </c>
      <c r="K76" s="31">
        <v>4603.1000000000004</v>
      </c>
      <c r="L76" s="31">
        <v>4515.75</v>
      </c>
      <c r="M76" s="31">
        <v>4.3250299999999999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11945.85</v>
      </c>
      <c r="D77" s="36">
        <v>12025.333333333334</v>
      </c>
      <c r="E77" s="36">
        <v>11570.666666666668</v>
      </c>
      <c r="F77" s="36">
        <v>11195.483333333334</v>
      </c>
      <c r="G77" s="36">
        <v>10740.816666666668</v>
      </c>
      <c r="H77" s="36">
        <v>12400.516666666668</v>
      </c>
      <c r="I77" s="36">
        <v>12855.183333333336</v>
      </c>
      <c r="J77" s="36">
        <v>13230.366666666669</v>
      </c>
      <c r="K77" s="31">
        <v>12480</v>
      </c>
      <c r="L77" s="31">
        <v>11650.15</v>
      </c>
      <c r="M77" s="31">
        <v>7.6867900000000002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2988.95</v>
      </c>
      <c r="D78" s="36">
        <v>2999.5166666666664</v>
      </c>
      <c r="E78" s="36">
        <v>2961.6833333333329</v>
      </c>
      <c r="F78" s="36">
        <v>2934.4166666666665</v>
      </c>
      <c r="G78" s="36">
        <v>2896.583333333333</v>
      </c>
      <c r="H78" s="36">
        <v>3026.7833333333328</v>
      </c>
      <c r="I78" s="36">
        <v>3064.6166666666668</v>
      </c>
      <c r="J78" s="36">
        <v>3091.8833333333328</v>
      </c>
      <c r="K78" s="31">
        <v>3037.35</v>
      </c>
      <c r="L78" s="31">
        <v>2972.25</v>
      </c>
      <c r="M78" s="31">
        <v>3.4984700000000002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6667.5</v>
      </c>
      <c r="D79" s="36">
        <v>6655.583333333333</v>
      </c>
      <c r="E79" s="36">
        <v>6602.3166666666657</v>
      </c>
      <c r="F79" s="36">
        <v>6537.1333333333323</v>
      </c>
      <c r="G79" s="36">
        <v>6483.866666666665</v>
      </c>
      <c r="H79" s="36">
        <v>6720.7666666666664</v>
      </c>
      <c r="I79" s="36">
        <v>6774.0333333333347</v>
      </c>
      <c r="J79" s="36">
        <v>6839.2166666666672</v>
      </c>
      <c r="K79" s="31">
        <v>6708.85</v>
      </c>
      <c r="L79" s="31">
        <v>6590.4</v>
      </c>
      <c r="M79" s="31">
        <v>3.8570700000000002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4941.1000000000004</v>
      </c>
      <c r="D80" s="36">
        <v>4897.0166666666664</v>
      </c>
      <c r="E80" s="36">
        <v>4829.0333333333328</v>
      </c>
      <c r="F80" s="36">
        <v>4716.9666666666662</v>
      </c>
      <c r="G80" s="36">
        <v>4648.9833333333327</v>
      </c>
      <c r="H80" s="36">
        <v>5009.083333333333</v>
      </c>
      <c r="I80" s="36">
        <v>5077.0666666666666</v>
      </c>
      <c r="J80" s="36">
        <v>5189.1333333333332</v>
      </c>
      <c r="K80" s="31">
        <v>4965</v>
      </c>
      <c r="L80" s="31">
        <v>4784.95</v>
      </c>
      <c r="M80" s="31">
        <v>7.7306400000000002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3993.05</v>
      </c>
      <c r="D81" s="36">
        <v>3976.4333333333329</v>
      </c>
      <c r="E81" s="36">
        <v>3901.9166666666661</v>
      </c>
      <c r="F81" s="36">
        <v>3810.7833333333333</v>
      </c>
      <c r="G81" s="36">
        <v>3736.2666666666664</v>
      </c>
      <c r="H81" s="36">
        <v>4067.5666666666657</v>
      </c>
      <c r="I81" s="36">
        <v>4142.083333333333</v>
      </c>
      <c r="J81" s="36">
        <v>4233.2166666666653</v>
      </c>
      <c r="K81" s="31">
        <v>4050.95</v>
      </c>
      <c r="L81" s="31">
        <v>3885.3</v>
      </c>
      <c r="M81" s="31">
        <v>4.53179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180.69</v>
      </c>
      <c r="D82" s="36">
        <v>179.84</v>
      </c>
      <c r="E82" s="36">
        <v>177.96</v>
      </c>
      <c r="F82" s="36">
        <v>175.23000000000002</v>
      </c>
      <c r="G82" s="36">
        <v>173.35000000000002</v>
      </c>
      <c r="H82" s="36">
        <v>182.57</v>
      </c>
      <c r="I82" s="36">
        <v>184.45</v>
      </c>
      <c r="J82" s="36">
        <v>187.17999999999998</v>
      </c>
      <c r="K82" s="31">
        <v>181.72</v>
      </c>
      <c r="L82" s="31">
        <v>177.11</v>
      </c>
      <c r="M82" s="31">
        <v>49.358449999999998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196.6</v>
      </c>
      <c r="D83" s="36">
        <v>196.45666666666668</v>
      </c>
      <c r="E83" s="36">
        <v>195.14333333333335</v>
      </c>
      <c r="F83" s="36">
        <v>193.68666666666667</v>
      </c>
      <c r="G83" s="36">
        <v>192.37333333333333</v>
      </c>
      <c r="H83" s="36">
        <v>197.91333333333336</v>
      </c>
      <c r="I83" s="36">
        <v>199.22666666666669</v>
      </c>
      <c r="J83" s="36">
        <v>200.68333333333337</v>
      </c>
      <c r="K83" s="31">
        <v>197.77</v>
      </c>
      <c r="L83" s="31">
        <v>195</v>
      </c>
      <c r="M83" s="31">
        <v>90.656099999999995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1074.05</v>
      </c>
      <c r="D84" s="36">
        <v>1083.7</v>
      </c>
      <c r="E84" s="36">
        <v>1054</v>
      </c>
      <c r="F84" s="36">
        <v>1033.95</v>
      </c>
      <c r="G84" s="36">
        <v>1004.25</v>
      </c>
      <c r="H84" s="36">
        <v>1103.75</v>
      </c>
      <c r="I84" s="36">
        <v>1133.4500000000003</v>
      </c>
      <c r="J84" s="36">
        <v>1153.5</v>
      </c>
      <c r="K84" s="31">
        <v>1113.4000000000001</v>
      </c>
      <c r="L84" s="31">
        <v>1063.6500000000001</v>
      </c>
      <c r="M84" s="31">
        <v>7.3448200000000003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488.2</v>
      </c>
      <c r="D85" s="36">
        <v>487.73333333333335</v>
      </c>
      <c r="E85" s="36">
        <v>482.4666666666667</v>
      </c>
      <c r="F85" s="36">
        <v>476.73333333333335</v>
      </c>
      <c r="G85" s="36">
        <v>471.4666666666667</v>
      </c>
      <c r="H85" s="36">
        <v>493.4666666666667</v>
      </c>
      <c r="I85" s="36">
        <v>498.73333333333335</v>
      </c>
      <c r="J85" s="36">
        <v>504.4666666666667</v>
      </c>
      <c r="K85" s="31">
        <v>493</v>
      </c>
      <c r="L85" s="31">
        <v>482</v>
      </c>
      <c r="M85" s="31">
        <v>24.313410000000001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228.86</v>
      </c>
      <c r="D86" s="36">
        <v>230.16333333333333</v>
      </c>
      <c r="E86" s="36">
        <v>226.45666666666665</v>
      </c>
      <c r="F86" s="36">
        <v>224.05333333333331</v>
      </c>
      <c r="G86" s="36">
        <v>220.34666666666664</v>
      </c>
      <c r="H86" s="36">
        <v>232.56666666666666</v>
      </c>
      <c r="I86" s="36">
        <v>236.27333333333331</v>
      </c>
      <c r="J86" s="36">
        <v>238.67666666666668</v>
      </c>
      <c r="K86" s="31">
        <v>233.87</v>
      </c>
      <c r="L86" s="31">
        <v>227.76</v>
      </c>
      <c r="M86" s="31">
        <v>145.54716999999999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2009.75</v>
      </c>
      <c r="D87" s="36">
        <v>2022.5333333333335</v>
      </c>
      <c r="E87" s="36">
        <v>1978.1166666666672</v>
      </c>
      <c r="F87" s="36">
        <v>1946.4833333333338</v>
      </c>
      <c r="G87" s="36">
        <v>1902.0666666666675</v>
      </c>
      <c r="H87" s="36">
        <v>2054.166666666667</v>
      </c>
      <c r="I87" s="36">
        <v>2098.5833333333335</v>
      </c>
      <c r="J87" s="36">
        <v>2130.2166666666667</v>
      </c>
      <c r="K87" s="31">
        <v>2066.9499999999998</v>
      </c>
      <c r="L87" s="31">
        <v>1990.9</v>
      </c>
      <c r="M87" s="31">
        <v>1.1832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1465.25</v>
      </c>
      <c r="D88" s="36">
        <v>1458.6666666666667</v>
      </c>
      <c r="E88" s="36">
        <v>1446.5833333333335</v>
      </c>
      <c r="F88" s="36">
        <v>1427.9166666666667</v>
      </c>
      <c r="G88" s="36">
        <v>1415.8333333333335</v>
      </c>
      <c r="H88" s="36">
        <v>1477.3333333333335</v>
      </c>
      <c r="I88" s="36">
        <v>1489.416666666667</v>
      </c>
      <c r="J88" s="36">
        <v>1508.0833333333335</v>
      </c>
      <c r="K88" s="31">
        <v>1470.75</v>
      </c>
      <c r="L88" s="31">
        <v>1440</v>
      </c>
      <c r="M88" s="31">
        <v>11.772349999999999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3362.65</v>
      </c>
      <c r="D89" s="36">
        <v>3351.9333333333329</v>
      </c>
      <c r="E89" s="36">
        <v>3318.8666666666659</v>
      </c>
      <c r="F89" s="36">
        <v>3275.083333333333</v>
      </c>
      <c r="G89" s="36">
        <v>3242.016666666666</v>
      </c>
      <c r="H89" s="36">
        <v>3395.7166666666658</v>
      </c>
      <c r="I89" s="36">
        <v>3428.7833333333324</v>
      </c>
      <c r="J89" s="36">
        <v>3472.5666666666657</v>
      </c>
      <c r="K89" s="31">
        <v>3385</v>
      </c>
      <c r="L89" s="31">
        <v>3308.15</v>
      </c>
      <c r="M89" s="31">
        <v>2.6050300000000002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2791.8</v>
      </c>
      <c r="D90" s="36">
        <v>2804.8666666666668</v>
      </c>
      <c r="E90" s="36">
        <v>2763.9333333333334</v>
      </c>
      <c r="F90" s="36">
        <v>2736.0666666666666</v>
      </c>
      <c r="G90" s="36">
        <v>2695.1333333333332</v>
      </c>
      <c r="H90" s="36">
        <v>2832.7333333333336</v>
      </c>
      <c r="I90" s="36">
        <v>2873.666666666667</v>
      </c>
      <c r="J90" s="36">
        <v>2901.5333333333338</v>
      </c>
      <c r="K90" s="31">
        <v>2845.8</v>
      </c>
      <c r="L90" s="31">
        <v>2777</v>
      </c>
      <c r="M90" s="31">
        <v>11.815289999999999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3262.6</v>
      </c>
      <c r="D91" s="36">
        <v>3287.5333333333333</v>
      </c>
      <c r="E91" s="36">
        <v>3225.0666666666666</v>
      </c>
      <c r="F91" s="36">
        <v>3187.5333333333333</v>
      </c>
      <c r="G91" s="36">
        <v>3125.0666666666666</v>
      </c>
      <c r="H91" s="36">
        <v>3325.0666666666666</v>
      </c>
      <c r="I91" s="36">
        <v>3387.5333333333328</v>
      </c>
      <c r="J91" s="36">
        <v>3425.0666666666666</v>
      </c>
      <c r="K91" s="31">
        <v>3350</v>
      </c>
      <c r="L91" s="31">
        <v>3250</v>
      </c>
      <c r="M91" s="31">
        <v>0.57394000000000001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634.4</v>
      </c>
      <c r="D92" s="36">
        <v>636.44999999999993</v>
      </c>
      <c r="E92" s="36">
        <v>626.44999999999982</v>
      </c>
      <c r="F92" s="36">
        <v>618.49999999999989</v>
      </c>
      <c r="G92" s="36">
        <v>608.49999999999977</v>
      </c>
      <c r="H92" s="36">
        <v>644.39999999999986</v>
      </c>
      <c r="I92" s="36">
        <v>654.40000000000009</v>
      </c>
      <c r="J92" s="36">
        <v>662.34999999999991</v>
      </c>
      <c r="K92" s="31">
        <v>646.45000000000005</v>
      </c>
      <c r="L92" s="31">
        <v>628.5</v>
      </c>
      <c r="M92" s="31">
        <v>16.45852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1594.55</v>
      </c>
      <c r="D93" s="36">
        <v>1583.6000000000001</v>
      </c>
      <c r="E93" s="36">
        <v>1567.9500000000003</v>
      </c>
      <c r="F93" s="36">
        <v>1541.3500000000001</v>
      </c>
      <c r="G93" s="36">
        <v>1525.7000000000003</v>
      </c>
      <c r="H93" s="36">
        <v>1610.2000000000003</v>
      </c>
      <c r="I93" s="36">
        <v>1625.8500000000004</v>
      </c>
      <c r="J93" s="36">
        <v>1652.4500000000003</v>
      </c>
      <c r="K93" s="31">
        <v>1599.25</v>
      </c>
      <c r="L93" s="31">
        <v>1557</v>
      </c>
      <c r="M93" s="31">
        <v>43.994680000000002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4162.5</v>
      </c>
      <c r="D94" s="36">
        <v>4131.5666666666666</v>
      </c>
      <c r="E94" s="36">
        <v>4091.9333333333334</v>
      </c>
      <c r="F94" s="36">
        <v>4021.3666666666668</v>
      </c>
      <c r="G94" s="36">
        <v>3981.7333333333336</v>
      </c>
      <c r="H94" s="36">
        <v>4202.1333333333332</v>
      </c>
      <c r="I94" s="36">
        <v>4241.7666666666664</v>
      </c>
      <c r="J94" s="36">
        <v>4312.333333333333</v>
      </c>
      <c r="K94" s="31">
        <v>4171.2</v>
      </c>
      <c r="L94" s="31">
        <v>4061</v>
      </c>
      <c r="M94" s="31">
        <v>6.8931800000000001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1614.8</v>
      </c>
      <c r="D95" s="36">
        <v>1612.6333333333332</v>
      </c>
      <c r="E95" s="36">
        <v>1601.3166666666664</v>
      </c>
      <c r="F95" s="36">
        <v>1587.8333333333333</v>
      </c>
      <c r="G95" s="36">
        <v>1576.5166666666664</v>
      </c>
      <c r="H95" s="36">
        <v>1626.1166666666663</v>
      </c>
      <c r="I95" s="36">
        <v>1637.4333333333329</v>
      </c>
      <c r="J95" s="36">
        <v>1650.9166666666663</v>
      </c>
      <c r="K95" s="31">
        <v>1623.95</v>
      </c>
      <c r="L95" s="31">
        <v>1599.15</v>
      </c>
      <c r="M95" s="31">
        <v>168.58532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648.9</v>
      </c>
      <c r="D96" s="36">
        <v>647.13333333333333</v>
      </c>
      <c r="E96" s="36">
        <v>642.86666666666667</v>
      </c>
      <c r="F96" s="36">
        <v>636.83333333333337</v>
      </c>
      <c r="G96" s="36">
        <v>632.56666666666672</v>
      </c>
      <c r="H96" s="36">
        <v>653.16666666666663</v>
      </c>
      <c r="I96" s="36">
        <v>657.43333333333328</v>
      </c>
      <c r="J96" s="36">
        <v>663.46666666666658</v>
      </c>
      <c r="K96" s="31">
        <v>651.4</v>
      </c>
      <c r="L96" s="31">
        <v>641.1</v>
      </c>
      <c r="M96" s="31">
        <v>39.752429999999997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1862.65</v>
      </c>
      <c r="D97" s="36">
        <v>1866.5</v>
      </c>
      <c r="E97" s="36">
        <v>1817.2</v>
      </c>
      <c r="F97" s="36">
        <v>1771.75</v>
      </c>
      <c r="G97" s="36">
        <v>1722.45</v>
      </c>
      <c r="H97" s="36">
        <v>1911.95</v>
      </c>
      <c r="I97" s="36">
        <v>1961.2500000000002</v>
      </c>
      <c r="J97" s="36">
        <v>2006.7</v>
      </c>
      <c r="K97" s="31">
        <v>1915.8</v>
      </c>
      <c r="L97" s="31">
        <v>1821.05</v>
      </c>
      <c r="M97" s="31">
        <v>33.793480000000002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5502.2</v>
      </c>
      <c r="D98" s="36">
        <v>5499.1000000000013</v>
      </c>
      <c r="E98" s="36">
        <v>5420.2000000000025</v>
      </c>
      <c r="F98" s="36">
        <v>5338.2000000000016</v>
      </c>
      <c r="G98" s="36">
        <v>5259.3000000000029</v>
      </c>
      <c r="H98" s="36">
        <v>5581.1000000000022</v>
      </c>
      <c r="I98" s="36">
        <v>5660.0000000000018</v>
      </c>
      <c r="J98" s="36">
        <v>5742.0000000000018</v>
      </c>
      <c r="K98" s="31">
        <v>5578</v>
      </c>
      <c r="L98" s="31">
        <v>5417.1</v>
      </c>
      <c r="M98" s="31">
        <v>8.4164399999999997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689.95</v>
      </c>
      <c r="D99" s="36">
        <v>689.9666666666667</v>
      </c>
      <c r="E99" s="36">
        <v>684.08333333333337</v>
      </c>
      <c r="F99" s="36">
        <v>678.2166666666667</v>
      </c>
      <c r="G99" s="36">
        <v>672.33333333333337</v>
      </c>
      <c r="H99" s="36">
        <v>695.83333333333337</v>
      </c>
      <c r="I99" s="36">
        <v>701.71666666666658</v>
      </c>
      <c r="J99" s="36">
        <v>707.58333333333337</v>
      </c>
      <c r="K99" s="31">
        <v>695.85</v>
      </c>
      <c r="L99" s="31">
        <v>684.1</v>
      </c>
      <c r="M99" s="31">
        <v>78.415049999999994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5015.75</v>
      </c>
      <c r="D100" s="36">
        <v>5105.25</v>
      </c>
      <c r="E100" s="36">
        <v>4885.5</v>
      </c>
      <c r="F100" s="36">
        <v>4755.25</v>
      </c>
      <c r="G100" s="36">
        <v>4535.5</v>
      </c>
      <c r="H100" s="36">
        <v>5235.5</v>
      </c>
      <c r="I100" s="36">
        <v>5455.25</v>
      </c>
      <c r="J100" s="36">
        <v>5585.5</v>
      </c>
      <c r="K100" s="31">
        <v>5325</v>
      </c>
      <c r="L100" s="31">
        <v>4975</v>
      </c>
      <c r="M100" s="31">
        <v>79.507170000000002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357.65</v>
      </c>
      <c r="D101" s="36">
        <v>359.11666666666662</v>
      </c>
      <c r="E101" s="36">
        <v>353.23333333333323</v>
      </c>
      <c r="F101" s="36">
        <v>348.81666666666661</v>
      </c>
      <c r="G101" s="36">
        <v>342.93333333333322</v>
      </c>
      <c r="H101" s="36">
        <v>363.53333333333325</v>
      </c>
      <c r="I101" s="36">
        <v>369.41666666666657</v>
      </c>
      <c r="J101" s="36">
        <v>373.83333333333326</v>
      </c>
      <c r="K101" s="31">
        <v>365</v>
      </c>
      <c r="L101" s="31">
        <v>354.7</v>
      </c>
      <c r="M101" s="31">
        <v>104.08667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2738.4</v>
      </c>
      <c r="D102" s="36">
        <v>2714.8666666666668</v>
      </c>
      <c r="E102" s="36">
        <v>2678.5333333333338</v>
      </c>
      <c r="F102" s="36">
        <v>2618.666666666667</v>
      </c>
      <c r="G102" s="36">
        <v>2582.3333333333339</v>
      </c>
      <c r="H102" s="36">
        <v>2774.7333333333336</v>
      </c>
      <c r="I102" s="36">
        <v>2811.0666666666666</v>
      </c>
      <c r="J102" s="36">
        <v>2870.9333333333334</v>
      </c>
      <c r="K102" s="31">
        <v>2751.2</v>
      </c>
      <c r="L102" s="31">
        <v>2655</v>
      </c>
      <c r="M102" s="31">
        <v>55.697620000000001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1250.3</v>
      </c>
      <c r="D103" s="36">
        <v>1246.1499999999999</v>
      </c>
      <c r="E103" s="36">
        <v>1235.8499999999997</v>
      </c>
      <c r="F103" s="36">
        <v>1221.3999999999999</v>
      </c>
      <c r="G103" s="36">
        <v>1211.0999999999997</v>
      </c>
      <c r="H103" s="36">
        <v>1260.5999999999997</v>
      </c>
      <c r="I103" s="36">
        <v>1270.8999999999999</v>
      </c>
      <c r="J103" s="36">
        <v>1285.3499999999997</v>
      </c>
      <c r="K103" s="31">
        <v>1256.45</v>
      </c>
      <c r="L103" s="31">
        <v>1231.7</v>
      </c>
      <c r="M103" s="31">
        <v>109.99632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1910.55</v>
      </c>
      <c r="D104" s="36">
        <v>1896.8166666666668</v>
      </c>
      <c r="E104" s="36">
        <v>1877.6333333333337</v>
      </c>
      <c r="F104" s="36">
        <v>1844.7166666666669</v>
      </c>
      <c r="G104" s="36">
        <v>1825.5333333333338</v>
      </c>
      <c r="H104" s="36">
        <v>1929.7333333333336</v>
      </c>
      <c r="I104" s="36">
        <v>1948.9166666666665</v>
      </c>
      <c r="J104" s="36">
        <v>1981.8333333333335</v>
      </c>
      <c r="K104" s="31">
        <v>1916</v>
      </c>
      <c r="L104" s="31">
        <v>1863.9</v>
      </c>
      <c r="M104" s="31">
        <v>11.56392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654.79999999999995</v>
      </c>
      <c r="D105" s="36">
        <v>650.65</v>
      </c>
      <c r="E105" s="36">
        <v>644.29999999999995</v>
      </c>
      <c r="F105" s="36">
        <v>633.79999999999995</v>
      </c>
      <c r="G105" s="36">
        <v>627.44999999999993</v>
      </c>
      <c r="H105" s="36">
        <v>661.15</v>
      </c>
      <c r="I105" s="36">
        <v>667.50000000000011</v>
      </c>
      <c r="J105" s="36">
        <v>678</v>
      </c>
      <c r="K105" s="31">
        <v>657</v>
      </c>
      <c r="L105" s="31">
        <v>640.15</v>
      </c>
      <c r="M105" s="31">
        <v>13.88472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77.739999999999995</v>
      </c>
      <c r="D106" s="36">
        <v>77.933333333333323</v>
      </c>
      <c r="E106" s="36">
        <v>77.456666666666649</v>
      </c>
      <c r="F106" s="36">
        <v>77.173333333333332</v>
      </c>
      <c r="G106" s="36">
        <v>76.696666666666658</v>
      </c>
      <c r="H106" s="36">
        <v>78.21666666666664</v>
      </c>
      <c r="I106" s="36">
        <v>78.6933333333333</v>
      </c>
      <c r="J106" s="36">
        <v>78.976666666666631</v>
      </c>
      <c r="K106" s="31">
        <v>78.41</v>
      </c>
      <c r="L106" s="31">
        <v>77.650000000000006</v>
      </c>
      <c r="M106" s="31">
        <v>137.70410000000001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470.25</v>
      </c>
      <c r="D107" s="36">
        <v>467.93333333333334</v>
      </c>
      <c r="E107" s="36">
        <v>464.9666666666667</v>
      </c>
      <c r="F107" s="36">
        <v>459.68333333333334</v>
      </c>
      <c r="G107" s="36">
        <v>456.7166666666667</v>
      </c>
      <c r="H107" s="36">
        <v>473.2166666666667</v>
      </c>
      <c r="I107" s="36">
        <v>476.18333333333328</v>
      </c>
      <c r="J107" s="36">
        <v>481.4666666666667</v>
      </c>
      <c r="K107" s="31">
        <v>470.9</v>
      </c>
      <c r="L107" s="31">
        <v>462.65</v>
      </c>
      <c r="M107" s="31">
        <v>210.94737000000001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568.54999999999995</v>
      </c>
      <c r="D108" s="36">
        <v>574.2166666666667</v>
      </c>
      <c r="E108" s="36">
        <v>560.33333333333337</v>
      </c>
      <c r="F108" s="36">
        <v>552.11666666666667</v>
      </c>
      <c r="G108" s="36">
        <v>538.23333333333335</v>
      </c>
      <c r="H108" s="36">
        <v>582.43333333333339</v>
      </c>
      <c r="I108" s="36">
        <v>596.31666666666661</v>
      </c>
      <c r="J108" s="36">
        <v>604.53333333333342</v>
      </c>
      <c r="K108" s="31">
        <v>588.1</v>
      </c>
      <c r="L108" s="31">
        <v>566</v>
      </c>
      <c r="M108" s="31">
        <v>21.986940000000001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582.29999999999995</v>
      </c>
      <c r="D109" s="36">
        <v>583.43333333333339</v>
      </c>
      <c r="E109" s="36">
        <v>578.01666666666677</v>
      </c>
      <c r="F109" s="36">
        <v>573.73333333333335</v>
      </c>
      <c r="G109" s="36">
        <v>568.31666666666672</v>
      </c>
      <c r="H109" s="36">
        <v>587.71666666666681</v>
      </c>
      <c r="I109" s="36">
        <v>593.13333333333333</v>
      </c>
      <c r="J109" s="36">
        <v>597.41666666666686</v>
      </c>
      <c r="K109" s="31">
        <v>588.85</v>
      </c>
      <c r="L109" s="31">
        <v>579.15</v>
      </c>
      <c r="M109" s="31">
        <v>24.17869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169.61</v>
      </c>
      <c r="D110" s="36">
        <v>169.97666666666666</v>
      </c>
      <c r="E110" s="36">
        <v>168.29333333333332</v>
      </c>
      <c r="F110" s="36">
        <v>166.97666666666666</v>
      </c>
      <c r="G110" s="36">
        <v>165.29333333333332</v>
      </c>
      <c r="H110" s="36">
        <v>171.29333333333332</v>
      </c>
      <c r="I110" s="36">
        <v>172.97666666666666</v>
      </c>
      <c r="J110" s="36">
        <v>174.29333333333332</v>
      </c>
      <c r="K110" s="31">
        <v>171.66</v>
      </c>
      <c r="L110" s="31">
        <v>168.66</v>
      </c>
      <c r="M110" s="31">
        <v>226.73599999999999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1010.25</v>
      </c>
      <c r="D111" s="36">
        <v>1014.3666666666667</v>
      </c>
      <c r="E111" s="36">
        <v>999.98333333333335</v>
      </c>
      <c r="F111" s="36">
        <v>989.7166666666667</v>
      </c>
      <c r="G111" s="36">
        <v>975.33333333333337</v>
      </c>
      <c r="H111" s="36">
        <v>1024.6333333333332</v>
      </c>
      <c r="I111" s="36">
        <v>1039.0166666666669</v>
      </c>
      <c r="J111" s="36">
        <v>1049.2833333333333</v>
      </c>
      <c r="K111" s="31">
        <v>1028.75</v>
      </c>
      <c r="L111" s="31">
        <v>1004.1</v>
      </c>
      <c r="M111" s="31">
        <v>18.508569999999999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205.82</v>
      </c>
      <c r="D112" s="36">
        <v>206.30666666666664</v>
      </c>
      <c r="E112" s="36">
        <v>200.61333333333329</v>
      </c>
      <c r="F112" s="36">
        <v>195.40666666666664</v>
      </c>
      <c r="G112" s="36">
        <v>189.71333333333328</v>
      </c>
      <c r="H112" s="36">
        <v>211.51333333333329</v>
      </c>
      <c r="I112" s="36">
        <v>217.20666666666662</v>
      </c>
      <c r="J112" s="36">
        <v>222.4133333333333</v>
      </c>
      <c r="K112" s="31">
        <v>212</v>
      </c>
      <c r="L112" s="31">
        <v>201.1</v>
      </c>
      <c r="M112" s="31">
        <v>943.98776999999995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533.75</v>
      </c>
      <c r="D113" s="36">
        <v>538.73333333333335</v>
      </c>
      <c r="E113" s="36">
        <v>526.56666666666672</v>
      </c>
      <c r="F113" s="36">
        <v>519.38333333333333</v>
      </c>
      <c r="G113" s="36">
        <v>507.2166666666667</v>
      </c>
      <c r="H113" s="36">
        <v>545.91666666666674</v>
      </c>
      <c r="I113" s="36">
        <v>558.08333333333326</v>
      </c>
      <c r="J113" s="36">
        <v>565.26666666666677</v>
      </c>
      <c r="K113" s="31">
        <v>550.9</v>
      </c>
      <c r="L113" s="31">
        <v>531.54999999999995</v>
      </c>
      <c r="M113" s="31">
        <v>33.50226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418.95</v>
      </c>
      <c r="D114" s="36">
        <v>416.55</v>
      </c>
      <c r="E114" s="36">
        <v>409.90000000000003</v>
      </c>
      <c r="F114" s="36">
        <v>400.85</v>
      </c>
      <c r="G114" s="36">
        <v>394.20000000000005</v>
      </c>
      <c r="H114" s="36">
        <v>425.6</v>
      </c>
      <c r="I114" s="36">
        <v>432.25</v>
      </c>
      <c r="J114" s="36">
        <v>441.3</v>
      </c>
      <c r="K114" s="31">
        <v>423.2</v>
      </c>
      <c r="L114" s="31">
        <v>407.5</v>
      </c>
      <c r="M114" s="31">
        <v>413.12223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1456.9</v>
      </c>
      <c r="D115" s="36">
        <v>1451.9166666666667</v>
      </c>
      <c r="E115" s="36">
        <v>1442.9833333333336</v>
      </c>
      <c r="F115" s="36">
        <v>1429.0666666666668</v>
      </c>
      <c r="G115" s="36">
        <v>1420.1333333333337</v>
      </c>
      <c r="H115" s="36">
        <v>1465.8333333333335</v>
      </c>
      <c r="I115" s="36">
        <v>1474.7666666666664</v>
      </c>
      <c r="J115" s="36">
        <v>1488.6833333333334</v>
      </c>
      <c r="K115" s="31">
        <v>1460.85</v>
      </c>
      <c r="L115" s="31">
        <v>1438</v>
      </c>
      <c r="M115" s="31">
        <v>36.349379999999996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6932.25</v>
      </c>
      <c r="D116" s="36">
        <v>6910.7166666666672</v>
      </c>
      <c r="E116" s="36">
        <v>6836.4333333333343</v>
      </c>
      <c r="F116" s="36">
        <v>6740.6166666666668</v>
      </c>
      <c r="G116" s="36">
        <v>6666.3333333333339</v>
      </c>
      <c r="H116" s="36">
        <v>7006.5333333333347</v>
      </c>
      <c r="I116" s="36">
        <v>7080.8166666666675</v>
      </c>
      <c r="J116" s="36">
        <v>7176.633333333335</v>
      </c>
      <c r="K116" s="31">
        <v>6985</v>
      </c>
      <c r="L116" s="31">
        <v>6814.9</v>
      </c>
      <c r="M116" s="31">
        <v>3.1612900000000002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1758.05</v>
      </c>
      <c r="D117" s="36">
        <v>1747.4833333333333</v>
      </c>
      <c r="E117" s="36">
        <v>1729.5666666666666</v>
      </c>
      <c r="F117" s="36">
        <v>1701.0833333333333</v>
      </c>
      <c r="G117" s="36">
        <v>1683.1666666666665</v>
      </c>
      <c r="H117" s="36">
        <v>1775.9666666666667</v>
      </c>
      <c r="I117" s="36">
        <v>1793.8833333333332</v>
      </c>
      <c r="J117" s="36">
        <v>1822.3666666666668</v>
      </c>
      <c r="K117" s="31">
        <v>1765.4</v>
      </c>
      <c r="L117" s="31">
        <v>1719</v>
      </c>
      <c r="M117" s="31">
        <v>112.48896000000001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4417.25</v>
      </c>
      <c r="D118" s="36">
        <v>4408.75</v>
      </c>
      <c r="E118" s="36">
        <v>4373.5</v>
      </c>
      <c r="F118" s="36">
        <v>4329.75</v>
      </c>
      <c r="G118" s="36">
        <v>4294.5</v>
      </c>
      <c r="H118" s="36">
        <v>4452.5</v>
      </c>
      <c r="I118" s="36">
        <v>4487.75</v>
      </c>
      <c r="J118" s="36">
        <v>4531.5</v>
      </c>
      <c r="K118" s="31">
        <v>4444</v>
      </c>
      <c r="L118" s="31">
        <v>4365</v>
      </c>
      <c r="M118" s="31">
        <v>8.2284299999999995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1227.25</v>
      </c>
      <c r="D119" s="36">
        <v>1224.6000000000001</v>
      </c>
      <c r="E119" s="36">
        <v>1215.8000000000002</v>
      </c>
      <c r="F119" s="36">
        <v>1204.3500000000001</v>
      </c>
      <c r="G119" s="36">
        <v>1195.5500000000002</v>
      </c>
      <c r="H119" s="36">
        <v>1236.0500000000002</v>
      </c>
      <c r="I119" s="36">
        <v>1244.8499999999999</v>
      </c>
      <c r="J119" s="36">
        <v>1256.3000000000002</v>
      </c>
      <c r="K119" s="31">
        <v>1233.4000000000001</v>
      </c>
      <c r="L119" s="31">
        <v>1213.1500000000001</v>
      </c>
      <c r="M119" s="31">
        <v>2.2463099999999998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712.75</v>
      </c>
      <c r="D120" s="36">
        <v>708.76666666666677</v>
      </c>
      <c r="E120" s="36">
        <v>700.28333333333353</v>
      </c>
      <c r="F120" s="36">
        <v>687.81666666666672</v>
      </c>
      <c r="G120" s="36">
        <v>679.33333333333348</v>
      </c>
      <c r="H120" s="36">
        <v>721.23333333333358</v>
      </c>
      <c r="I120" s="36">
        <v>729.71666666666692</v>
      </c>
      <c r="J120" s="36">
        <v>742.18333333333362</v>
      </c>
      <c r="K120" s="31">
        <v>717.25</v>
      </c>
      <c r="L120" s="31">
        <v>696.3</v>
      </c>
      <c r="M120" s="31">
        <v>27.92221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931.45</v>
      </c>
      <c r="D121" s="36">
        <v>929.38333333333333</v>
      </c>
      <c r="E121" s="36">
        <v>923.41666666666663</v>
      </c>
      <c r="F121" s="36">
        <v>915.38333333333333</v>
      </c>
      <c r="G121" s="36">
        <v>909.41666666666663</v>
      </c>
      <c r="H121" s="36">
        <v>937.41666666666663</v>
      </c>
      <c r="I121" s="36">
        <v>943.38333333333333</v>
      </c>
      <c r="J121" s="36">
        <v>951.41666666666663</v>
      </c>
      <c r="K121" s="31">
        <v>935.35</v>
      </c>
      <c r="L121" s="31">
        <v>921.35</v>
      </c>
      <c r="M121" s="31">
        <v>18.122540000000001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989.95</v>
      </c>
      <c r="D122" s="36">
        <v>993.75</v>
      </c>
      <c r="E122" s="36">
        <v>972.6</v>
      </c>
      <c r="F122" s="36">
        <v>955.25</v>
      </c>
      <c r="G122" s="36">
        <v>934.1</v>
      </c>
      <c r="H122" s="36">
        <v>1011.1</v>
      </c>
      <c r="I122" s="36">
        <v>1032.25</v>
      </c>
      <c r="J122" s="36">
        <v>1049.5999999999999</v>
      </c>
      <c r="K122" s="31">
        <v>1014.9</v>
      </c>
      <c r="L122" s="31">
        <v>976.4</v>
      </c>
      <c r="M122" s="31">
        <v>47.642490000000002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567.85</v>
      </c>
      <c r="D123" s="36">
        <v>572.78333333333342</v>
      </c>
      <c r="E123" s="36">
        <v>558.36666666666679</v>
      </c>
      <c r="F123" s="36">
        <v>548.88333333333333</v>
      </c>
      <c r="G123" s="36">
        <v>534.4666666666667</v>
      </c>
      <c r="H123" s="36">
        <v>582.26666666666688</v>
      </c>
      <c r="I123" s="36">
        <v>596.68333333333362</v>
      </c>
      <c r="J123" s="36">
        <v>606.16666666666697</v>
      </c>
      <c r="K123" s="31">
        <v>587.20000000000005</v>
      </c>
      <c r="L123" s="31">
        <v>563.29999999999995</v>
      </c>
      <c r="M123" s="31">
        <v>16.784669999999998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1858.3</v>
      </c>
      <c r="D124" s="36">
        <v>1850.7666666666667</v>
      </c>
      <c r="E124" s="36">
        <v>1819.5333333333333</v>
      </c>
      <c r="F124" s="36">
        <v>1780.7666666666667</v>
      </c>
      <c r="G124" s="36">
        <v>1749.5333333333333</v>
      </c>
      <c r="H124" s="36">
        <v>1889.5333333333333</v>
      </c>
      <c r="I124" s="36">
        <v>1920.7666666666664</v>
      </c>
      <c r="J124" s="36">
        <v>1959.5333333333333</v>
      </c>
      <c r="K124" s="31">
        <v>1882</v>
      </c>
      <c r="L124" s="31">
        <v>1812</v>
      </c>
      <c r="M124" s="31">
        <v>10.95617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1826.75</v>
      </c>
      <c r="D125" s="36">
        <v>1817.0333333333335</v>
      </c>
      <c r="E125" s="36">
        <v>1802.866666666667</v>
      </c>
      <c r="F125" s="36">
        <v>1778.9833333333336</v>
      </c>
      <c r="G125" s="36">
        <v>1764.8166666666671</v>
      </c>
      <c r="H125" s="36">
        <v>1840.916666666667</v>
      </c>
      <c r="I125" s="36">
        <v>1855.0833333333335</v>
      </c>
      <c r="J125" s="36">
        <v>1878.9666666666669</v>
      </c>
      <c r="K125" s="31">
        <v>1831.2</v>
      </c>
      <c r="L125" s="31">
        <v>1793.15</v>
      </c>
      <c r="M125" s="31">
        <v>75.908379999999994</v>
      </c>
      <c r="N125" s="1"/>
      <c r="O125" s="1"/>
    </row>
    <row r="126" spans="1:15" ht="12.75" customHeight="1">
      <c r="A126" s="51">
        <v>117</v>
      </c>
      <c r="B126" s="53" t="s">
        <v>843</v>
      </c>
      <c r="C126" s="31">
        <v>184.57</v>
      </c>
      <c r="D126" s="36">
        <v>185.75</v>
      </c>
      <c r="E126" s="36">
        <v>181.55</v>
      </c>
      <c r="F126" s="36">
        <v>178.53</v>
      </c>
      <c r="G126" s="36">
        <v>174.33</v>
      </c>
      <c r="H126" s="36">
        <v>188.77</v>
      </c>
      <c r="I126" s="36">
        <v>192.97</v>
      </c>
      <c r="J126" s="36">
        <v>195.99</v>
      </c>
      <c r="K126" s="31">
        <v>189.95</v>
      </c>
      <c r="L126" s="31">
        <v>182.73</v>
      </c>
      <c r="M126" s="31">
        <v>376.65071999999998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4849.95</v>
      </c>
      <c r="D127" s="36">
        <v>4839.333333333333</v>
      </c>
      <c r="E127" s="36">
        <v>4738.6666666666661</v>
      </c>
      <c r="F127" s="36">
        <v>4627.3833333333332</v>
      </c>
      <c r="G127" s="36">
        <v>4526.7166666666662</v>
      </c>
      <c r="H127" s="36">
        <v>4950.6166666666659</v>
      </c>
      <c r="I127" s="36">
        <v>5051.2833333333319</v>
      </c>
      <c r="J127" s="36">
        <v>5162.5666666666657</v>
      </c>
      <c r="K127" s="31">
        <v>4940</v>
      </c>
      <c r="L127" s="31">
        <v>4728.05</v>
      </c>
      <c r="M127" s="31">
        <v>4.6355700000000004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795.7</v>
      </c>
      <c r="D128" s="36">
        <v>799.2166666666667</v>
      </c>
      <c r="E128" s="36">
        <v>784.48333333333335</v>
      </c>
      <c r="F128" s="36">
        <v>773.26666666666665</v>
      </c>
      <c r="G128" s="36">
        <v>758.5333333333333</v>
      </c>
      <c r="H128" s="36">
        <v>810.43333333333339</v>
      </c>
      <c r="I128" s="36">
        <v>825.16666666666674</v>
      </c>
      <c r="J128" s="36">
        <v>836.38333333333344</v>
      </c>
      <c r="K128" s="31">
        <v>813.95</v>
      </c>
      <c r="L128" s="31">
        <v>788</v>
      </c>
      <c r="M128" s="31">
        <v>44.100320000000004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5756.9</v>
      </c>
      <c r="D129" s="36">
        <v>5713.3</v>
      </c>
      <c r="E129" s="36">
        <v>5648.6</v>
      </c>
      <c r="F129" s="36">
        <v>5540.3</v>
      </c>
      <c r="G129" s="36">
        <v>5475.6</v>
      </c>
      <c r="H129" s="36">
        <v>5821.6</v>
      </c>
      <c r="I129" s="36">
        <v>5886.2999999999993</v>
      </c>
      <c r="J129" s="36">
        <v>5994.6</v>
      </c>
      <c r="K129" s="31">
        <v>5778</v>
      </c>
      <c r="L129" s="31">
        <v>5605</v>
      </c>
      <c r="M129" s="31">
        <v>25.922989999999999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3656.2</v>
      </c>
      <c r="D130" s="36">
        <v>3644.7000000000003</v>
      </c>
      <c r="E130" s="36">
        <v>3610.1500000000005</v>
      </c>
      <c r="F130" s="36">
        <v>3564.1000000000004</v>
      </c>
      <c r="G130" s="36">
        <v>3529.5500000000006</v>
      </c>
      <c r="H130" s="36">
        <v>3690.7500000000005</v>
      </c>
      <c r="I130" s="36">
        <v>3725.3000000000006</v>
      </c>
      <c r="J130" s="36">
        <v>3771.3500000000004</v>
      </c>
      <c r="K130" s="31">
        <v>3679.25</v>
      </c>
      <c r="L130" s="31">
        <v>3598.65</v>
      </c>
      <c r="M130" s="31">
        <v>32.407719999999998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457</v>
      </c>
      <c r="D131" s="36">
        <v>458.2166666666667</v>
      </c>
      <c r="E131" s="36">
        <v>451.43333333333339</v>
      </c>
      <c r="F131" s="36">
        <v>445.86666666666667</v>
      </c>
      <c r="G131" s="36">
        <v>439.08333333333337</v>
      </c>
      <c r="H131" s="36">
        <v>463.78333333333342</v>
      </c>
      <c r="I131" s="36">
        <v>470.56666666666672</v>
      </c>
      <c r="J131" s="36">
        <v>476.13333333333344</v>
      </c>
      <c r="K131" s="31">
        <v>465</v>
      </c>
      <c r="L131" s="31">
        <v>452.65</v>
      </c>
      <c r="M131" s="31">
        <v>11.600680000000001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1109.6500000000001</v>
      </c>
      <c r="D132" s="36">
        <v>1109.3166666666666</v>
      </c>
      <c r="E132" s="36">
        <v>1088.6333333333332</v>
      </c>
      <c r="F132" s="36">
        <v>1067.6166666666666</v>
      </c>
      <c r="G132" s="36">
        <v>1046.9333333333332</v>
      </c>
      <c r="H132" s="36">
        <v>1130.3333333333333</v>
      </c>
      <c r="I132" s="36">
        <v>1151.0166666666667</v>
      </c>
      <c r="J132" s="36">
        <v>1172.0333333333333</v>
      </c>
      <c r="K132" s="31">
        <v>1130</v>
      </c>
      <c r="L132" s="31">
        <v>1088.3</v>
      </c>
      <c r="M132" s="31">
        <v>74.759450000000001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1817.25</v>
      </c>
      <c r="D133" s="36">
        <v>1823.6666666666667</v>
      </c>
      <c r="E133" s="36">
        <v>1805.8333333333335</v>
      </c>
      <c r="F133" s="36">
        <v>1794.4166666666667</v>
      </c>
      <c r="G133" s="36">
        <v>1776.5833333333335</v>
      </c>
      <c r="H133" s="36">
        <v>1835.0833333333335</v>
      </c>
      <c r="I133" s="36">
        <v>1852.916666666667</v>
      </c>
      <c r="J133" s="36">
        <v>1864.3333333333335</v>
      </c>
      <c r="K133" s="31">
        <v>1841.5</v>
      </c>
      <c r="L133" s="31">
        <v>1812.25</v>
      </c>
      <c r="M133" s="31">
        <v>6.3406399999999996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132300.85</v>
      </c>
      <c r="D134" s="36">
        <v>132087.23333333334</v>
      </c>
      <c r="E134" s="36">
        <v>130999.61666666667</v>
      </c>
      <c r="F134" s="36">
        <v>129698.38333333333</v>
      </c>
      <c r="G134" s="36">
        <v>128610.76666666666</v>
      </c>
      <c r="H134" s="36">
        <v>133388.46666666667</v>
      </c>
      <c r="I134" s="36">
        <v>134476.08333333337</v>
      </c>
      <c r="J134" s="36">
        <v>135777.31666666668</v>
      </c>
      <c r="K134" s="31">
        <v>133174.85</v>
      </c>
      <c r="L134" s="31">
        <v>130786</v>
      </c>
      <c r="M134" s="31">
        <v>5.679E-2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1476.6</v>
      </c>
      <c r="D135" s="36">
        <v>1463.5333333333335</v>
      </c>
      <c r="E135" s="36">
        <v>1427.0666666666671</v>
      </c>
      <c r="F135" s="36">
        <v>1377.5333333333335</v>
      </c>
      <c r="G135" s="36">
        <v>1341.0666666666671</v>
      </c>
      <c r="H135" s="36">
        <v>1513.0666666666671</v>
      </c>
      <c r="I135" s="36">
        <v>1549.5333333333338</v>
      </c>
      <c r="J135" s="36">
        <v>1599.0666666666671</v>
      </c>
      <c r="K135" s="31">
        <v>1500</v>
      </c>
      <c r="L135" s="31">
        <v>1414</v>
      </c>
      <c r="M135" s="31">
        <v>10.56179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295.2</v>
      </c>
      <c r="D136" s="36">
        <v>295.0333333333333</v>
      </c>
      <c r="E136" s="36">
        <v>291.16666666666663</v>
      </c>
      <c r="F136" s="36">
        <v>287.13333333333333</v>
      </c>
      <c r="G136" s="36">
        <v>283.26666666666665</v>
      </c>
      <c r="H136" s="36">
        <v>299.06666666666661</v>
      </c>
      <c r="I136" s="36">
        <v>302.93333333333328</v>
      </c>
      <c r="J136" s="36">
        <v>306.96666666666658</v>
      </c>
      <c r="K136" s="31">
        <v>298.89999999999998</v>
      </c>
      <c r="L136" s="31">
        <v>291</v>
      </c>
      <c r="M136" s="31">
        <v>22.038830000000001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2819.45</v>
      </c>
      <c r="D137" s="36">
        <v>2793.9666666666667</v>
      </c>
      <c r="E137" s="36">
        <v>2761.9833333333336</v>
      </c>
      <c r="F137" s="36">
        <v>2704.5166666666669</v>
      </c>
      <c r="G137" s="36">
        <v>2672.5333333333338</v>
      </c>
      <c r="H137" s="36">
        <v>2851.4333333333334</v>
      </c>
      <c r="I137" s="36">
        <v>2883.4166666666661</v>
      </c>
      <c r="J137" s="36">
        <v>2940.8833333333332</v>
      </c>
      <c r="K137" s="31">
        <v>2825.95</v>
      </c>
      <c r="L137" s="31">
        <v>2736.5</v>
      </c>
      <c r="M137" s="31">
        <v>41.228439999999999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2138.85</v>
      </c>
      <c r="D138" s="36">
        <v>2132.6</v>
      </c>
      <c r="E138" s="36">
        <v>2122.3999999999996</v>
      </c>
      <c r="F138" s="36">
        <v>2105.9499999999998</v>
      </c>
      <c r="G138" s="36">
        <v>2095.7499999999995</v>
      </c>
      <c r="H138" s="36">
        <v>2149.0499999999997</v>
      </c>
      <c r="I138" s="36">
        <v>2159.2499999999995</v>
      </c>
      <c r="J138" s="36">
        <v>2175.6999999999998</v>
      </c>
      <c r="K138" s="31">
        <v>2142.8000000000002</v>
      </c>
      <c r="L138" s="31">
        <v>2116.15</v>
      </c>
      <c r="M138" s="31">
        <v>3.0327500000000001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684.85</v>
      </c>
      <c r="D139" s="36">
        <v>678.44999999999993</v>
      </c>
      <c r="E139" s="36">
        <v>670.64999999999986</v>
      </c>
      <c r="F139" s="36">
        <v>656.44999999999993</v>
      </c>
      <c r="G139" s="36">
        <v>648.64999999999986</v>
      </c>
      <c r="H139" s="36">
        <v>692.64999999999986</v>
      </c>
      <c r="I139" s="36">
        <v>700.44999999999982</v>
      </c>
      <c r="J139" s="36">
        <v>714.64999999999986</v>
      </c>
      <c r="K139" s="31">
        <v>686.25</v>
      </c>
      <c r="L139" s="31">
        <v>664.25</v>
      </c>
      <c r="M139" s="31">
        <v>64.279539999999997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12644.05</v>
      </c>
      <c r="D140" s="36">
        <v>12595.683333333334</v>
      </c>
      <c r="E140" s="36">
        <v>12511.366666666669</v>
      </c>
      <c r="F140" s="36">
        <v>12378.683333333334</v>
      </c>
      <c r="G140" s="36">
        <v>12294.366666666669</v>
      </c>
      <c r="H140" s="36">
        <v>12728.366666666669</v>
      </c>
      <c r="I140" s="36">
        <v>12812.683333333334</v>
      </c>
      <c r="J140" s="36">
        <v>12945.366666666669</v>
      </c>
      <c r="K140" s="31">
        <v>12680</v>
      </c>
      <c r="L140" s="31">
        <v>12463</v>
      </c>
      <c r="M140" s="31">
        <v>3.9121600000000001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1038.5999999999999</v>
      </c>
      <c r="D141" s="36">
        <v>1032.2666666666667</v>
      </c>
      <c r="E141" s="36">
        <v>1022.7833333333333</v>
      </c>
      <c r="F141" s="36">
        <v>1006.9666666666667</v>
      </c>
      <c r="G141" s="36">
        <v>997.48333333333335</v>
      </c>
      <c r="H141" s="36">
        <v>1048.0833333333333</v>
      </c>
      <c r="I141" s="36">
        <v>1057.5666666666664</v>
      </c>
      <c r="J141" s="36">
        <v>1073.3833333333332</v>
      </c>
      <c r="K141" s="31">
        <v>1041.75</v>
      </c>
      <c r="L141" s="31">
        <v>1016.45</v>
      </c>
      <c r="M141" s="31">
        <v>10.025029999999999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934.55</v>
      </c>
      <c r="D142" s="36">
        <v>922.51666666666677</v>
      </c>
      <c r="E142" s="36">
        <v>905.33333333333348</v>
      </c>
      <c r="F142" s="36">
        <v>876.11666666666667</v>
      </c>
      <c r="G142" s="36">
        <v>858.93333333333339</v>
      </c>
      <c r="H142" s="36">
        <v>951.73333333333358</v>
      </c>
      <c r="I142" s="36">
        <v>968.91666666666674</v>
      </c>
      <c r="J142" s="36">
        <v>998.13333333333367</v>
      </c>
      <c r="K142" s="31">
        <v>939.7</v>
      </c>
      <c r="L142" s="31">
        <v>893.3</v>
      </c>
      <c r="M142" s="31">
        <v>19.14995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5190.75</v>
      </c>
      <c r="D143" s="36">
        <v>5241.4000000000005</v>
      </c>
      <c r="E143" s="36">
        <v>5055.6000000000013</v>
      </c>
      <c r="F143" s="36">
        <v>4920.4500000000007</v>
      </c>
      <c r="G143" s="36">
        <v>4734.6500000000015</v>
      </c>
      <c r="H143" s="36">
        <v>5376.5500000000011</v>
      </c>
      <c r="I143" s="36">
        <v>5562.35</v>
      </c>
      <c r="J143" s="36">
        <v>5697.5000000000009</v>
      </c>
      <c r="K143" s="31">
        <v>5427.2</v>
      </c>
      <c r="L143" s="31">
        <v>5106.25</v>
      </c>
      <c r="M143" s="31">
        <v>21.601600000000001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74.45</v>
      </c>
      <c r="D144" s="36">
        <v>74.75</v>
      </c>
      <c r="E144" s="36">
        <v>73.5</v>
      </c>
      <c r="F144" s="36">
        <v>72.55</v>
      </c>
      <c r="G144" s="36">
        <v>71.3</v>
      </c>
      <c r="H144" s="36">
        <v>75.7</v>
      </c>
      <c r="I144" s="36">
        <v>76.95</v>
      </c>
      <c r="J144" s="36">
        <v>77.900000000000006</v>
      </c>
      <c r="K144" s="31">
        <v>76</v>
      </c>
      <c r="L144" s="31">
        <v>73.8</v>
      </c>
      <c r="M144" s="31">
        <v>68.595020000000005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2833.25</v>
      </c>
      <c r="D145" s="36">
        <v>2821.9166666666665</v>
      </c>
      <c r="E145" s="36">
        <v>2783.833333333333</v>
      </c>
      <c r="F145" s="36">
        <v>2734.4166666666665</v>
      </c>
      <c r="G145" s="36">
        <v>2696.333333333333</v>
      </c>
      <c r="H145" s="36">
        <v>2871.333333333333</v>
      </c>
      <c r="I145" s="36">
        <v>2909.4166666666661</v>
      </c>
      <c r="J145" s="36">
        <v>2958.833333333333</v>
      </c>
      <c r="K145" s="31">
        <v>2860</v>
      </c>
      <c r="L145" s="31">
        <v>2772.5</v>
      </c>
      <c r="M145" s="31">
        <v>8.8087300000000006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1848.15</v>
      </c>
      <c r="D146" s="36">
        <v>1853.3000000000002</v>
      </c>
      <c r="E146" s="36">
        <v>1820.6500000000003</v>
      </c>
      <c r="F146" s="36">
        <v>1793.15</v>
      </c>
      <c r="G146" s="36">
        <v>1760.5000000000002</v>
      </c>
      <c r="H146" s="36">
        <v>1880.8000000000004</v>
      </c>
      <c r="I146" s="36">
        <v>1913.45</v>
      </c>
      <c r="J146" s="36">
        <v>1940.9500000000005</v>
      </c>
      <c r="K146" s="31">
        <v>1885.95</v>
      </c>
      <c r="L146" s="31">
        <v>1825.8</v>
      </c>
      <c r="M146" s="31">
        <v>16.288209999999999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108.3</v>
      </c>
      <c r="D147" s="36">
        <v>110.13333333333333</v>
      </c>
      <c r="E147" s="36">
        <v>105.66666666666666</v>
      </c>
      <c r="F147" s="36">
        <v>103.03333333333333</v>
      </c>
      <c r="G147" s="36">
        <v>98.566666666666663</v>
      </c>
      <c r="H147" s="36">
        <v>112.76666666666665</v>
      </c>
      <c r="I147" s="36">
        <v>117.23333333333332</v>
      </c>
      <c r="J147" s="36">
        <v>119.86666666666665</v>
      </c>
      <c r="K147" s="31">
        <v>114.6</v>
      </c>
      <c r="L147" s="31">
        <v>107.5</v>
      </c>
      <c r="M147" s="31">
        <v>848.93553999999995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241.9</v>
      </c>
      <c r="D148" s="36">
        <v>243.00333333333333</v>
      </c>
      <c r="E148" s="36">
        <v>239.60666666666665</v>
      </c>
      <c r="F148" s="36">
        <v>237.31333333333333</v>
      </c>
      <c r="G148" s="36">
        <v>233.91666666666666</v>
      </c>
      <c r="H148" s="36">
        <v>245.29666666666665</v>
      </c>
      <c r="I148" s="36">
        <v>248.6933333333333</v>
      </c>
      <c r="J148" s="36">
        <v>250.98666666666665</v>
      </c>
      <c r="K148" s="31">
        <v>246.4</v>
      </c>
      <c r="L148" s="31">
        <v>240.71</v>
      </c>
      <c r="M148" s="31">
        <v>63.146590000000003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377.75</v>
      </c>
      <c r="D149" s="36">
        <v>378.2833333333333</v>
      </c>
      <c r="E149" s="36">
        <v>373.66666666666663</v>
      </c>
      <c r="F149" s="36">
        <v>369.58333333333331</v>
      </c>
      <c r="G149" s="36">
        <v>364.96666666666664</v>
      </c>
      <c r="H149" s="36">
        <v>382.36666666666662</v>
      </c>
      <c r="I149" s="36">
        <v>386.98333333333329</v>
      </c>
      <c r="J149" s="36">
        <v>391.06666666666661</v>
      </c>
      <c r="K149" s="31">
        <v>382.9</v>
      </c>
      <c r="L149" s="31">
        <v>374.2</v>
      </c>
      <c r="M149" s="31">
        <v>157.09153000000001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3661</v>
      </c>
      <c r="D150" s="36">
        <v>3661.3833333333332</v>
      </c>
      <c r="E150" s="36">
        <v>3626.5666666666666</v>
      </c>
      <c r="F150" s="36">
        <v>3592.1333333333332</v>
      </c>
      <c r="G150" s="36">
        <v>3557.3166666666666</v>
      </c>
      <c r="H150" s="36">
        <v>3695.8166666666666</v>
      </c>
      <c r="I150" s="36">
        <v>3730.6333333333332</v>
      </c>
      <c r="J150" s="36">
        <v>3765.0666666666666</v>
      </c>
      <c r="K150" s="31">
        <v>3696.2</v>
      </c>
      <c r="L150" s="31">
        <v>3626.95</v>
      </c>
      <c r="M150" s="31">
        <v>2.9014099999999998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2627.05</v>
      </c>
      <c r="D151" s="36">
        <v>2612.3166666666671</v>
      </c>
      <c r="E151" s="36">
        <v>2589.733333333334</v>
      </c>
      <c r="F151" s="36">
        <v>2552.416666666667</v>
      </c>
      <c r="G151" s="36">
        <v>2529.8333333333339</v>
      </c>
      <c r="H151" s="36">
        <v>2649.6333333333341</v>
      </c>
      <c r="I151" s="36">
        <v>2672.2166666666672</v>
      </c>
      <c r="J151" s="36">
        <v>2709.5333333333342</v>
      </c>
      <c r="K151" s="31">
        <v>2634.9</v>
      </c>
      <c r="L151" s="31">
        <v>2575</v>
      </c>
      <c r="M151" s="31">
        <v>8.6679700000000004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1718.55</v>
      </c>
      <c r="D152" s="36">
        <v>1711.7333333333333</v>
      </c>
      <c r="E152" s="36">
        <v>1692.0166666666667</v>
      </c>
      <c r="F152" s="36">
        <v>1665.4833333333333</v>
      </c>
      <c r="G152" s="36">
        <v>1645.7666666666667</v>
      </c>
      <c r="H152" s="36">
        <v>1738.2666666666667</v>
      </c>
      <c r="I152" s="36">
        <v>1757.9833333333333</v>
      </c>
      <c r="J152" s="36">
        <v>1784.5166666666667</v>
      </c>
      <c r="K152" s="31">
        <v>1731.45</v>
      </c>
      <c r="L152" s="31">
        <v>1685.2</v>
      </c>
      <c r="M152" s="31">
        <v>9.3061500000000006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331.7</v>
      </c>
      <c r="D153" s="36">
        <v>328.88333333333333</v>
      </c>
      <c r="E153" s="36">
        <v>324.46666666666664</v>
      </c>
      <c r="F153" s="36">
        <v>317.23333333333329</v>
      </c>
      <c r="G153" s="36">
        <v>312.81666666666661</v>
      </c>
      <c r="H153" s="36">
        <v>336.11666666666667</v>
      </c>
      <c r="I153" s="36">
        <v>340.53333333333342</v>
      </c>
      <c r="J153" s="36">
        <v>347.76666666666671</v>
      </c>
      <c r="K153" s="31">
        <v>333.3</v>
      </c>
      <c r="L153" s="31">
        <v>321.64999999999998</v>
      </c>
      <c r="M153" s="31">
        <v>481.89915000000002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584.9</v>
      </c>
      <c r="D154" s="36">
        <v>596.5333333333333</v>
      </c>
      <c r="E154" s="36">
        <v>568.36666666666656</v>
      </c>
      <c r="F154" s="36">
        <v>551.83333333333326</v>
      </c>
      <c r="G154" s="36">
        <v>523.66666666666652</v>
      </c>
      <c r="H154" s="36">
        <v>613.06666666666661</v>
      </c>
      <c r="I154" s="36">
        <v>641.23333333333335</v>
      </c>
      <c r="J154" s="36">
        <v>657.76666666666665</v>
      </c>
      <c r="K154" s="31">
        <v>624.70000000000005</v>
      </c>
      <c r="L154" s="31">
        <v>580</v>
      </c>
      <c r="M154" s="31">
        <v>125.69307000000001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445.3</v>
      </c>
      <c r="D155" s="36">
        <v>450.95</v>
      </c>
      <c r="E155" s="36">
        <v>437.15</v>
      </c>
      <c r="F155" s="36">
        <v>429</v>
      </c>
      <c r="G155" s="36">
        <v>415.2</v>
      </c>
      <c r="H155" s="36">
        <v>459.09999999999997</v>
      </c>
      <c r="I155" s="36">
        <v>472.90000000000003</v>
      </c>
      <c r="J155" s="36">
        <v>481.04999999999995</v>
      </c>
      <c r="K155" s="31">
        <v>464.75</v>
      </c>
      <c r="L155" s="31">
        <v>442.8</v>
      </c>
      <c r="M155" s="31">
        <v>26.992249999999999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1454.6</v>
      </c>
      <c r="D156" s="36">
        <v>1440.8666666666668</v>
      </c>
      <c r="E156" s="36">
        <v>1399.7333333333336</v>
      </c>
      <c r="F156" s="36">
        <v>1344.8666666666668</v>
      </c>
      <c r="G156" s="36">
        <v>1303.7333333333336</v>
      </c>
      <c r="H156" s="36">
        <v>1495.7333333333336</v>
      </c>
      <c r="I156" s="36">
        <v>1536.8666666666668</v>
      </c>
      <c r="J156" s="36">
        <v>1591.7333333333336</v>
      </c>
      <c r="K156" s="31">
        <v>1482</v>
      </c>
      <c r="L156" s="31">
        <v>1386</v>
      </c>
      <c r="M156" s="31">
        <v>7.6225500000000004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3905</v>
      </c>
      <c r="D157" s="36">
        <v>3894.1166666666668</v>
      </c>
      <c r="E157" s="36">
        <v>3859.9333333333334</v>
      </c>
      <c r="F157" s="36">
        <v>3814.8666666666668</v>
      </c>
      <c r="G157" s="36">
        <v>3780.6833333333334</v>
      </c>
      <c r="H157" s="36">
        <v>3939.1833333333334</v>
      </c>
      <c r="I157" s="36">
        <v>3973.3666666666668</v>
      </c>
      <c r="J157" s="36">
        <v>4018.4333333333334</v>
      </c>
      <c r="K157" s="31">
        <v>3928.3</v>
      </c>
      <c r="L157" s="31">
        <v>3849.05</v>
      </c>
      <c r="M157" s="31">
        <v>3.3091499999999998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40143.050000000003</v>
      </c>
      <c r="D158" s="36">
        <v>40258.5</v>
      </c>
      <c r="E158" s="36">
        <v>39574.550000000003</v>
      </c>
      <c r="F158" s="36">
        <v>39006.050000000003</v>
      </c>
      <c r="G158" s="36">
        <v>38322.100000000006</v>
      </c>
      <c r="H158" s="36">
        <v>40827</v>
      </c>
      <c r="I158" s="36">
        <v>41510.949999999997</v>
      </c>
      <c r="J158" s="36">
        <v>42079.45</v>
      </c>
      <c r="K158" s="31">
        <v>40942.449999999997</v>
      </c>
      <c r="L158" s="31">
        <v>39690</v>
      </c>
      <c r="M158" s="31">
        <v>0.27609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1600.55</v>
      </c>
      <c r="D159" s="36">
        <v>1586.8666666666668</v>
      </c>
      <c r="E159" s="36">
        <v>1554.7333333333336</v>
      </c>
      <c r="F159" s="36">
        <v>1508.9166666666667</v>
      </c>
      <c r="G159" s="36">
        <v>1476.7833333333335</v>
      </c>
      <c r="H159" s="36">
        <v>1632.6833333333336</v>
      </c>
      <c r="I159" s="36">
        <v>1664.8166666666668</v>
      </c>
      <c r="J159" s="36">
        <v>1710.6333333333337</v>
      </c>
      <c r="K159" s="31">
        <v>1619</v>
      </c>
      <c r="L159" s="31">
        <v>1541.05</v>
      </c>
      <c r="M159" s="31">
        <v>15.78726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4896.1499999999996</v>
      </c>
      <c r="D160" s="36">
        <v>4850.8833333333323</v>
      </c>
      <c r="E160" s="36">
        <v>4784.8166666666648</v>
      </c>
      <c r="F160" s="36">
        <v>4673.4833333333327</v>
      </c>
      <c r="G160" s="36">
        <v>4607.4166666666652</v>
      </c>
      <c r="H160" s="36">
        <v>4962.2166666666644</v>
      </c>
      <c r="I160" s="36">
        <v>5028.2833333333319</v>
      </c>
      <c r="J160" s="36">
        <v>5139.6166666666641</v>
      </c>
      <c r="K160" s="31">
        <v>4916.95</v>
      </c>
      <c r="L160" s="31">
        <v>4739.55</v>
      </c>
      <c r="M160" s="31">
        <v>5.55572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347.05</v>
      </c>
      <c r="D161" s="36">
        <v>347.98333333333335</v>
      </c>
      <c r="E161" s="36">
        <v>342.86666666666667</v>
      </c>
      <c r="F161" s="36">
        <v>338.68333333333334</v>
      </c>
      <c r="G161" s="36">
        <v>333.56666666666666</v>
      </c>
      <c r="H161" s="36">
        <v>352.16666666666669</v>
      </c>
      <c r="I161" s="36">
        <v>357.28333333333336</v>
      </c>
      <c r="J161" s="36">
        <v>361.4666666666667</v>
      </c>
      <c r="K161" s="31">
        <v>353.1</v>
      </c>
      <c r="L161" s="31">
        <v>343.8</v>
      </c>
      <c r="M161" s="31">
        <v>38.421939999999999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3193.4</v>
      </c>
      <c r="D162" s="36">
        <v>3190.4333333333329</v>
      </c>
      <c r="E162" s="36">
        <v>3153.8666666666659</v>
      </c>
      <c r="F162" s="36">
        <v>3114.333333333333</v>
      </c>
      <c r="G162" s="36">
        <v>3077.766666666666</v>
      </c>
      <c r="H162" s="36">
        <v>3229.9666666666658</v>
      </c>
      <c r="I162" s="36">
        <v>3266.5333333333324</v>
      </c>
      <c r="J162" s="36">
        <v>3306.0666666666657</v>
      </c>
      <c r="K162" s="31">
        <v>3227</v>
      </c>
      <c r="L162" s="31">
        <v>3150.9</v>
      </c>
      <c r="M162" s="31">
        <v>4.1093799999999998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962.7</v>
      </c>
      <c r="D163" s="36">
        <v>967.21666666666658</v>
      </c>
      <c r="E163" s="36">
        <v>945.53333333333319</v>
      </c>
      <c r="F163" s="36">
        <v>928.36666666666656</v>
      </c>
      <c r="G163" s="36">
        <v>906.68333333333317</v>
      </c>
      <c r="H163" s="36">
        <v>984.38333333333321</v>
      </c>
      <c r="I163" s="36">
        <v>1006.0666666666666</v>
      </c>
      <c r="J163" s="36">
        <v>1023.2333333333332</v>
      </c>
      <c r="K163" s="31">
        <v>988.9</v>
      </c>
      <c r="L163" s="31">
        <v>950.05</v>
      </c>
      <c r="M163" s="31">
        <v>22.603750000000002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6552.25</v>
      </c>
      <c r="D164" s="36">
        <v>6586.7166666666672</v>
      </c>
      <c r="E164" s="36">
        <v>6460.0833333333339</v>
      </c>
      <c r="F164" s="36">
        <v>6367.916666666667</v>
      </c>
      <c r="G164" s="36">
        <v>6241.2833333333338</v>
      </c>
      <c r="H164" s="36">
        <v>6678.8833333333341</v>
      </c>
      <c r="I164" s="36">
        <v>6805.5166666666673</v>
      </c>
      <c r="J164" s="36">
        <v>6897.6833333333343</v>
      </c>
      <c r="K164" s="31">
        <v>6713.35</v>
      </c>
      <c r="L164" s="31">
        <v>6494.55</v>
      </c>
      <c r="M164" s="31">
        <v>15.07949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413.25</v>
      </c>
      <c r="D165" s="36">
        <v>412.89999999999992</v>
      </c>
      <c r="E165" s="36">
        <v>407.99999999999983</v>
      </c>
      <c r="F165" s="36">
        <v>402.74999999999989</v>
      </c>
      <c r="G165" s="36">
        <v>397.8499999999998</v>
      </c>
      <c r="H165" s="36">
        <v>418.14999999999986</v>
      </c>
      <c r="I165" s="36">
        <v>423.04999999999995</v>
      </c>
      <c r="J165" s="36">
        <v>428.2999999999999</v>
      </c>
      <c r="K165" s="31">
        <v>417.8</v>
      </c>
      <c r="L165" s="31">
        <v>407.65</v>
      </c>
      <c r="M165" s="31">
        <v>16.875139999999998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547.6</v>
      </c>
      <c r="D166" s="36">
        <v>546.16666666666663</v>
      </c>
      <c r="E166" s="36">
        <v>535.48333333333323</v>
      </c>
      <c r="F166" s="36">
        <v>523.36666666666656</v>
      </c>
      <c r="G166" s="36">
        <v>512.68333333333317</v>
      </c>
      <c r="H166" s="36">
        <v>558.2833333333333</v>
      </c>
      <c r="I166" s="36">
        <v>568.9666666666667</v>
      </c>
      <c r="J166" s="36">
        <v>581.08333333333337</v>
      </c>
      <c r="K166" s="31">
        <v>556.85</v>
      </c>
      <c r="L166" s="31">
        <v>534.04999999999995</v>
      </c>
      <c r="M166" s="31">
        <v>127.03877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341.25</v>
      </c>
      <c r="D167" s="36">
        <v>340.9666666666667</v>
      </c>
      <c r="E167" s="36">
        <v>337.23333333333341</v>
      </c>
      <c r="F167" s="36">
        <v>333.2166666666667</v>
      </c>
      <c r="G167" s="36">
        <v>329.48333333333341</v>
      </c>
      <c r="H167" s="36">
        <v>344.98333333333341</v>
      </c>
      <c r="I167" s="36">
        <v>348.71666666666675</v>
      </c>
      <c r="J167" s="36">
        <v>352.73333333333341</v>
      </c>
      <c r="K167" s="31">
        <v>344.7</v>
      </c>
      <c r="L167" s="31">
        <v>336.95</v>
      </c>
      <c r="M167" s="31">
        <v>139.08161000000001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1756.6</v>
      </c>
      <c r="D168" s="36">
        <v>1772.8666666666668</v>
      </c>
      <c r="E168" s="36">
        <v>1713.7333333333336</v>
      </c>
      <c r="F168" s="36">
        <v>1670.8666666666668</v>
      </c>
      <c r="G168" s="36">
        <v>1611.7333333333336</v>
      </c>
      <c r="H168" s="36">
        <v>1815.7333333333336</v>
      </c>
      <c r="I168" s="36">
        <v>1874.8666666666668</v>
      </c>
      <c r="J168" s="36">
        <v>1917.7333333333336</v>
      </c>
      <c r="K168" s="31">
        <v>1832</v>
      </c>
      <c r="L168" s="31">
        <v>1730</v>
      </c>
      <c r="M168" s="31">
        <v>9.2844899999999999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16990.900000000001</v>
      </c>
      <c r="D169" s="36">
        <v>16930.649999999998</v>
      </c>
      <c r="E169" s="36">
        <v>16851.299999999996</v>
      </c>
      <c r="F169" s="36">
        <v>16711.699999999997</v>
      </c>
      <c r="G169" s="36">
        <v>16632.349999999995</v>
      </c>
      <c r="H169" s="36">
        <v>17070.249999999996</v>
      </c>
      <c r="I169" s="36">
        <v>17149.599999999995</v>
      </c>
      <c r="J169" s="36">
        <v>17289.199999999997</v>
      </c>
      <c r="K169" s="31">
        <v>17010</v>
      </c>
      <c r="L169" s="31">
        <v>16791.05</v>
      </c>
      <c r="M169" s="31">
        <v>0.12379999999999999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118.84</v>
      </c>
      <c r="D170" s="36">
        <v>119.29666666666667</v>
      </c>
      <c r="E170" s="36">
        <v>117.69333333333333</v>
      </c>
      <c r="F170" s="36">
        <v>116.54666666666667</v>
      </c>
      <c r="G170" s="36">
        <v>114.94333333333333</v>
      </c>
      <c r="H170" s="36">
        <v>120.44333333333333</v>
      </c>
      <c r="I170" s="36">
        <v>122.04666666666665</v>
      </c>
      <c r="J170" s="36">
        <v>123.19333333333333</v>
      </c>
      <c r="K170" s="31">
        <v>120.9</v>
      </c>
      <c r="L170" s="31">
        <v>118.15</v>
      </c>
      <c r="M170" s="31">
        <v>218.26818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610.04999999999995</v>
      </c>
      <c r="D171" s="36">
        <v>609.63333333333333</v>
      </c>
      <c r="E171" s="36">
        <v>598.41666666666663</v>
      </c>
      <c r="F171" s="36">
        <v>586.7833333333333</v>
      </c>
      <c r="G171" s="36">
        <v>575.56666666666661</v>
      </c>
      <c r="H171" s="36">
        <v>621.26666666666665</v>
      </c>
      <c r="I171" s="36">
        <v>632.48333333333335</v>
      </c>
      <c r="J171" s="36">
        <v>644.11666666666667</v>
      </c>
      <c r="K171" s="31">
        <v>620.85</v>
      </c>
      <c r="L171" s="31">
        <v>598</v>
      </c>
      <c r="M171" s="31">
        <v>177.23265000000001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586.15</v>
      </c>
      <c r="D172" s="36">
        <v>598.26666666666677</v>
      </c>
      <c r="E172" s="36">
        <v>570.53333333333353</v>
      </c>
      <c r="F172" s="36">
        <v>554.91666666666674</v>
      </c>
      <c r="G172" s="36">
        <v>527.18333333333351</v>
      </c>
      <c r="H172" s="36">
        <v>613.88333333333355</v>
      </c>
      <c r="I172" s="36">
        <v>641.6166666666669</v>
      </c>
      <c r="J172" s="36">
        <v>657.23333333333358</v>
      </c>
      <c r="K172" s="31">
        <v>626</v>
      </c>
      <c r="L172" s="31">
        <v>582.65</v>
      </c>
      <c r="M172" s="31">
        <v>351.59676999999999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3173.35</v>
      </c>
      <c r="D173" s="36">
        <v>3158.9333333333329</v>
      </c>
      <c r="E173" s="36">
        <v>3130.0666666666657</v>
      </c>
      <c r="F173" s="36">
        <v>3086.7833333333328</v>
      </c>
      <c r="G173" s="36">
        <v>3057.9166666666656</v>
      </c>
      <c r="H173" s="36">
        <v>3202.2166666666658</v>
      </c>
      <c r="I173" s="36">
        <v>3231.0833333333335</v>
      </c>
      <c r="J173" s="36">
        <v>3274.3666666666659</v>
      </c>
      <c r="K173" s="31">
        <v>3187.8</v>
      </c>
      <c r="L173" s="31">
        <v>3115.65</v>
      </c>
      <c r="M173" s="31">
        <v>61.491869999999999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733.5</v>
      </c>
      <c r="D174" s="36">
        <v>729.98333333333323</v>
      </c>
      <c r="E174" s="36">
        <v>725.51666666666642</v>
      </c>
      <c r="F174" s="36">
        <v>717.53333333333319</v>
      </c>
      <c r="G174" s="36">
        <v>713.06666666666638</v>
      </c>
      <c r="H174" s="36">
        <v>737.96666666666647</v>
      </c>
      <c r="I174" s="36">
        <v>742.43333333333339</v>
      </c>
      <c r="J174" s="36">
        <v>750.41666666666652</v>
      </c>
      <c r="K174" s="31">
        <v>734.45</v>
      </c>
      <c r="L174" s="31">
        <v>722</v>
      </c>
      <c r="M174" s="31">
        <v>8.3657199999999996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1659.8</v>
      </c>
      <c r="D175" s="36">
        <v>1646.6000000000001</v>
      </c>
      <c r="E175" s="36">
        <v>1628.2500000000002</v>
      </c>
      <c r="F175" s="36">
        <v>1596.7</v>
      </c>
      <c r="G175" s="36">
        <v>1578.3500000000001</v>
      </c>
      <c r="H175" s="36">
        <v>1678.1500000000003</v>
      </c>
      <c r="I175" s="36">
        <v>1696.5000000000002</v>
      </c>
      <c r="J175" s="36">
        <v>1728.0500000000004</v>
      </c>
      <c r="K175" s="31">
        <v>1664.95</v>
      </c>
      <c r="L175" s="31">
        <v>1615.05</v>
      </c>
      <c r="M175" s="31">
        <v>21.040209999999998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2404.5</v>
      </c>
      <c r="D176" s="36">
        <v>2399.0499999999997</v>
      </c>
      <c r="E176" s="36">
        <v>2382.1499999999996</v>
      </c>
      <c r="F176" s="36">
        <v>2359.7999999999997</v>
      </c>
      <c r="G176" s="36">
        <v>2342.8999999999996</v>
      </c>
      <c r="H176" s="36">
        <v>2421.3999999999996</v>
      </c>
      <c r="I176" s="36">
        <v>2438.3000000000002</v>
      </c>
      <c r="J176" s="36">
        <v>2460.6499999999996</v>
      </c>
      <c r="K176" s="31">
        <v>2415.9499999999998</v>
      </c>
      <c r="L176" s="31">
        <v>2376.6999999999998</v>
      </c>
      <c r="M176" s="31">
        <v>5.1989200000000002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204.31</v>
      </c>
      <c r="D177" s="36">
        <v>202.86</v>
      </c>
      <c r="E177" s="36">
        <v>199.82000000000002</v>
      </c>
      <c r="F177" s="36">
        <v>195.33</v>
      </c>
      <c r="G177" s="36">
        <v>192.29000000000002</v>
      </c>
      <c r="H177" s="36">
        <v>207.35000000000002</v>
      </c>
      <c r="I177" s="36">
        <v>210.39</v>
      </c>
      <c r="J177" s="36">
        <v>214.88000000000002</v>
      </c>
      <c r="K177" s="31">
        <v>205.9</v>
      </c>
      <c r="L177" s="31">
        <v>198.37</v>
      </c>
      <c r="M177" s="31">
        <v>557.31480999999997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28061.599999999999</v>
      </c>
      <c r="D178" s="36">
        <v>27976.933333333334</v>
      </c>
      <c r="E178" s="36">
        <v>27756.866666666669</v>
      </c>
      <c r="F178" s="36">
        <v>27452.133333333335</v>
      </c>
      <c r="G178" s="36">
        <v>27232.066666666669</v>
      </c>
      <c r="H178" s="36">
        <v>28281.666666666668</v>
      </c>
      <c r="I178" s="36">
        <v>28501.733333333334</v>
      </c>
      <c r="J178" s="36">
        <v>28806.466666666667</v>
      </c>
      <c r="K178" s="31">
        <v>28197</v>
      </c>
      <c r="L178" s="31">
        <v>27672.2</v>
      </c>
      <c r="M178" s="31">
        <v>0.30732999999999999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2867.3</v>
      </c>
      <c r="D179" s="36">
        <v>2839.4166666666665</v>
      </c>
      <c r="E179" s="36">
        <v>2804.8833333333332</v>
      </c>
      <c r="F179" s="36">
        <v>2742.4666666666667</v>
      </c>
      <c r="G179" s="36">
        <v>2707.9333333333334</v>
      </c>
      <c r="H179" s="36">
        <v>2901.833333333333</v>
      </c>
      <c r="I179" s="36">
        <v>2936.3666666666668</v>
      </c>
      <c r="J179" s="36">
        <v>2998.7833333333328</v>
      </c>
      <c r="K179" s="31">
        <v>2873.95</v>
      </c>
      <c r="L179" s="31">
        <v>2777</v>
      </c>
      <c r="M179" s="31">
        <v>8.2380399999999998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7121.2</v>
      </c>
      <c r="D180" s="36">
        <v>7218.2666666666664</v>
      </c>
      <c r="E180" s="36">
        <v>6957.9833333333327</v>
      </c>
      <c r="F180" s="36">
        <v>6794.7666666666664</v>
      </c>
      <c r="G180" s="36">
        <v>6534.4833333333327</v>
      </c>
      <c r="H180" s="36">
        <v>7381.4833333333327</v>
      </c>
      <c r="I180" s="36">
        <v>7641.7666666666655</v>
      </c>
      <c r="J180" s="36">
        <v>7804.9833333333327</v>
      </c>
      <c r="K180" s="31">
        <v>7478.55</v>
      </c>
      <c r="L180" s="31">
        <v>7055.05</v>
      </c>
      <c r="M180" s="31">
        <v>8.6708099999999995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711.5</v>
      </c>
      <c r="D181" s="36">
        <v>711.7166666666667</v>
      </c>
      <c r="E181" s="36">
        <v>701.53333333333342</v>
      </c>
      <c r="F181" s="36">
        <v>691.56666666666672</v>
      </c>
      <c r="G181" s="36">
        <v>681.38333333333344</v>
      </c>
      <c r="H181" s="36">
        <v>721.68333333333339</v>
      </c>
      <c r="I181" s="36">
        <v>731.86666666666679</v>
      </c>
      <c r="J181" s="36">
        <v>741.83333333333337</v>
      </c>
      <c r="K181" s="31">
        <v>721.9</v>
      </c>
      <c r="L181" s="31">
        <v>701.75</v>
      </c>
      <c r="M181" s="31">
        <v>13.284380000000001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893.55</v>
      </c>
      <c r="D182" s="36">
        <v>888.65</v>
      </c>
      <c r="E182" s="36">
        <v>882.4</v>
      </c>
      <c r="F182" s="36">
        <v>871.25</v>
      </c>
      <c r="G182" s="36">
        <v>865</v>
      </c>
      <c r="H182" s="36">
        <v>899.8</v>
      </c>
      <c r="I182" s="36">
        <v>906.05</v>
      </c>
      <c r="J182" s="36">
        <v>917.19999999999993</v>
      </c>
      <c r="K182" s="31">
        <v>894.9</v>
      </c>
      <c r="L182" s="31">
        <v>877.5</v>
      </c>
      <c r="M182" s="31">
        <v>194.35183000000001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147.88999999999999</v>
      </c>
      <c r="D183" s="36">
        <v>148.46333333333334</v>
      </c>
      <c r="E183" s="36">
        <v>146.12666666666667</v>
      </c>
      <c r="F183" s="36">
        <v>144.36333333333332</v>
      </c>
      <c r="G183" s="36">
        <v>142.02666666666664</v>
      </c>
      <c r="H183" s="36">
        <v>150.22666666666669</v>
      </c>
      <c r="I183" s="36">
        <v>152.56333333333333</v>
      </c>
      <c r="J183" s="36">
        <v>154.32666666666671</v>
      </c>
      <c r="K183" s="31">
        <v>150.80000000000001</v>
      </c>
      <c r="L183" s="31">
        <v>146.69999999999999</v>
      </c>
      <c r="M183" s="31">
        <v>245.04143999999999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1594.25</v>
      </c>
      <c r="D184" s="36">
        <v>1587.0333333333335</v>
      </c>
      <c r="E184" s="36">
        <v>1577.4666666666672</v>
      </c>
      <c r="F184" s="36">
        <v>1560.6833333333336</v>
      </c>
      <c r="G184" s="36">
        <v>1551.1166666666672</v>
      </c>
      <c r="H184" s="36">
        <v>1603.8166666666671</v>
      </c>
      <c r="I184" s="36">
        <v>1613.3833333333332</v>
      </c>
      <c r="J184" s="36">
        <v>1630.166666666667</v>
      </c>
      <c r="K184" s="31">
        <v>1596.6</v>
      </c>
      <c r="L184" s="31">
        <v>1570.25</v>
      </c>
      <c r="M184" s="31">
        <v>16.656359999999999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801.2</v>
      </c>
      <c r="D185" s="36">
        <v>799.63333333333333</v>
      </c>
      <c r="E185" s="36">
        <v>791.56666666666661</v>
      </c>
      <c r="F185" s="36">
        <v>781.93333333333328</v>
      </c>
      <c r="G185" s="36">
        <v>773.86666666666656</v>
      </c>
      <c r="H185" s="36">
        <v>809.26666666666665</v>
      </c>
      <c r="I185" s="36">
        <v>817.33333333333348</v>
      </c>
      <c r="J185" s="36">
        <v>826.9666666666667</v>
      </c>
      <c r="K185" s="31">
        <v>807.7</v>
      </c>
      <c r="L185" s="31">
        <v>790</v>
      </c>
      <c r="M185" s="31">
        <v>9.4666399999999999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766.5</v>
      </c>
      <c r="D186" s="36">
        <v>760.36666666666679</v>
      </c>
      <c r="E186" s="36">
        <v>751.8333333333336</v>
      </c>
      <c r="F186" s="36">
        <v>737.16666666666686</v>
      </c>
      <c r="G186" s="36">
        <v>728.63333333333367</v>
      </c>
      <c r="H186" s="36">
        <v>775.03333333333353</v>
      </c>
      <c r="I186" s="36">
        <v>783.56666666666683</v>
      </c>
      <c r="J186" s="36">
        <v>798.23333333333346</v>
      </c>
      <c r="K186" s="31">
        <v>768.9</v>
      </c>
      <c r="L186" s="31">
        <v>745.7</v>
      </c>
      <c r="M186" s="31">
        <v>10.848409999999999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2407.6</v>
      </c>
      <c r="D187" s="36">
        <v>2418.5166666666664</v>
      </c>
      <c r="E187" s="36">
        <v>2372.083333333333</v>
      </c>
      <c r="F187" s="36">
        <v>2336.5666666666666</v>
      </c>
      <c r="G187" s="36">
        <v>2290.1333333333332</v>
      </c>
      <c r="H187" s="36">
        <v>2454.0333333333328</v>
      </c>
      <c r="I187" s="36">
        <v>2500.4666666666662</v>
      </c>
      <c r="J187" s="36">
        <v>2535.9833333333327</v>
      </c>
      <c r="K187" s="31">
        <v>2464.9499999999998</v>
      </c>
      <c r="L187" s="31">
        <v>2383</v>
      </c>
      <c r="M187" s="31">
        <v>8.9446100000000008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1060.55</v>
      </c>
      <c r="D188" s="36">
        <v>1058.8666666666666</v>
      </c>
      <c r="E188" s="36">
        <v>1048.833333333333</v>
      </c>
      <c r="F188" s="36">
        <v>1037.1166666666666</v>
      </c>
      <c r="G188" s="36">
        <v>1027.083333333333</v>
      </c>
      <c r="H188" s="36">
        <v>1070.583333333333</v>
      </c>
      <c r="I188" s="36">
        <v>1080.6166666666663</v>
      </c>
      <c r="J188" s="36">
        <v>1092.333333333333</v>
      </c>
      <c r="K188" s="31">
        <v>1068.9000000000001</v>
      </c>
      <c r="L188" s="31">
        <v>1047.1500000000001</v>
      </c>
      <c r="M188" s="31">
        <v>13.95138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1870.45</v>
      </c>
      <c r="D189" s="36">
        <v>1861.3333333333333</v>
      </c>
      <c r="E189" s="36">
        <v>1834.6666666666665</v>
      </c>
      <c r="F189" s="36">
        <v>1798.8833333333332</v>
      </c>
      <c r="G189" s="36">
        <v>1772.2166666666665</v>
      </c>
      <c r="H189" s="36">
        <v>1897.1166666666666</v>
      </c>
      <c r="I189" s="36">
        <v>1923.7833333333331</v>
      </c>
      <c r="J189" s="36">
        <v>1959.5666666666666</v>
      </c>
      <c r="K189" s="31">
        <v>1888</v>
      </c>
      <c r="L189" s="31">
        <v>1825.55</v>
      </c>
      <c r="M189" s="31">
        <v>8.5614399999999993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4315.55</v>
      </c>
      <c r="D190" s="36">
        <v>4266.8499999999995</v>
      </c>
      <c r="E190" s="36">
        <v>4208.6999999999989</v>
      </c>
      <c r="F190" s="36">
        <v>4101.8499999999995</v>
      </c>
      <c r="G190" s="36">
        <v>4043.6999999999989</v>
      </c>
      <c r="H190" s="36">
        <v>4373.6999999999989</v>
      </c>
      <c r="I190" s="36">
        <v>4431.8499999999985</v>
      </c>
      <c r="J190" s="36">
        <v>4538.6999999999989</v>
      </c>
      <c r="K190" s="31">
        <v>4325</v>
      </c>
      <c r="L190" s="31">
        <v>4160</v>
      </c>
      <c r="M190" s="31">
        <v>56.13364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1193.4000000000001</v>
      </c>
      <c r="D191" s="36">
        <v>1186</v>
      </c>
      <c r="E191" s="36">
        <v>1177.4000000000001</v>
      </c>
      <c r="F191" s="36">
        <v>1161.4000000000001</v>
      </c>
      <c r="G191" s="36">
        <v>1152.8000000000002</v>
      </c>
      <c r="H191" s="36">
        <v>1202</v>
      </c>
      <c r="I191" s="36">
        <v>1210.5999999999999</v>
      </c>
      <c r="J191" s="36">
        <v>1226.5999999999999</v>
      </c>
      <c r="K191" s="31">
        <v>1194.5999999999999</v>
      </c>
      <c r="L191" s="31">
        <v>1170</v>
      </c>
      <c r="M191" s="31">
        <v>25.59563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7034.4</v>
      </c>
      <c r="D192" s="36">
        <v>7008.8</v>
      </c>
      <c r="E192" s="36">
        <v>6967.6</v>
      </c>
      <c r="F192" s="36">
        <v>6900.8</v>
      </c>
      <c r="G192" s="36">
        <v>6859.6</v>
      </c>
      <c r="H192" s="36">
        <v>7075.6</v>
      </c>
      <c r="I192" s="36">
        <v>7116.7999999999993</v>
      </c>
      <c r="J192" s="36">
        <v>7183.6</v>
      </c>
      <c r="K192" s="31">
        <v>7050</v>
      </c>
      <c r="L192" s="31">
        <v>6942</v>
      </c>
      <c r="M192" s="31">
        <v>1.08684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701.25</v>
      </c>
      <c r="D193" s="36">
        <v>697.81666666666661</v>
      </c>
      <c r="E193" s="36">
        <v>691.43333333333317</v>
      </c>
      <c r="F193" s="36">
        <v>681.61666666666656</v>
      </c>
      <c r="G193" s="36">
        <v>675.23333333333312</v>
      </c>
      <c r="H193" s="36">
        <v>707.63333333333321</v>
      </c>
      <c r="I193" s="36">
        <v>714.01666666666665</v>
      </c>
      <c r="J193" s="36">
        <v>723.83333333333326</v>
      </c>
      <c r="K193" s="31">
        <v>704.2</v>
      </c>
      <c r="L193" s="31">
        <v>688</v>
      </c>
      <c r="M193" s="31">
        <v>19.23075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1024.55</v>
      </c>
      <c r="D194" s="36">
        <v>1019.85</v>
      </c>
      <c r="E194" s="36">
        <v>1012.7</v>
      </c>
      <c r="F194" s="36">
        <v>1000.85</v>
      </c>
      <c r="G194" s="36">
        <v>993.7</v>
      </c>
      <c r="H194" s="36">
        <v>1031.7</v>
      </c>
      <c r="I194" s="36">
        <v>1038.8499999999999</v>
      </c>
      <c r="J194" s="36">
        <v>1050.7</v>
      </c>
      <c r="K194" s="31">
        <v>1027</v>
      </c>
      <c r="L194" s="31">
        <v>1008</v>
      </c>
      <c r="M194" s="31">
        <v>80.10324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429.95</v>
      </c>
      <c r="D195" s="36">
        <v>433.31666666666666</v>
      </c>
      <c r="E195" s="36">
        <v>425.63333333333333</v>
      </c>
      <c r="F195" s="36">
        <v>421.31666666666666</v>
      </c>
      <c r="G195" s="36">
        <v>413.63333333333333</v>
      </c>
      <c r="H195" s="36">
        <v>437.63333333333333</v>
      </c>
      <c r="I195" s="36">
        <v>445.31666666666661</v>
      </c>
      <c r="J195" s="36">
        <v>449.63333333333333</v>
      </c>
      <c r="K195" s="31">
        <v>441</v>
      </c>
      <c r="L195" s="31">
        <v>429</v>
      </c>
      <c r="M195" s="31">
        <v>120.53565999999999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166.36</v>
      </c>
      <c r="D196" s="36">
        <v>166.13666666666668</v>
      </c>
      <c r="E196" s="36">
        <v>164.66333333333336</v>
      </c>
      <c r="F196" s="36">
        <v>162.96666666666667</v>
      </c>
      <c r="G196" s="36">
        <v>161.49333333333334</v>
      </c>
      <c r="H196" s="36">
        <v>167.83333333333337</v>
      </c>
      <c r="I196" s="36">
        <v>169.30666666666667</v>
      </c>
      <c r="J196" s="36">
        <v>171.00333333333339</v>
      </c>
      <c r="K196" s="31">
        <v>167.61</v>
      </c>
      <c r="L196" s="31">
        <v>164.44</v>
      </c>
      <c r="M196" s="31">
        <v>365.68851999999998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1539.35</v>
      </c>
      <c r="D197" s="36">
        <v>1530.0166666666667</v>
      </c>
      <c r="E197" s="36">
        <v>1514.3333333333333</v>
      </c>
      <c r="F197" s="36">
        <v>1489.3166666666666</v>
      </c>
      <c r="G197" s="36">
        <v>1473.6333333333332</v>
      </c>
      <c r="H197" s="36">
        <v>1555.0333333333333</v>
      </c>
      <c r="I197" s="36">
        <v>1570.7166666666667</v>
      </c>
      <c r="J197" s="36">
        <v>1595.7333333333333</v>
      </c>
      <c r="K197" s="31">
        <v>1545.7</v>
      </c>
      <c r="L197" s="31">
        <v>1505</v>
      </c>
      <c r="M197" s="31">
        <v>27.52497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782.85</v>
      </c>
      <c r="D198" s="36">
        <v>785.68333333333339</v>
      </c>
      <c r="E198" s="36">
        <v>773.51666666666677</v>
      </c>
      <c r="F198" s="36">
        <v>764.18333333333339</v>
      </c>
      <c r="G198" s="36">
        <v>752.01666666666677</v>
      </c>
      <c r="H198" s="36">
        <v>795.01666666666677</v>
      </c>
      <c r="I198" s="36">
        <v>807.18333333333328</v>
      </c>
      <c r="J198" s="36">
        <v>816.51666666666677</v>
      </c>
      <c r="K198" s="31">
        <v>797.85</v>
      </c>
      <c r="L198" s="31">
        <v>776.35</v>
      </c>
      <c r="M198" s="31">
        <v>11.28003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3262.1</v>
      </c>
      <c r="D199" s="36">
        <v>3245.7333333333336</v>
      </c>
      <c r="E199" s="36">
        <v>3222.3666666666672</v>
      </c>
      <c r="F199" s="36">
        <v>3182.6333333333337</v>
      </c>
      <c r="G199" s="36">
        <v>3159.2666666666673</v>
      </c>
      <c r="H199" s="36">
        <v>3285.4666666666672</v>
      </c>
      <c r="I199" s="36">
        <v>3308.8333333333339</v>
      </c>
      <c r="J199" s="36">
        <v>3348.5666666666671</v>
      </c>
      <c r="K199" s="31">
        <v>3269.1</v>
      </c>
      <c r="L199" s="31">
        <v>3206</v>
      </c>
      <c r="M199" s="31">
        <v>10.86374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3058.3</v>
      </c>
      <c r="D200" s="36">
        <v>3028.4333333333329</v>
      </c>
      <c r="E200" s="36">
        <v>2982.9166666666661</v>
      </c>
      <c r="F200" s="36">
        <v>2907.5333333333333</v>
      </c>
      <c r="G200" s="36">
        <v>2862.0166666666664</v>
      </c>
      <c r="H200" s="36">
        <v>3103.8166666666657</v>
      </c>
      <c r="I200" s="36">
        <v>3149.333333333333</v>
      </c>
      <c r="J200" s="36">
        <v>3224.7166666666653</v>
      </c>
      <c r="K200" s="31">
        <v>3073.95</v>
      </c>
      <c r="L200" s="31">
        <v>2953.05</v>
      </c>
      <c r="M200" s="31">
        <v>4.1602399999999999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1542.7</v>
      </c>
      <c r="D201" s="36">
        <v>1583.2333333333333</v>
      </c>
      <c r="E201" s="36">
        <v>1479.4666666666667</v>
      </c>
      <c r="F201" s="36">
        <v>1416.2333333333333</v>
      </c>
      <c r="G201" s="36">
        <v>1312.4666666666667</v>
      </c>
      <c r="H201" s="36">
        <v>1646.4666666666667</v>
      </c>
      <c r="I201" s="36">
        <v>1750.2333333333336</v>
      </c>
      <c r="J201" s="36">
        <v>1813.4666666666667</v>
      </c>
      <c r="K201" s="31">
        <v>1687</v>
      </c>
      <c r="L201" s="31">
        <v>1520</v>
      </c>
      <c r="M201" s="31">
        <v>32.549149999999997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5308.5</v>
      </c>
      <c r="D202" s="36">
        <v>5417.2333333333336</v>
      </c>
      <c r="E202" s="36">
        <v>5174.2166666666672</v>
      </c>
      <c r="F202" s="36">
        <v>5039.9333333333334</v>
      </c>
      <c r="G202" s="36">
        <v>4796.916666666667</v>
      </c>
      <c r="H202" s="36">
        <v>5551.5166666666673</v>
      </c>
      <c r="I202" s="36">
        <v>5794.5333333333338</v>
      </c>
      <c r="J202" s="36">
        <v>5928.8166666666675</v>
      </c>
      <c r="K202" s="31">
        <v>5660.25</v>
      </c>
      <c r="L202" s="31">
        <v>5282.95</v>
      </c>
      <c r="M202" s="31">
        <v>13.424860000000001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4093.2</v>
      </c>
      <c r="D203" s="36">
        <v>4076.7333333333336</v>
      </c>
      <c r="E203" s="36">
        <v>3998.4666666666672</v>
      </c>
      <c r="F203" s="36">
        <v>3903.7333333333336</v>
      </c>
      <c r="G203" s="36">
        <v>3825.4666666666672</v>
      </c>
      <c r="H203" s="36">
        <v>4171.4666666666672</v>
      </c>
      <c r="I203" s="36">
        <v>4249.7333333333336</v>
      </c>
      <c r="J203" s="36">
        <v>4344.4666666666672</v>
      </c>
      <c r="K203" s="31">
        <v>4155</v>
      </c>
      <c r="L203" s="31">
        <v>3982</v>
      </c>
      <c r="M203" s="31">
        <v>5.0764699999999996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558.65</v>
      </c>
      <c r="D204" s="36">
        <v>558.20000000000005</v>
      </c>
      <c r="E204" s="36">
        <v>555.40000000000009</v>
      </c>
      <c r="F204" s="36">
        <v>552.15000000000009</v>
      </c>
      <c r="G204" s="36">
        <v>549.35000000000014</v>
      </c>
      <c r="H204" s="36">
        <v>561.45000000000005</v>
      </c>
      <c r="I204" s="36">
        <v>564.25</v>
      </c>
      <c r="J204" s="36">
        <v>567.5</v>
      </c>
      <c r="K204" s="31">
        <v>561</v>
      </c>
      <c r="L204" s="31">
        <v>554.95000000000005</v>
      </c>
      <c r="M204" s="31">
        <v>12.58371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11647.25</v>
      </c>
      <c r="D205" s="36">
        <v>11602.033333333333</v>
      </c>
      <c r="E205" s="36">
        <v>11520.216666666665</v>
      </c>
      <c r="F205" s="36">
        <v>11393.183333333332</v>
      </c>
      <c r="G205" s="36">
        <v>11311.366666666665</v>
      </c>
      <c r="H205" s="36">
        <v>11729.066666666666</v>
      </c>
      <c r="I205" s="36">
        <v>11810.883333333331</v>
      </c>
      <c r="J205" s="36">
        <v>11937.916666666666</v>
      </c>
      <c r="K205" s="31">
        <v>11683.85</v>
      </c>
      <c r="L205" s="31">
        <v>11475</v>
      </c>
      <c r="M205" s="31">
        <v>7.3127399999999998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139.80000000000001</v>
      </c>
      <c r="D206" s="36">
        <v>140.21333333333334</v>
      </c>
      <c r="E206" s="36">
        <v>138.62666666666667</v>
      </c>
      <c r="F206" s="36">
        <v>137.45333333333332</v>
      </c>
      <c r="G206" s="36">
        <v>135.86666666666665</v>
      </c>
      <c r="H206" s="36">
        <v>141.38666666666668</v>
      </c>
      <c r="I206" s="36">
        <v>142.97333333333333</v>
      </c>
      <c r="J206" s="36">
        <v>144.1466666666667</v>
      </c>
      <c r="K206" s="31">
        <v>141.80000000000001</v>
      </c>
      <c r="L206" s="31">
        <v>139.04</v>
      </c>
      <c r="M206" s="31">
        <v>140.15928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2091.9</v>
      </c>
      <c r="D207" s="36">
        <v>2088.3166666666666</v>
      </c>
      <c r="E207" s="36">
        <v>2076.6333333333332</v>
      </c>
      <c r="F207" s="36">
        <v>2061.3666666666668</v>
      </c>
      <c r="G207" s="36">
        <v>2049.6833333333334</v>
      </c>
      <c r="H207" s="36">
        <v>2103.583333333333</v>
      </c>
      <c r="I207" s="36">
        <v>2115.2666666666664</v>
      </c>
      <c r="J207" s="36">
        <v>2130.5333333333328</v>
      </c>
      <c r="K207" s="31">
        <v>2100</v>
      </c>
      <c r="L207" s="31">
        <v>2073.0500000000002</v>
      </c>
      <c r="M207" s="31">
        <v>3.83907</v>
      </c>
      <c r="N207" s="1"/>
      <c r="O207" s="1"/>
    </row>
    <row r="208" spans="1:15" ht="12.75" customHeight="1">
      <c r="A208" s="51">
        <v>203</v>
      </c>
      <c r="B208" s="53" t="s">
        <v>891</v>
      </c>
      <c r="C208" s="31">
        <v>1299.45</v>
      </c>
      <c r="D208" s="36">
        <v>1294.7666666666667</v>
      </c>
      <c r="E208" s="36">
        <v>1287.5333333333333</v>
      </c>
      <c r="F208" s="36">
        <v>1275.6166666666666</v>
      </c>
      <c r="G208" s="36">
        <v>1268.3833333333332</v>
      </c>
      <c r="H208" s="36">
        <v>1306.6833333333334</v>
      </c>
      <c r="I208" s="36">
        <v>1313.9166666666665</v>
      </c>
      <c r="J208" s="36">
        <v>1325.8333333333335</v>
      </c>
      <c r="K208" s="31">
        <v>1302</v>
      </c>
      <c r="L208" s="31">
        <v>1282.8499999999999</v>
      </c>
      <c r="M208" s="31">
        <v>5.5829599999999999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1590.65</v>
      </c>
      <c r="D209" s="36">
        <v>1594.9166666666667</v>
      </c>
      <c r="E209" s="36">
        <v>1581.8333333333335</v>
      </c>
      <c r="F209" s="36">
        <v>1573.0166666666667</v>
      </c>
      <c r="G209" s="36">
        <v>1559.9333333333334</v>
      </c>
      <c r="H209" s="36">
        <v>1603.7333333333336</v>
      </c>
      <c r="I209" s="36">
        <v>1616.8166666666671</v>
      </c>
      <c r="J209" s="36">
        <v>1625.6333333333337</v>
      </c>
      <c r="K209" s="31">
        <v>1608</v>
      </c>
      <c r="L209" s="31">
        <v>1586.1</v>
      </c>
      <c r="M209" s="31">
        <v>19.97411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451.4</v>
      </c>
      <c r="D210" s="36">
        <v>453.3</v>
      </c>
      <c r="E210" s="36">
        <v>446.1</v>
      </c>
      <c r="F210" s="36">
        <v>440.8</v>
      </c>
      <c r="G210" s="36">
        <v>433.6</v>
      </c>
      <c r="H210" s="36">
        <v>458.6</v>
      </c>
      <c r="I210" s="36">
        <v>465.79999999999995</v>
      </c>
      <c r="J210" s="36">
        <v>471.1</v>
      </c>
      <c r="K210" s="31">
        <v>460.5</v>
      </c>
      <c r="L210" s="31">
        <v>448</v>
      </c>
      <c r="M210" s="31">
        <v>164.69541000000001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16.27</v>
      </c>
      <c r="D211" s="36">
        <v>16.290000000000003</v>
      </c>
      <c r="E211" s="36">
        <v>15.890000000000004</v>
      </c>
      <c r="F211" s="36">
        <v>15.510000000000002</v>
      </c>
      <c r="G211" s="36">
        <v>15.110000000000003</v>
      </c>
      <c r="H211" s="36">
        <v>16.670000000000005</v>
      </c>
      <c r="I211" s="36">
        <v>17.070000000000004</v>
      </c>
      <c r="J211" s="36">
        <v>17.450000000000006</v>
      </c>
      <c r="K211" s="31">
        <v>16.690000000000001</v>
      </c>
      <c r="L211" s="31">
        <v>15.91</v>
      </c>
      <c r="M211" s="31">
        <v>6792.4629800000002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1493.25</v>
      </c>
      <c r="D212" s="36">
        <v>1501.6000000000001</v>
      </c>
      <c r="E212" s="36">
        <v>1478.2000000000003</v>
      </c>
      <c r="F212" s="36">
        <v>1463.15</v>
      </c>
      <c r="G212" s="36">
        <v>1439.7500000000002</v>
      </c>
      <c r="H212" s="36">
        <v>1516.6500000000003</v>
      </c>
      <c r="I212" s="36">
        <v>1540.0500000000004</v>
      </c>
      <c r="J212" s="36">
        <v>1555.1000000000004</v>
      </c>
      <c r="K212" s="31">
        <v>1525</v>
      </c>
      <c r="L212" s="31">
        <v>1486.55</v>
      </c>
      <c r="M212" s="31">
        <v>9.4978899999999999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573.20000000000005</v>
      </c>
      <c r="D213" s="36">
        <v>567.98333333333323</v>
      </c>
      <c r="E213" s="36">
        <v>561.56666666666649</v>
      </c>
      <c r="F213" s="36">
        <v>549.93333333333328</v>
      </c>
      <c r="G213" s="36">
        <v>543.51666666666654</v>
      </c>
      <c r="H213" s="36">
        <v>579.61666666666645</v>
      </c>
      <c r="I213" s="36">
        <v>586.03333333333319</v>
      </c>
      <c r="J213" s="36">
        <v>597.6666666666664</v>
      </c>
      <c r="K213" s="31">
        <v>574.4</v>
      </c>
      <c r="L213" s="31">
        <v>556.35</v>
      </c>
      <c r="M213" s="31">
        <v>125.09893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25.75</v>
      </c>
      <c r="D214" s="36">
        <v>25.906666666666666</v>
      </c>
      <c r="E214" s="36">
        <v>25.513333333333332</v>
      </c>
      <c r="F214" s="36">
        <v>25.276666666666667</v>
      </c>
      <c r="G214" s="36">
        <v>24.883333333333333</v>
      </c>
      <c r="H214" s="36">
        <v>26.143333333333331</v>
      </c>
      <c r="I214" s="36">
        <v>26.536666666666662</v>
      </c>
      <c r="J214" s="36">
        <v>26.77333333333333</v>
      </c>
      <c r="K214" s="31">
        <v>26.3</v>
      </c>
      <c r="L214" s="31">
        <v>25.67</v>
      </c>
      <c r="M214" s="31">
        <v>1879.83764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142.41999999999999</v>
      </c>
      <c r="D215" s="36">
        <v>144.47333333333333</v>
      </c>
      <c r="E215" s="36">
        <v>139.94666666666666</v>
      </c>
      <c r="F215" s="36">
        <v>137.47333333333333</v>
      </c>
      <c r="G215" s="36">
        <v>132.94666666666666</v>
      </c>
      <c r="H215" s="36">
        <v>146.94666666666666</v>
      </c>
      <c r="I215" s="36">
        <v>151.47333333333336</v>
      </c>
      <c r="J215" s="36">
        <v>153.94666666666666</v>
      </c>
      <c r="K215" s="31">
        <v>149</v>
      </c>
      <c r="L215" s="31">
        <v>142</v>
      </c>
      <c r="M215" s="31">
        <v>490.68184000000002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220.62</v>
      </c>
      <c r="D216" s="36">
        <v>217.42333333333332</v>
      </c>
      <c r="E216" s="36">
        <v>213.44666666666663</v>
      </c>
      <c r="F216" s="36">
        <v>206.27333333333331</v>
      </c>
      <c r="G216" s="36">
        <v>202.29666666666662</v>
      </c>
      <c r="H216" s="36">
        <v>224.59666666666664</v>
      </c>
      <c r="I216" s="36">
        <v>228.57333333333332</v>
      </c>
      <c r="J216" s="36">
        <v>235.74666666666664</v>
      </c>
      <c r="K216" s="31">
        <v>221.4</v>
      </c>
      <c r="L216" s="31">
        <v>210.25</v>
      </c>
      <c r="M216" s="31">
        <v>585.37672999999995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1185.6500000000001</v>
      </c>
      <c r="D217" s="36">
        <v>1178.7666666666667</v>
      </c>
      <c r="E217" s="36">
        <v>1166.9833333333333</v>
      </c>
      <c r="F217" s="36">
        <v>1148.3166666666666</v>
      </c>
      <c r="G217" s="36">
        <v>1136.5333333333333</v>
      </c>
      <c r="H217" s="36">
        <v>1197.4333333333334</v>
      </c>
      <c r="I217" s="36">
        <v>1209.2166666666667</v>
      </c>
      <c r="J217" s="36">
        <v>1227.8833333333334</v>
      </c>
      <c r="K217" s="31">
        <v>1190.55</v>
      </c>
      <c r="L217" s="31">
        <v>1160.0999999999999</v>
      </c>
      <c r="M217" s="31">
        <v>9.1436100000000007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1"/>
      <c r="B1" s="372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45492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5" t="s">
        <v>16</v>
      </c>
      <c r="B9" s="367" t="s">
        <v>18</v>
      </c>
      <c r="C9" s="370" t="s">
        <v>20</v>
      </c>
      <c r="D9" s="370" t="s">
        <v>21</v>
      </c>
      <c r="E9" s="362" t="s">
        <v>22</v>
      </c>
      <c r="F9" s="363"/>
      <c r="G9" s="364"/>
      <c r="H9" s="362" t="s">
        <v>23</v>
      </c>
      <c r="I9" s="363"/>
      <c r="J9" s="364"/>
      <c r="K9" s="26"/>
      <c r="L9" s="27"/>
      <c r="M9" s="48"/>
      <c r="N9" s="1"/>
      <c r="O9" s="1"/>
    </row>
    <row r="10" spans="1:15" ht="42.75" customHeight="1">
      <c r="A10" s="366"/>
      <c r="B10" s="369"/>
      <c r="C10" s="369"/>
      <c r="D10" s="36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983.9</v>
      </c>
      <c r="D11" s="36">
        <v>987.18333333333339</v>
      </c>
      <c r="E11" s="36">
        <v>970.91666666666674</v>
      </c>
      <c r="F11" s="36">
        <v>957.93333333333339</v>
      </c>
      <c r="G11" s="36">
        <v>941.66666666666674</v>
      </c>
      <c r="H11" s="36">
        <v>1000.1666666666667</v>
      </c>
      <c r="I11" s="36">
        <v>1016.4333333333334</v>
      </c>
      <c r="J11" s="36">
        <v>1029.4166666666667</v>
      </c>
      <c r="K11" s="31">
        <v>1003.45</v>
      </c>
      <c r="L11" s="31">
        <v>974.2</v>
      </c>
      <c r="M11" s="31">
        <v>14.23067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38114.65</v>
      </c>
      <c r="D12" s="36">
        <v>38402.200000000004</v>
      </c>
      <c r="E12" s="36">
        <v>37704.450000000012</v>
      </c>
      <c r="F12" s="36">
        <v>37294.250000000007</v>
      </c>
      <c r="G12" s="36">
        <v>36596.500000000015</v>
      </c>
      <c r="H12" s="36">
        <v>38812.400000000009</v>
      </c>
      <c r="I12" s="36">
        <v>39510.149999999994</v>
      </c>
      <c r="J12" s="36">
        <v>39920.350000000006</v>
      </c>
      <c r="K12" s="31">
        <v>39099.949999999997</v>
      </c>
      <c r="L12" s="31">
        <v>37992</v>
      </c>
      <c r="M12" s="31">
        <v>2.7109999999999999E-2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7893.15</v>
      </c>
      <c r="D13" s="36">
        <v>7952.1333333333341</v>
      </c>
      <c r="E13" s="36">
        <v>7654.3666666666686</v>
      </c>
      <c r="F13" s="36">
        <v>7415.5833333333348</v>
      </c>
      <c r="G13" s="36">
        <v>7117.8166666666693</v>
      </c>
      <c r="H13" s="36">
        <v>8190.9166666666679</v>
      </c>
      <c r="I13" s="36">
        <v>8488.6833333333325</v>
      </c>
      <c r="J13" s="36">
        <v>8727.4666666666672</v>
      </c>
      <c r="K13" s="31">
        <v>8249.9</v>
      </c>
      <c r="L13" s="31">
        <v>7713.35</v>
      </c>
      <c r="M13" s="31">
        <v>7.1524900000000002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2686.45</v>
      </c>
      <c r="D14" s="36">
        <v>2692.5</v>
      </c>
      <c r="E14" s="36">
        <v>2665.1</v>
      </c>
      <c r="F14" s="36">
        <v>2643.75</v>
      </c>
      <c r="G14" s="36">
        <v>2616.35</v>
      </c>
      <c r="H14" s="36">
        <v>2713.85</v>
      </c>
      <c r="I14" s="36">
        <v>2741.2499999999995</v>
      </c>
      <c r="J14" s="36">
        <v>2762.6</v>
      </c>
      <c r="K14" s="31">
        <v>2719.9</v>
      </c>
      <c r="L14" s="31">
        <v>2671.15</v>
      </c>
      <c r="M14" s="31">
        <v>3.5125799999999998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4226.8</v>
      </c>
      <c r="D15" s="36">
        <v>4242.2666666666664</v>
      </c>
      <c r="E15" s="36">
        <v>4187.583333333333</v>
      </c>
      <c r="F15" s="36">
        <v>4148.3666666666668</v>
      </c>
      <c r="G15" s="36">
        <v>4093.6833333333334</v>
      </c>
      <c r="H15" s="36">
        <v>4281.4833333333327</v>
      </c>
      <c r="I15" s="36">
        <v>4336.166666666667</v>
      </c>
      <c r="J15" s="36">
        <v>4375.3833333333323</v>
      </c>
      <c r="K15" s="31">
        <v>4296.95</v>
      </c>
      <c r="L15" s="31">
        <v>4203.05</v>
      </c>
      <c r="M15" s="31">
        <v>0.61341000000000001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1525.85</v>
      </c>
      <c r="D16" s="36">
        <v>1531.6833333333334</v>
      </c>
      <c r="E16" s="36">
        <v>1509.1666666666667</v>
      </c>
      <c r="F16" s="36">
        <v>1492.4833333333333</v>
      </c>
      <c r="G16" s="36">
        <v>1469.9666666666667</v>
      </c>
      <c r="H16" s="36">
        <v>1548.3666666666668</v>
      </c>
      <c r="I16" s="36">
        <v>1570.8833333333332</v>
      </c>
      <c r="J16" s="36">
        <v>1587.5666666666668</v>
      </c>
      <c r="K16" s="31">
        <v>1554.2</v>
      </c>
      <c r="L16" s="31">
        <v>1515</v>
      </c>
      <c r="M16" s="31">
        <v>4.0774100000000004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633.04999999999995</v>
      </c>
      <c r="D17" s="36">
        <v>633.85</v>
      </c>
      <c r="E17" s="36">
        <v>629.20000000000005</v>
      </c>
      <c r="F17" s="36">
        <v>625.35</v>
      </c>
      <c r="G17" s="36">
        <v>620.70000000000005</v>
      </c>
      <c r="H17" s="36">
        <v>637.70000000000005</v>
      </c>
      <c r="I17" s="36">
        <v>642.34999999999991</v>
      </c>
      <c r="J17" s="36">
        <v>646.20000000000005</v>
      </c>
      <c r="K17" s="31">
        <v>638.5</v>
      </c>
      <c r="L17" s="31">
        <v>630</v>
      </c>
      <c r="M17" s="31">
        <v>22.242740000000001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704.15</v>
      </c>
      <c r="D18" s="36">
        <v>700.66666666666663</v>
      </c>
      <c r="E18" s="36">
        <v>695.33333333333326</v>
      </c>
      <c r="F18" s="36">
        <v>686.51666666666665</v>
      </c>
      <c r="G18" s="36">
        <v>681.18333333333328</v>
      </c>
      <c r="H18" s="36">
        <v>709.48333333333323</v>
      </c>
      <c r="I18" s="36">
        <v>714.81666666666649</v>
      </c>
      <c r="J18" s="36">
        <v>723.63333333333321</v>
      </c>
      <c r="K18" s="31">
        <v>706</v>
      </c>
      <c r="L18" s="31">
        <v>691.85</v>
      </c>
      <c r="M18" s="31">
        <v>8.3078599999999998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1775.3</v>
      </c>
      <c r="D19" s="36">
        <v>1776.8999999999999</v>
      </c>
      <c r="E19" s="36">
        <v>1760.4999999999998</v>
      </c>
      <c r="F19" s="36">
        <v>1745.6999999999998</v>
      </c>
      <c r="G19" s="36">
        <v>1729.2999999999997</v>
      </c>
      <c r="H19" s="36">
        <v>1791.6999999999998</v>
      </c>
      <c r="I19" s="36">
        <v>1808.1</v>
      </c>
      <c r="J19" s="36">
        <v>1822.8999999999999</v>
      </c>
      <c r="K19" s="31">
        <v>1793.3</v>
      </c>
      <c r="L19" s="31">
        <v>1762.1</v>
      </c>
      <c r="M19" s="31">
        <v>0.74961999999999995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28795.65</v>
      </c>
      <c r="D20" s="36">
        <v>28773.216666666664</v>
      </c>
      <c r="E20" s="36">
        <v>28622.433333333327</v>
      </c>
      <c r="F20" s="36">
        <v>28449.216666666664</v>
      </c>
      <c r="G20" s="36">
        <v>28298.433333333327</v>
      </c>
      <c r="H20" s="36">
        <v>28946.433333333327</v>
      </c>
      <c r="I20" s="36">
        <v>29097.21666666666</v>
      </c>
      <c r="J20" s="36">
        <v>29270.433333333327</v>
      </c>
      <c r="K20" s="31">
        <v>28924</v>
      </c>
      <c r="L20" s="31">
        <v>28600</v>
      </c>
      <c r="M20" s="31">
        <v>0.11877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1411.45</v>
      </c>
      <c r="D21" s="36">
        <v>1423.95</v>
      </c>
      <c r="E21" s="36">
        <v>1390.5</v>
      </c>
      <c r="F21" s="36">
        <v>1369.55</v>
      </c>
      <c r="G21" s="36">
        <v>1336.1</v>
      </c>
      <c r="H21" s="36">
        <v>1444.9</v>
      </c>
      <c r="I21" s="36">
        <v>1478.3500000000004</v>
      </c>
      <c r="J21" s="36">
        <v>1499.3000000000002</v>
      </c>
      <c r="K21" s="31">
        <v>1457.4</v>
      </c>
      <c r="L21" s="31">
        <v>1403</v>
      </c>
      <c r="M21" s="31">
        <v>2.8762300000000001</v>
      </c>
      <c r="N21" s="1"/>
      <c r="O21" s="1"/>
    </row>
    <row r="22" spans="1:15" ht="12" customHeight="1">
      <c r="A22" s="33">
        <v>12</v>
      </c>
      <c r="B22" s="53" t="s">
        <v>825</v>
      </c>
      <c r="C22" s="31">
        <v>1010.45</v>
      </c>
      <c r="D22" s="36">
        <v>1014.25</v>
      </c>
      <c r="E22" s="36">
        <v>1003.5</v>
      </c>
      <c r="F22" s="36">
        <v>996.55</v>
      </c>
      <c r="G22" s="36">
        <v>985.8</v>
      </c>
      <c r="H22" s="36">
        <v>1021.2</v>
      </c>
      <c r="I22" s="36">
        <v>1031.95</v>
      </c>
      <c r="J22" s="36">
        <v>1038.9000000000001</v>
      </c>
      <c r="K22" s="31">
        <v>1025</v>
      </c>
      <c r="L22" s="31">
        <v>1007.3</v>
      </c>
      <c r="M22" s="31">
        <v>6.2534999999999998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3092.2</v>
      </c>
      <c r="D23" s="36">
        <v>3086.7833333333333</v>
      </c>
      <c r="E23" s="36">
        <v>3062.5666666666666</v>
      </c>
      <c r="F23" s="36">
        <v>3032.9333333333334</v>
      </c>
      <c r="G23" s="36">
        <v>3008.7166666666667</v>
      </c>
      <c r="H23" s="36">
        <v>3116.4166666666665</v>
      </c>
      <c r="I23" s="36">
        <v>3140.6333333333328</v>
      </c>
      <c r="J23" s="36">
        <v>3170.2666666666664</v>
      </c>
      <c r="K23" s="31">
        <v>3111</v>
      </c>
      <c r="L23" s="31">
        <v>3057.15</v>
      </c>
      <c r="M23" s="31">
        <v>10.216530000000001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1747.55</v>
      </c>
      <c r="D24" s="36">
        <v>1751.1666666666667</v>
      </c>
      <c r="E24" s="36">
        <v>1721.3833333333334</v>
      </c>
      <c r="F24" s="36">
        <v>1695.2166666666667</v>
      </c>
      <c r="G24" s="36">
        <v>1665.4333333333334</v>
      </c>
      <c r="H24" s="36">
        <v>1777.3333333333335</v>
      </c>
      <c r="I24" s="36">
        <v>1807.1166666666668</v>
      </c>
      <c r="J24" s="36">
        <v>1833.2833333333335</v>
      </c>
      <c r="K24" s="31">
        <v>1780.95</v>
      </c>
      <c r="L24" s="31">
        <v>1725</v>
      </c>
      <c r="M24" s="31">
        <v>7.8472600000000003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1493.9</v>
      </c>
      <c r="D25" s="36">
        <v>1490.1166666666668</v>
      </c>
      <c r="E25" s="36">
        <v>1475.9833333333336</v>
      </c>
      <c r="F25" s="36">
        <v>1458.0666666666668</v>
      </c>
      <c r="G25" s="36">
        <v>1443.9333333333336</v>
      </c>
      <c r="H25" s="36">
        <v>1508.0333333333335</v>
      </c>
      <c r="I25" s="36">
        <v>1522.1666666666667</v>
      </c>
      <c r="J25" s="36">
        <v>1540.0833333333335</v>
      </c>
      <c r="K25" s="31">
        <v>1504.25</v>
      </c>
      <c r="L25" s="31">
        <v>1472.2</v>
      </c>
      <c r="M25" s="31">
        <v>32.634189999999997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699.5</v>
      </c>
      <c r="D26" s="36">
        <v>702.7833333333333</v>
      </c>
      <c r="E26" s="36">
        <v>693.11666666666656</v>
      </c>
      <c r="F26" s="36">
        <v>686.73333333333323</v>
      </c>
      <c r="G26" s="36">
        <v>677.06666666666649</v>
      </c>
      <c r="H26" s="36">
        <v>709.16666666666663</v>
      </c>
      <c r="I26" s="36">
        <v>718.83333333333337</v>
      </c>
      <c r="J26" s="36">
        <v>725.2166666666667</v>
      </c>
      <c r="K26" s="31">
        <v>712.45</v>
      </c>
      <c r="L26" s="31">
        <v>696.4</v>
      </c>
      <c r="M26" s="31">
        <v>31.564050000000002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890.1</v>
      </c>
      <c r="D27" s="36">
        <v>893.9</v>
      </c>
      <c r="E27" s="36">
        <v>881.8</v>
      </c>
      <c r="F27" s="36">
        <v>873.5</v>
      </c>
      <c r="G27" s="36">
        <v>861.4</v>
      </c>
      <c r="H27" s="36">
        <v>902.19999999999993</v>
      </c>
      <c r="I27" s="36">
        <v>914.30000000000007</v>
      </c>
      <c r="J27" s="36">
        <v>922.59999999999991</v>
      </c>
      <c r="K27" s="31">
        <v>906</v>
      </c>
      <c r="L27" s="31">
        <v>885.6</v>
      </c>
      <c r="M27" s="31">
        <v>34.99221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324.25</v>
      </c>
      <c r="D28" s="36">
        <v>326.21666666666664</v>
      </c>
      <c r="E28" s="36">
        <v>321.13333333333327</v>
      </c>
      <c r="F28" s="36">
        <v>318.01666666666665</v>
      </c>
      <c r="G28" s="36">
        <v>312.93333333333328</v>
      </c>
      <c r="H28" s="36">
        <v>329.33333333333326</v>
      </c>
      <c r="I28" s="36">
        <v>334.41666666666663</v>
      </c>
      <c r="J28" s="36">
        <v>337.53333333333325</v>
      </c>
      <c r="K28" s="31">
        <v>331.3</v>
      </c>
      <c r="L28" s="31">
        <v>323.10000000000002</v>
      </c>
      <c r="M28" s="31">
        <v>20.795380000000002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222.73</v>
      </c>
      <c r="D29" s="36">
        <v>223.47666666666666</v>
      </c>
      <c r="E29" s="36">
        <v>221.26333333333332</v>
      </c>
      <c r="F29" s="36">
        <v>219.79666666666665</v>
      </c>
      <c r="G29" s="36">
        <v>217.58333333333331</v>
      </c>
      <c r="H29" s="36">
        <v>224.94333333333333</v>
      </c>
      <c r="I29" s="36">
        <v>227.15666666666664</v>
      </c>
      <c r="J29" s="36">
        <v>228.62333333333333</v>
      </c>
      <c r="K29" s="31">
        <v>225.69</v>
      </c>
      <c r="L29" s="31">
        <v>222.01</v>
      </c>
      <c r="M29" s="31">
        <v>47.294780000000003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323.3</v>
      </c>
      <c r="D30" s="36">
        <v>326.38333333333338</v>
      </c>
      <c r="E30" s="36">
        <v>318.41666666666674</v>
      </c>
      <c r="F30" s="36">
        <v>313.53333333333336</v>
      </c>
      <c r="G30" s="36">
        <v>305.56666666666672</v>
      </c>
      <c r="H30" s="36">
        <v>331.26666666666677</v>
      </c>
      <c r="I30" s="36">
        <v>339.23333333333335</v>
      </c>
      <c r="J30" s="36">
        <v>344.11666666666679</v>
      </c>
      <c r="K30" s="31">
        <v>334.35</v>
      </c>
      <c r="L30" s="31">
        <v>321.5</v>
      </c>
      <c r="M30" s="31">
        <v>78.126000000000005</v>
      </c>
      <c r="N30" s="1"/>
      <c r="O30" s="1"/>
    </row>
    <row r="31" spans="1:15" ht="12.75" customHeight="1">
      <c r="A31" s="33">
        <v>21</v>
      </c>
      <c r="B31" s="53" t="s">
        <v>892</v>
      </c>
      <c r="C31" s="31">
        <v>885.65</v>
      </c>
      <c r="D31" s="36">
        <v>890.08333333333337</v>
      </c>
      <c r="E31" s="36">
        <v>875.56666666666672</v>
      </c>
      <c r="F31" s="36">
        <v>865.48333333333335</v>
      </c>
      <c r="G31" s="36">
        <v>850.9666666666667</v>
      </c>
      <c r="H31" s="36">
        <v>900.16666666666674</v>
      </c>
      <c r="I31" s="36">
        <v>914.68333333333339</v>
      </c>
      <c r="J31" s="36">
        <v>924.76666666666677</v>
      </c>
      <c r="K31" s="31">
        <v>904.6</v>
      </c>
      <c r="L31" s="31">
        <v>880</v>
      </c>
      <c r="M31" s="31">
        <v>1.82047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879.35</v>
      </c>
      <c r="D32" s="36">
        <v>883.70000000000016</v>
      </c>
      <c r="E32" s="36">
        <v>870.10000000000036</v>
      </c>
      <c r="F32" s="36">
        <v>860.85000000000025</v>
      </c>
      <c r="G32" s="36">
        <v>847.25000000000045</v>
      </c>
      <c r="H32" s="36">
        <v>892.95000000000027</v>
      </c>
      <c r="I32" s="36">
        <v>906.55</v>
      </c>
      <c r="J32" s="36">
        <v>915.80000000000018</v>
      </c>
      <c r="K32" s="31">
        <v>897.3</v>
      </c>
      <c r="L32" s="31">
        <v>874.45</v>
      </c>
      <c r="M32" s="31">
        <v>0.44584000000000001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1394.8</v>
      </c>
      <c r="D33" s="36">
        <v>1392.8</v>
      </c>
      <c r="E33" s="36">
        <v>1375.85</v>
      </c>
      <c r="F33" s="36">
        <v>1356.8999999999999</v>
      </c>
      <c r="G33" s="36">
        <v>1339.9499999999998</v>
      </c>
      <c r="H33" s="36">
        <v>1411.75</v>
      </c>
      <c r="I33" s="36">
        <v>1428.7000000000003</v>
      </c>
      <c r="J33" s="36">
        <v>1447.65</v>
      </c>
      <c r="K33" s="31">
        <v>1409.75</v>
      </c>
      <c r="L33" s="31">
        <v>1373.85</v>
      </c>
      <c r="M33" s="31">
        <v>2.5083600000000001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2285.1</v>
      </c>
      <c r="D34" s="36">
        <v>2271.2666666666669</v>
      </c>
      <c r="E34" s="36">
        <v>2237.3833333333337</v>
      </c>
      <c r="F34" s="36">
        <v>2189.666666666667</v>
      </c>
      <c r="G34" s="36">
        <v>2155.7833333333338</v>
      </c>
      <c r="H34" s="36">
        <v>2318.9833333333336</v>
      </c>
      <c r="I34" s="36">
        <v>2352.8666666666668</v>
      </c>
      <c r="J34" s="36">
        <v>2400.5833333333335</v>
      </c>
      <c r="K34" s="31">
        <v>2305.15</v>
      </c>
      <c r="L34" s="31">
        <v>2223.5500000000002</v>
      </c>
      <c r="M34" s="31">
        <v>0.96743999999999997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1076.95</v>
      </c>
      <c r="D35" s="36">
        <v>1070.25</v>
      </c>
      <c r="E35" s="36">
        <v>1053</v>
      </c>
      <c r="F35" s="36">
        <v>1029.05</v>
      </c>
      <c r="G35" s="36">
        <v>1011.8</v>
      </c>
      <c r="H35" s="36">
        <v>1094.2</v>
      </c>
      <c r="I35" s="36">
        <v>1111.45</v>
      </c>
      <c r="J35" s="36">
        <v>1135.4000000000001</v>
      </c>
      <c r="K35" s="31">
        <v>1087.5</v>
      </c>
      <c r="L35" s="31">
        <v>1046.3</v>
      </c>
      <c r="M35" s="31">
        <v>6.72098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5272.75</v>
      </c>
      <c r="D36" s="36">
        <v>5264.25</v>
      </c>
      <c r="E36" s="36">
        <v>5198.5</v>
      </c>
      <c r="F36" s="36">
        <v>5124.25</v>
      </c>
      <c r="G36" s="36">
        <v>5058.5</v>
      </c>
      <c r="H36" s="36">
        <v>5338.5</v>
      </c>
      <c r="I36" s="36">
        <v>5404.25</v>
      </c>
      <c r="J36" s="36">
        <v>5478.5</v>
      </c>
      <c r="K36" s="31">
        <v>5330</v>
      </c>
      <c r="L36" s="31">
        <v>5190</v>
      </c>
      <c r="M36" s="31">
        <v>1.3344499999999999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2046.4</v>
      </c>
      <c r="D37" s="36">
        <v>2049.0833333333335</v>
      </c>
      <c r="E37" s="36">
        <v>2032.2166666666672</v>
      </c>
      <c r="F37" s="36">
        <v>2018.0333333333338</v>
      </c>
      <c r="G37" s="36">
        <v>2001.1666666666674</v>
      </c>
      <c r="H37" s="36">
        <v>2063.2666666666669</v>
      </c>
      <c r="I37" s="36">
        <v>2080.1333333333328</v>
      </c>
      <c r="J37" s="36">
        <v>2094.3166666666666</v>
      </c>
      <c r="K37" s="31">
        <v>2065.9499999999998</v>
      </c>
      <c r="L37" s="31">
        <v>2034.9</v>
      </c>
      <c r="M37" s="31">
        <v>0.48910999999999999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64.78</v>
      </c>
      <c r="D38" s="36">
        <v>64.893333333333331</v>
      </c>
      <c r="E38" s="36">
        <v>63.536666666666662</v>
      </c>
      <c r="F38" s="36">
        <v>62.293333333333329</v>
      </c>
      <c r="G38" s="36">
        <v>60.93666666666666</v>
      </c>
      <c r="H38" s="36">
        <v>66.136666666666656</v>
      </c>
      <c r="I38" s="36">
        <v>67.493333333333311</v>
      </c>
      <c r="J38" s="36">
        <v>68.736666666666665</v>
      </c>
      <c r="K38" s="31">
        <v>66.25</v>
      </c>
      <c r="L38" s="31">
        <v>63.65</v>
      </c>
      <c r="M38" s="31">
        <v>79.706990000000005</v>
      </c>
      <c r="N38" s="1"/>
      <c r="O38" s="1"/>
    </row>
    <row r="39" spans="1:15" ht="12.75" customHeight="1">
      <c r="A39" s="33">
        <v>29</v>
      </c>
      <c r="B39" s="53" t="s">
        <v>826</v>
      </c>
      <c r="C39" s="31">
        <v>25.89</v>
      </c>
      <c r="D39" s="36">
        <v>25.98</v>
      </c>
      <c r="E39" s="36">
        <v>25.51</v>
      </c>
      <c r="F39" s="36">
        <v>25.130000000000003</v>
      </c>
      <c r="G39" s="36">
        <v>24.660000000000004</v>
      </c>
      <c r="H39" s="36">
        <v>26.36</v>
      </c>
      <c r="I39" s="36">
        <v>26.83</v>
      </c>
      <c r="J39" s="36">
        <v>27.209999999999997</v>
      </c>
      <c r="K39" s="31">
        <v>26.45</v>
      </c>
      <c r="L39" s="31">
        <v>25.6</v>
      </c>
      <c r="M39" s="31">
        <v>157.21454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1566.3</v>
      </c>
      <c r="D40" s="36">
        <v>1594.9333333333334</v>
      </c>
      <c r="E40" s="36">
        <v>1531.3666666666668</v>
      </c>
      <c r="F40" s="36">
        <v>1496.4333333333334</v>
      </c>
      <c r="G40" s="36">
        <v>1432.8666666666668</v>
      </c>
      <c r="H40" s="36">
        <v>1629.8666666666668</v>
      </c>
      <c r="I40" s="36">
        <v>1693.4333333333334</v>
      </c>
      <c r="J40" s="36">
        <v>1728.3666666666668</v>
      </c>
      <c r="K40" s="31">
        <v>1658.5</v>
      </c>
      <c r="L40" s="31">
        <v>1560</v>
      </c>
      <c r="M40" s="31">
        <v>11.78767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4428.6499999999996</v>
      </c>
      <c r="D41" s="36">
        <v>4437.9833333333336</v>
      </c>
      <c r="E41" s="36">
        <v>4297.9666666666672</v>
      </c>
      <c r="F41" s="36">
        <v>4167.2833333333338</v>
      </c>
      <c r="G41" s="36">
        <v>4027.2666666666673</v>
      </c>
      <c r="H41" s="36">
        <v>4568.666666666667</v>
      </c>
      <c r="I41" s="36">
        <v>4708.6833333333334</v>
      </c>
      <c r="J41" s="36">
        <v>4839.3666666666668</v>
      </c>
      <c r="K41" s="31">
        <v>4578</v>
      </c>
      <c r="L41" s="31">
        <v>4307.3</v>
      </c>
      <c r="M41" s="31">
        <v>1.7096100000000001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690.25</v>
      </c>
      <c r="D42" s="36">
        <v>687.23333333333323</v>
      </c>
      <c r="E42" s="36">
        <v>682.01666666666642</v>
      </c>
      <c r="F42" s="36">
        <v>673.78333333333319</v>
      </c>
      <c r="G42" s="36">
        <v>668.56666666666638</v>
      </c>
      <c r="H42" s="36">
        <v>695.46666666666647</v>
      </c>
      <c r="I42" s="36">
        <v>700.68333333333339</v>
      </c>
      <c r="J42" s="36">
        <v>708.91666666666652</v>
      </c>
      <c r="K42" s="31">
        <v>692.45</v>
      </c>
      <c r="L42" s="31">
        <v>679</v>
      </c>
      <c r="M42" s="31">
        <v>30.34365</v>
      </c>
      <c r="N42" s="1"/>
      <c r="O42" s="1"/>
    </row>
    <row r="43" spans="1:15" ht="12.75" customHeight="1">
      <c r="A43" s="33">
        <v>33</v>
      </c>
      <c r="B43" s="53" t="s">
        <v>855</v>
      </c>
      <c r="C43" s="31">
        <v>3864.65</v>
      </c>
      <c r="D43" s="36">
        <v>3908.85</v>
      </c>
      <c r="E43" s="36">
        <v>3780.7999999999997</v>
      </c>
      <c r="F43" s="36">
        <v>3696.95</v>
      </c>
      <c r="G43" s="36">
        <v>3568.8999999999996</v>
      </c>
      <c r="H43" s="36">
        <v>3992.7</v>
      </c>
      <c r="I43" s="36">
        <v>4120.75</v>
      </c>
      <c r="J43" s="36">
        <v>4204.6000000000004</v>
      </c>
      <c r="K43" s="31">
        <v>4036.9</v>
      </c>
      <c r="L43" s="31">
        <v>3825</v>
      </c>
      <c r="M43" s="31">
        <v>0.42259000000000002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2158.8000000000002</v>
      </c>
      <c r="D44" s="36">
        <v>2182.15</v>
      </c>
      <c r="E44" s="36">
        <v>2131.65</v>
      </c>
      <c r="F44" s="36">
        <v>2104.5</v>
      </c>
      <c r="G44" s="36">
        <v>2054</v>
      </c>
      <c r="H44" s="36">
        <v>2209.3000000000002</v>
      </c>
      <c r="I44" s="36">
        <v>2259.8000000000002</v>
      </c>
      <c r="J44" s="36">
        <v>2286.9500000000003</v>
      </c>
      <c r="K44" s="31">
        <v>2232.65</v>
      </c>
      <c r="L44" s="31">
        <v>2155</v>
      </c>
      <c r="M44" s="31">
        <v>6.8260399999999999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782</v>
      </c>
      <c r="D45" s="36">
        <v>782.56666666666661</v>
      </c>
      <c r="E45" s="36">
        <v>769.53333333333319</v>
      </c>
      <c r="F45" s="36">
        <v>757.06666666666661</v>
      </c>
      <c r="G45" s="36">
        <v>744.03333333333319</v>
      </c>
      <c r="H45" s="36">
        <v>795.03333333333319</v>
      </c>
      <c r="I45" s="36">
        <v>808.06666666666649</v>
      </c>
      <c r="J45" s="36">
        <v>820.53333333333319</v>
      </c>
      <c r="K45" s="31">
        <v>795.6</v>
      </c>
      <c r="L45" s="31">
        <v>770.1</v>
      </c>
      <c r="M45" s="31">
        <v>5.4661299999999997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8596.75</v>
      </c>
      <c r="D46" s="36">
        <v>8726.8166666666657</v>
      </c>
      <c r="E46" s="36">
        <v>8376.033333333331</v>
      </c>
      <c r="F46" s="36">
        <v>8155.3166666666657</v>
      </c>
      <c r="G46" s="36">
        <v>7804.533333333331</v>
      </c>
      <c r="H46" s="36">
        <v>8947.533333333331</v>
      </c>
      <c r="I46" s="36">
        <v>9298.3166666666639</v>
      </c>
      <c r="J46" s="36">
        <v>9519.033333333331</v>
      </c>
      <c r="K46" s="31">
        <v>9077.6</v>
      </c>
      <c r="L46" s="31">
        <v>8506.1</v>
      </c>
      <c r="M46" s="31">
        <v>1.50932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6520.85</v>
      </c>
      <c r="D47" s="36">
        <v>6496.8499999999995</v>
      </c>
      <c r="E47" s="36">
        <v>6453.9999999999991</v>
      </c>
      <c r="F47" s="36">
        <v>6387.15</v>
      </c>
      <c r="G47" s="36">
        <v>6344.2999999999993</v>
      </c>
      <c r="H47" s="36">
        <v>6563.6999999999989</v>
      </c>
      <c r="I47" s="36">
        <v>6606.5499999999993</v>
      </c>
      <c r="J47" s="36">
        <v>6673.3999999999987</v>
      </c>
      <c r="K47" s="31">
        <v>6539.7</v>
      </c>
      <c r="L47" s="31">
        <v>6430</v>
      </c>
      <c r="M47" s="31">
        <v>5.8344399999999998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549.95000000000005</v>
      </c>
      <c r="D48" s="36">
        <v>550</v>
      </c>
      <c r="E48" s="36">
        <v>544.85</v>
      </c>
      <c r="F48" s="36">
        <v>539.75</v>
      </c>
      <c r="G48" s="36">
        <v>534.6</v>
      </c>
      <c r="H48" s="36">
        <v>555.1</v>
      </c>
      <c r="I48" s="36">
        <v>560.25000000000011</v>
      </c>
      <c r="J48" s="36">
        <v>565.35</v>
      </c>
      <c r="K48" s="31">
        <v>555.15</v>
      </c>
      <c r="L48" s="31">
        <v>544.9</v>
      </c>
      <c r="M48" s="31">
        <v>54.154699999999998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323.2</v>
      </c>
      <c r="D49" s="36">
        <v>323.90000000000003</v>
      </c>
      <c r="E49" s="36">
        <v>319.05000000000007</v>
      </c>
      <c r="F49" s="36">
        <v>314.90000000000003</v>
      </c>
      <c r="G49" s="36">
        <v>310.05000000000007</v>
      </c>
      <c r="H49" s="36">
        <v>328.05000000000007</v>
      </c>
      <c r="I49" s="36">
        <v>332.90000000000009</v>
      </c>
      <c r="J49" s="36">
        <v>337.05000000000007</v>
      </c>
      <c r="K49" s="31">
        <v>328.75</v>
      </c>
      <c r="L49" s="31">
        <v>319.75</v>
      </c>
      <c r="M49" s="31">
        <v>4.8713300000000004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701.15</v>
      </c>
      <c r="D50" s="36">
        <v>699.2166666666667</v>
      </c>
      <c r="E50" s="36">
        <v>690.43333333333339</v>
      </c>
      <c r="F50" s="36">
        <v>679.7166666666667</v>
      </c>
      <c r="G50" s="36">
        <v>670.93333333333339</v>
      </c>
      <c r="H50" s="36">
        <v>709.93333333333339</v>
      </c>
      <c r="I50" s="36">
        <v>718.7166666666667</v>
      </c>
      <c r="J50" s="36">
        <v>729.43333333333339</v>
      </c>
      <c r="K50" s="31">
        <v>708</v>
      </c>
      <c r="L50" s="31">
        <v>688.5</v>
      </c>
      <c r="M50" s="31">
        <v>3.40821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636.20000000000005</v>
      </c>
      <c r="D51" s="36">
        <v>641.13333333333333</v>
      </c>
      <c r="E51" s="36">
        <v>630.06666666666661</v>
      </c>
      <c r="F51" s="36">
        <v>623.93333333333328</v>
      </c>
      <c r="G51" s="36">
        <v>612.86666666666656</v>
      </c>
      <c r="H51" s="36">
        <v>647.26666666666665</v>
      </c>
      <c r="I51" s="36">
        <v>658.33333333333348</v>
      </c>
      <c r="J51" s="36">
        <v>664.4666666666667</v>
      </c>
      <c r="K51" s="31">
        <v>652.20000000000005</v>
      </c>
      <c r="L51" s="31">
        <v>635</v>
      </c>
      <c r="M51" s="31">
        <v>0.63556999999999997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228.33</v>
      </c>
      <c r="D52" s="36">
        <v>228.07333333333335</v>
      </c>
      <c r="E52" s="36">
        <v>225.81666666666669</v>
      </c>
      <c r="F52" s="36">
        <v>223.30333333333334</v>
      </c>
      <c r="G52" s="36">
        <v>221.04666666666668</v>
      </c>
      <c r="H52" s="36">
        <v>230.5866666666667</v>
      </c>
      <c r="I52" s="36">
        <v>232.84333333333336</v>
      </c>
      <c r="J52" s="36">
        <v>235.35666666666671</v>
      </c>
      <c r="K52" s="31">
        <v>230.33</v>
      </c>
      <c r="L52" s="31">
        <v>225.56</v>
      </c>
      <c r="M52" s="31">
        <v>84.612449999999995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2931.55</v>
      </c>
      <c r="D53" s="36">
        <v>2910.4833333333336</v>
      </c>
      <c r="E53" s="36">
        <v>2863.0666666666671</v>
      </c>
      <c r="F53" s="36">
        <v>2794.5833333333335</v>
      </c>
      <c r="G53" s="36">
        <v>2747.166666666667</v>
      </c>
      <c r="H53" s="36">
        <v>2978.9666666666672</v>
      </c>
      <c r="I53" s="36">
        <v>3026.3833333333332</v>
      </c>
      <c r="J53" s="36">
        <v>3094.8666666666672</v>
      </c>
      <c r="K53" s="31">
        <v>2957.9</v>
      </c>
      <c r="L53" s="31">
        <v>2842</v>
      </c>
      <c r="M53" s="31">
        <v>53.846110000000003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333.7</v>
      </c>
      <c r="D54" s="36">
        <v>333.26666666666665</v>
      </c>
      <c r="E54" s="36">
        <v>330.93333333333328</v>
      </c>
      <c r="F54" s="36">
        <v>328.16666666666663</v>
      </c>
      <c r="G54" s="36">
        <v>325.83333333333326</v>
      </c>
      <c r="H54" s="36">
        <v>336.0333333333333</v>
      </c>
      <c r="I54" s="36">
        <v>338.36666666666667</v>
      </c>
      <c r="J54" s="36">
        <v>341.13333333333333</v>
      </c>
      <c r="K54" s="31">
        <v>335.6</v>
      </c>
      <c r="L54" s="31">
        <v>330.5</v>
      </c>
      <c r="M54" s="31">
        <v>16.765000000000001</v>
      </c>
      <c r="N54" s="1"/>
      <c r="O54" s="1"/>
    </row>
    <row r="55" spans="1:15" ht="12.75" customHeight="1">
      <c r="A55" s="33">
        <v>45</v>
      </c>
      <c r="B55" s="53" t="s">
        <v>856</v>
      </c>
      <c r="C55" s="31">
        <v>6452.05</v>
      </c>
      <c r="D55" s="36">
        <v>6499.8499999999995</v>
      </c>
      <c r="E55" s="36">
        <v>6384.1499999999987</v>
      </c>
      <c r="F55" s="36">
        <v>6316.2499999999991</v>
      </c>
      <c r="G55" s="36">
        <v>6200.5499999999984</v>
      </c>
      <c r="H55" s="36">
        <v>6567.7499999999991</v>
      </c>
      <c r="I55" s="36">
        <v>6683.45</v>
      </c>
      <c r="J55" s="36">
        <v>6751.3499999999995</v>
      </c>
      <c r="K55" s="31">
        <v>6615.55</v>
      </c>
      <c r="L55" s="31">
        <v>6431.95</v>
      </c>
      <c r="M55" s="31">
        <v>0.13571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2249.6999999999998</v>
      </c>
      <c r="D56" s="36">
        <v>2252.9</v>
      </c>
      <c r="E56" s="36">
        <v>2228.8500000000004</v>
      </c>
      <c r="F56" s="36">
        <v>2208.0000000000005</v>
      </c>
      <c r="G56" s="36">
        <v>2183.9500000000007</v>
      </c>
      <c r="H56" s="36">
        <v>2273.75</v>
      </c>
      <c r="I56" s="36">
        <v>2297.8000000000002</v>
      </c>
      <c r="J56" s="36">
        <v>2318.6499999999996</v>
      </c>
      <c r="K56" s="31">
        <v>2276.9499999999998</v>
      </c>
      <c r="L56" s="31">
        <v>2232.0500000000002</v>
      </c>
      <c r="M56" s="31">
        <v>1.94539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7123.9</v>
      </c>
      <c r="D57" s="36">
        <v>7096.083333333333</v>
      </c>
      <c r="E57" s="36">
        <v>7043.0666666666657</v>
      </c>
      <c r="F57" s="36">
        <v>6962.2333333333327</v>
      </c>
      <c r="G57" s="36">
        <v>6909.2166666666653</v>
      </c>
      <c r="H57" s="36">
        <v>7176.9166666666661</v>
      </c>
      <c r="I57" s="36">
        <v>7229.9333333333343</v>
      </c>
      <c r="J57" s="36">
        <v>7310.7666666666664</v>
      </c>
      <c r="K57" s="31">
        <v>7149.1</v>
      </c>
      <c r="L57" s="31">
        <v>7015.25</v>
      </c>
      <c r="M57" s="31">
        <v>0.71516999999999997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1336.4</v>
      </c>
      <c r="D58" s="36">
        <v>1344.7666666666667</v>
      </c>
      <c r="E58" s="36">
        <v>1311.7333333333333</v>
      </c>
      <c r="F58" s="36">
        <v>1287.0666666666666</v>
      </c>
      <c r="G58" s="36">
        <v>1254.0333333333333</v>
      </c>
      <c r="H58" s="36">
        <v>1369.4333333333334</v>
      </c>
      <c r="I58" s="36">
        <v>1402.4666666666667</v>
      </c>
      <c r="J58" s="36">
        <v>1427.1333333333334</v>
      </c>
      <c r="K58" s="31">
        <v>1377.8</v>
      </c>
      <c r="L58" s="31">
        <v>1320.1</v>
      </c>
      <c r="M58" s="31">
        <v>18.447109999999999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616.04999999999995</v>
      </c>
      <c r="D59" s="36">
        <v>611.85</v>
      </c>
      <c r="E59" s="36">
        <v>599.75</v>
      </c>
      <c r="F59" s="36">
        <v>583.44999999999993</v>
      </c>
      <c r="G59" s="36">
        <v>571.34999999999991</v>
      </c>
      <c r="H59" s="36">
        <v>628.15000000000009</v>
      </c>
      <c r="I59" s="36">
        <v>640.25000000000023</v>
      </c>
      <c r="J59" s="36">
        <v>656.55000000000018</v>
      </c>
      <c r="K59" s="31">
        <v>623.95000000000005</v>
      </c>
      <c r="L59" s="31">
        <v>595.54999999999995</v>
      </c>
      <c r="M59" s="31">
        <v>21.450389999999999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5083.45</v>
      </c>
      <c r="D60" s="36">
        <v>5069.4666666666662</v>
      </c>
      <c r="E60" s="36">
        <v>5041.9833333333327</v>
      </c>
      <c r="F60" s="36">
        <v>5000.5166666666664</v>
      </c>
      <c r="G60" s="36">
        <v>4973.0333333333328</v>
      </c>
      <c r="H60" s="36">
        <v>5110.9333333333325</v>
      </c>
      <c r="I60" s="36">
        <v>5138.4166666666661</v>
      </c>
      <c r="J60" s="36">
        <v>5179.8833333333323</v>
      </c>
      <c r="K60" s="31">
        <v>5096.95</v>
      </c>
      <c r="L60" s="31">
        <v>5028</v>
      </c>
      <c r="M60" s="31">
        <v>8.3764400000000006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1309.4000000000001</v>
      </c>
      <c r="D61" s="36">
        <v>1307.5</v>
      </c>
      <c r="E61" s="36">
        <v>1296.4000000000001</v>
      </c>
      <c r="F61" s="36">
        <v>1283.4000000000001</v>
      </c>
      <c r="G61" s="36">
        <v>1272.3000000000002</v>
      </c>
      <c r="H61" s="36">
        <v>1320.5</v>
      </c>
      <c r="I61" s="36">
        <v>1331.6</v>
      </c>
      <c r="J61" s="36">
        <v>1344.6</v>
      </c>
      <c r="K61" s="31">
        <v>1318.6</v>
      </c>
      <c r="L61" s="31">
        <v>1294.5</v>
      </c>
      <c r="M61" s="31">
        <v>67.875110000000006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4823.3999999999996</v>
      </c>
      <c r="D62" s="36">
        <v>4848.1500000000005</v>
      </c>
      <c r="E62" s="36">
        <v>4716.3000000000011</v>
      </c>
      <c r="F62" s="36">
        <v>4609.2000000000007</v>
      </c>
      <c r="G62" s="36">
        <v>4477.3500000000013</v>
      </c>
      <c r="H62" s="36">
        <v>4955.2500000000009</v>
      </c>
      <c r="I62" s="36">
        <v>5087.1000000000013</v>
      </c>
      <c r="J62" s="36">
        <v>5194.2000000000007</v>
      </c>
      <c r="K62" s="31">
        <v>4980</v>
      </c>
      <c r="L62" s="31">
        <v>4741.05</v>
      </c>
      <c r="M62" s="31">
        <v>4.8063200000000004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353.2</v>
      </c>
      <c r="D63" s="36">
        <v>356</v>
      </c>
      <c r="E63" s="36">
        <v>347.55</v>
      </c>
      <c r="F63" s="36">
        <v>341.90000000000003</v>
      </c>
      <c r="G63" s="36">
        <v>333.45000000000005</v>
      </c>
      <c r="H63" s="36">
        <v>361.65</v>
      </c>
      <c r="I63" s="36">
        <v>370.1</v>
      </c>
      <c r="J63" s="36">
        <v>375.74999999999994</v>
      </c>
      <c r="K63" s="31">
        <v>364.45</v>
      </c>
      <c r="L63" s="31">
        <v>350.35</v>
      </c>
      <c r="M63" s="31">
        <v>15.70313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2300.4</v>
      </c>
      <c r="D64" s="36">
        <v>2317.1</v>
      </c>
      <c r="E64" s="36">
        <v>2267.2999999999997</v>
      </c>
      <c r="F64" s="36">
        <v>2234.1999999999998</v>
      </c>
      <c r="G64" s="36">
        <v>2184.3999999999996</v>
      </c>
      <c r="H64" s="36">
        <v>2350.1999999999998</v>
      </c>
      <c r="I64" s="36">
        <v>2400</v>
      </c>
      <c r="J64" s="36">
        <v>2433.1</v>
      </c>
      <c r="K64" s="31">
        <v>2366.9</v>
      </c>
      <c r="L64" s="31">
        <v>2284</v>
      </c>
      <c r="M64" s="31">
        <v>7.53728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9626.2000000000007</v>
      </c>
      <c r="D65" s="36">
        <v>9554.2333333333336</v>
      </c>
      <c r="E65" s="36">
        <v>9363.4666666666672</v>
      </c>
      <c r="F65" s="36">
        <v>9100.7333333333336</v>
      </c>
      <c r="G65" s="36">
        <v>8909.9666666666672</v>
      </c>
      <c r="H65" s="36">
        <v>9816.9666666666672</v>
      </c>
      <c r="I65" s="36">
        <v>10007.733333333334</v>
      </c>
      <c r="J65" s="36">
        <v>10270.466666666667</v>
      </c>
      <c r="K65" s="31">
        <v>9745</v>
      </c>
      <c r="L65" s="31">
        <v>9291.5</v>
      </c>
      <c r="M65" s="31">
        <v>10.553839999999999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7110</v>
      </c>
      <c r="D66" s="36">
        <v>7066.3499999999995</v>
      </c>
      <c r="E66" s="36">
        <v>7014.7999999999993</v>
      </c>
      <c r="F66" s="36">
        <v>6919.5999999999995</v>
      </c>
      <c r="G66" s="36">
        <v>6868.0499999999993</v>
      </c>
      <c r="H66" s="36">
        <v>7161.5499999999993</v>
      </c>
      <c r="I66" s="36">
        <v>7213.1</v>
      </c>
      <c r="J66" s="36">
        <v>7308.2999999999993</v>
      </c>
      <c r="K66" s="31">
        <v>7117.9</v>
      </c>
      <c r="L66" s="31">
        <v>6971.15</v>
      </c>
      <c r="M66" s="31">
        <v>8.6460500000000007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1651.25</v>
      </c>
      <c r="D67" s="36">
        <v>1632.7666666666667</v>
      </c>
      <c r="E67" s="36">
        <v>1611.5333333333333</v>
      </c>
      <c r="F67" s="36">
        <v>1571.8166666666666</v>
      </c>
      <c r="G67" s="36">
        <v>1550.5833333333333</v>
      </c>
      <c r="H67" s="36">
        <v>1672.4833333333333</v>
      </c>
      <c r="I67" s="36">
        <v>1693.7166666666665</v>
      </c>
      <c r="J67" s="36">
        <v>1733.4333333333334</v>
      </c>
      <c r="K67" s="31">
        <v>1654</v>
      </c>
      <c r="L67" s="31">
        <v>1593.05</v>
      </c>
      <c r="M67" s="31">
        <v>29.996700000000001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9780.7000000000007</v>
      </c>
      <c r="D68" s="36">
        <v>9697.3000000000011</v>
      </c>
      <c r="E68" s="36">
        <v>9544.6000000000022</v>
      </c>
      <c r="F68" s="36">
        <v>9308.5000000000018</v>
      </c>
      <c r="G68" s="36">
        <v>9155.8000000000029</v>
      </c>
      <c r="H68" s="36">
        <v>9933.4000000000015</v>
      </c>
      <c r="I68" s="36">
        <v>10086.100000000002</v>
      </c>
      <c r="J68" s="36">
        <v>10322.200000000001</v>
      </c>
      <c r="K68" s="31">
        <v>9850</v>
      </c>
      <c r="L68" s="31">
        <v>9461.2000000000007</v>
      </c>
      <c r="M68" s="31">
        <v>0.38457999999999998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2317.4499999999998</v>
      </c>
      <c r="D69" s="36">
        <v>2325.7166666666667</v>
      </c>
      <c r="E69" s="36">
        <v>2295.7333333333336</v>
      </c>
      <c r="F69" s="36">
        <v>2274.0166666666669</v>
      </c>
      <c r="G69" s="36">
        <v>2244.0333333333338</v>
      </c>
      <c r="H69" s="36">
        <v>2347.4333333333334</v>
      </c>
      <c r="I69" s="36">
        <v>2377.4166666666661</v>
      </c>
      <c r="J69" s="36">
        <v>2399.1333333333332</v>
      </c>
      <c r="K69" s="31">
        <v>2355.6999999999998</v>
      </c>
      <c r="L69" s="31">
        <v>2304</v>
      </c>
      <c r="M69" s="31">
        <v>0.38472000000000001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3169.9</v>
      </c>
      <c r="D70" s="36">
        <v>3146.3333333333335</v>
      </c>
      <c r="E70" s="36">
        <v>3114.666666666667</v>
      </c>
      <c r="F70" s="36">
        <v>3059.4333333333334</v>
      </c>
      <c r="G70" s="36">
        <v>3027.7666666666669</v>
      </c>
      <c r="H70" s="36">
        <v>3201.5666666666671</v>
      </c>
      <c r="I70" s="36">
        <v>3233.233333333334</v>
      </c>
      <c r="J70" s="36">
        <v>3288.4666666666672</v>
      </c>
      <c r="K70" s="31">
        <v>3178</v>
      </c>
      <c r="L70" s="31">
        <v>3091.1</v>
      </c>
      <c r="M70" s="31">
        <v>10.28345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449.7</v>
      </c>
      <c r="D71" s="36">
        <v>450.15000000000003</v>
      </c>
      <c r="E71" s="36">
        <v>446.35000000000008</v>
      </c>
      <c r="F71" s="36">
        <v>443.00000000000006</v>
      </c>
      <c r="G71" s="36">
        <v>439.2000000000001</v>
      </c>
      <c r="H71" s="36">
        <v>453.50000000000006</v>
      </c>
      <c r="I71" s="36">
        <v>457.3</v>
      </c>
      <c r="J71" s="36">
        <v>460.65000000000003</v>
      </c>
      <c r="K71" s="31">
        <v>453.95</v>
      </c>
      <c r="L71" s="31">
        <v>446.8</v>
      </c>
      <c r="M71" s="31">
        <v>14.697620000000001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195.93</v>
      </c>
      <c r="D72" s="36">
        <v>197.63</v>
      </c>
      <c r="E72" s="36">
        <v>194</v>
      </c>
      <c r="F72" s="36">
        <v>192.07</v>
      </c>
      <c r="G72" s="36">
        <v>188.44</v>
      </c>
      <c r="H72" s="36">
        <v>199.56</v>
      </c>
      <c r="I72" s="36">
        <v>203.19</v>
      </c>
      <c r="J72" s="36">
        <v>205.12</v>
      </c>
      <c r="K72" s="31">
        <v>201.26</v>
      </c>
      <c r="L72" s="31">
        <v>195.7</v>
      </c>
      <c r="M72" s="31">
        <v>83.493709999999993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255.45</v>
      </c>
      <c r="D73" s="36">
        <v>256.36666666666662</v>
      </c>
      <c r="E73" s="36">
        <v>253.88333333333321</v>
      </c>
      <c r="F73" s="36">
        <v>252.31666666666661</v>
      </c>
      <c r="G73" s="36">
        <v>249.8333333333332</v>
      </c>
      <c r="H73" s="36">
        <v>257.93333333333322</v>
      </c>
      <c r="I73" s="36">
        <v>260.41666666666669</v>
      </c>
      <c r="J73" s="36">
        <v>261.98333333333323</v>
      </c>
      <c r="K73" s="31">
        <v>258.85000000000002</v>
      </c>
      <c r="L73" s="31">
        <v>254.8</v>
      </c>
      <c r="M73" s="31">
        <v>189.03882999999999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123.64</v>
      </c>
      <c r="D74" s="36">
        <v>123.41000000000001</v>
      </c>
      <c r="E74" s="36">
        <v>121.73000000000002</v>
      </c>
      <c r="F74" s="36">
        <v>119.82000000000001</v>
      </c>
      <c r="G74" s="36">
        <v>118.14000000000001</v>
      </c>
      <c r="H74" s="36">
        <v>125.32000000000002</v>
      </c>
      <c r="I74" s="36">
        <v>127</v>
      </c>
      <c r="J74" s="36">
        <v>128.91000000000003</v>
      </c>
      <c r="K74" s="31">
        <v>125.09</v>
      </c>
      <c r="L74" s="31">
        <v>121.5</v>
      </c>
      <c r="M74" s="31">
        <v>160.67348000000001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67.19</v>
      </c>
      <c r="D75" s="36">
        <v>67.930000000000007</v>
      </c>
      <c r="E75" s="36">
        <v>65.960000000000008</v>
      </c>
      <c r="F75" s="36">
        <v>64.73</v>
      </c>
      <c r="G75" s="36">
        <v>62.760000000000005</v>
      </c>
      <c r="H75" s="36">
        <v>69.160000000000011</v>
      </c>
      <c r="I75" s="36">
        <v>71.13000000000001</v>
      </c>
      <c r="J75" s="36">
        <v>72.360000000000014</v>
      </c>
      <c r="K75" s="31">
        <v>69.900000000000006</v>
      </c>
      <c r="L75" s="31">
        <v>66.7</v>
      </c>
      <c r="M75" s="31">
        <v>453.68603999999999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1530.45</v>
      </c>
      <c r="D76" s="36">
        <v>1535.2333333333333</v>
      </c>
      <c r="E76" s="36">
        <v>1516.4666666666667</v>
      </c>
      <c r="F76" s="36">
        <v>1502.4833333333333</v>
      </c>
      <c r="G76" s="36">
        <v>1483.7166666666667</v>
      </c>
      <c r="H76" s="36">
        <v>1549.2166666666667</v>
      </c>
      <c r="I76" s="36">
        <v>1567.9833333333336</v>
      </c>
      <c r="J76" s="36">
        <v>1581.9666666666667</v>
      </c>
      <c r="K76" s="31">
        <v>1554</v>
      </c>
      <c r="L76" s="31">
        <v>1521.25</v>
      </c>
      <c r="M76" s="31">
        <v>4.5324099999999996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6643</v>
      </c>
      <c r="D77" s="36">
        <v>6645.8166666666666</v>
      </c>
      <c r="E77" s="36">
        <v>6537.1833333333334</v>
      </c>
      <c r="F77" s="36">
        <v>6431.3666666666668</v>
      </c>
      <c r="G77" s="36">
        <v>6322.7333333333336</v>
      </c>
      <c r="H77" s="36">
        <v>6751.6333333333332</v>
      </c>
      <c r="I77" s="36">
        <v>6860.2666666666664</v>
      </c>
      <c r="J77" s="36">
        <v>6966.083333333333</v>
      </c>
      <c r="K77" s="31">
        <v>6754.45</v>
      </c>
      <c r="L77" s="31">
        <v>6540</v>
      </c>
      <c r="M77" s="31">
        <v>0.43669999999999998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521.25</v>
      </c>
      <c r="D78" s="36">
        <v>517.41666666666663</v>
      </c>
      <c r="E78" s="36">
        <v>511.0333333333333</v>
      </c>
      <c r="F78" s="36">
        <v>500.81666666666666</v>
      </c>
      <c r="G78" s="36">
        <v>494.43333333333334</v>
      </c>
      <c r="H78" s="36">
        <v>527.63333333333321</v>
      </c>
      <c r="I78" s="36">
        <v>534.01666666666665</v>
      </c>
      <c r="J78" s="36">
        <v>544.23333333333323</v>
      </c>
      <c r="K78" s="31">
        <v>523.79999999999995</v>
      </c>
      <c r="L78" s="31">
        <v>507.2</v>
      </c>
      <c r="M78" s="31">
        <v>21.448910000000001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1546.45</v>
      </c>
      <c r="D79" s="36">
        <v>1563.2333333333333</v>
      </c>
      <c r="E79" s="36">
        <v>1516.5166666666667</v>
      </c>
      <c r="F79" s="36">
        <v>1486.5833333333333</v>
      </c>
      <c r="G79" s="36">
        <v>1439.8666666666666</v>
      </c>
      <c r="H79" s="36">
        <v>1593.1666666666667</v>
      </c>
      <c r="I79" s="36">
        <v>1639.8833333333334</v>
      </c>
      <c r="J79" s="36">
        <v>1669.8166666666668</v>
      </c>
      <c r="K79" s="31">
        <v>1609.95</v>
      </c>
      <c r="L79" s="31">
        <v>1533.3</v>
      </c>
      <c r="M79" s="31">
        <v>21.152000000000001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313.55</v>
      </c>
      <c r="D80" s="36">
        <v>317.51666666666665</v>
      </c>
      <c r="E80" s="36">
        <v>308.33333333333331</v>
      </c>
      <c r="F80" s="36">
        <v>303.11666666666667</v>
      </c>
      <c r="G80" s="36">
        <v>293.93333333333334</v>
      </c>
      <c r="H80" s="36">
        <v>322.73333333333329</v>
      </c>
      <c r="I80" s="36">
        <v>331.91666666666669</v>
      </c>
      <c r="J80" s="36">
        <v>337.13333333333327</v>
      </c>
      <c r="K80" s="31">
        <v>326.7</v>
      </c>
      <c r="L80" s="31">
        <v>312.3</v>
      </c>
      <c r="M80" s="31">
        <v>480.43714999999997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1621.5</v>
      </c>
      <c r="D81" s="36">
        <v>1633.1666666666667</v>
      </c>
      <c r="E81" s="36">
        <v>1600.4833333333336</v>
      </c>
      <c r="F81" s="36">
        <v>1579.4666666666669</v>
      </c>
      <c r="G81" s="36">
        <v>1546.7833333333338</v>
      </c>
      <c r="H81" s="36">
        <v>1654.1833333333334</v>
      </c>
      <c r="I81" s="36">
        <v>1686.8666666666663</v>
      </c>
      <c r="J81" s="36">
        <v>1707.8833333333332</v>
      </c>
      <c r="K81" s="31">
        <v>1665.85</v>
      </c>
      <c r="L81" s="31">
        <v>1612.15</v>
      </c>
      <c r="M81" s="31">
        <v>12.32254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308.60000000000002</v>
      </c>
      <c r="D82" s="36">
        <v>311.51666666666665</v>
      </c>
      <c r="E82" s="36">
        <v>303.2833333333333</v>
      </c>
      <c r="F82" s="36">
        <v>297.96666666666664</v>
      </c>
      <c r="G82" s="36">
        <v>289.73333333333329</v>
      </c>
      <c r="H82" s="36">
        <v>316.83333333333331</v>
      </c>
      <c r="I82" s="36">
        <v>325.06666666666666</v>
      </c>
      <c r="J82" s="36">
        <v>330.38333333333333</v>
      </c>
      <c r="K82" s="31">
        <v>319.75</v>
      </c>
      <c r="L82" s="31">
        <v>306.2</v>
      </c>
      <c r="M82" s="31">
        <v>214.39407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318.14999999999998</v>
      </c>
      <c r="D83" s="36">
        <v>316.61666666666662</v>
      </c>
      <c r="E83" s="36">
        <v>314.23333333333323</v>
      </c>
      <c r="F83" s="36">
        <v>310.31666666666661</v>
      </c>
      <c r="G83" s="36">
        <v>307.93333333333322</v>
      </c>
      <c r="H83" s="36">
        <v>320.53333333333325</v>
      </c>
      <c r="I83" s="36">
        <v>322.91666666666657</v>
      </c>
      <c r="J83" s="36">
        <v>326.83333333333326</v>
      </c>
      <c r="K83" s="31">
        <v>319</v>
      </c>
      <c r="L83" s="31">
        <v>312.7</v>
      </c>
      <c r="M83" s="31">
        <v>195.88548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1483.65</v>
      </c>
      <c r="D84" s="36">
        <v>1476.2166666666669</v>
      </c>
      <c r="E84" s="36">
        <v>1466.4833333333338</v>
      </c>
      <c r="F84" s="36">
        <v>1449.3166666666668</v>
      </c>
      <c r="G84" s="36">
        <v>1439.5833333333337</v>
      </c>
      <c r="H84" s="36">
        <v>1493.3833333333339</v>
      </c>
      <c r="I84" s="36">
        <v>1503.116666666667</v>
      </c>
      <c r="J84" s="36">
        <v>1520.283333333334</v>
      </c>
      <c r="K84" s="31">
        <v>1485.95</v>
      </c>
      <c r="L84" s="31">
        <v>1459.05</v>
      </c>
      <c r="M84" s="31">
        <v>64.703419999999994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703.1</v>
      </c>
      <c r="D85" s="36">
        <v>708.73333333333323</v>
      </c>
      <c r="E85" s="36">
        <v>692.56666666666649</v>
      </c>
      <c r="F85" s="36">
        <v>682.0333333333333</v>
      </c>
      <c r="G85" s="36">
        <v>665.86666666666656</v>
      </c>
      <c r="H85" s="36">
        <v>719.26666666666642</v>
      </c>
      <c r="I85" s="36">
        <v>735.43333333333317</v>
      </c>
      <c r="J85" s="36">
        <v>745.96666666666636</v>
      </c>
      <c r="K85" s="31">
        <v>724.9</v>
      </c>
      <c r="L85" s="31">
        <v>698.2</v>
      </c>
      <c r="M85" s="31">
        <v>5.6445800000000004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343.2</v>
      </c>
      <c r="D86" s="36">
        <v>345.84999999999997</v>
      </c>
      <c r="E86" s="36">
        <v>338.29999999999995</v>
      </c>
      <c r="F86" s="36">
        <v>333.4</v>
      </c>
      <c r="G86" s="36">
        <v>325.84999999999997</v>
      </c>
      <c r="H86" s="36">
        <v>350.74999999999994</v>
      </c>
      <c r="I86" s="36">
        <v>358.3</v>
      </c>
      <c r="J86" s="36">
        <v>363.19999999999993</v>
      </c>
      <c r="K86" s="31">
        <v>353.4</v>
      </c>
      <c r="L86" s="31">
        <v>340.95</v>
      </c>
      <c r="M86" s="31">
        <v>38.90681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1556.75</v>
      </c>
      <c r="D87" s="36">
        <v>1553.55</v>
      </c>
      <c r="E87" s="36">
        <v>1538.8999999999999</v>
      </c>
      <c r="F87" s="36">
        <v>1521.05</v>
      </c>
      <c r="G87" s="36">
        <v>1506.3999999999999</v>
      </c>
      <c r="H87" s="36">
        <v>1571.3999999999999</v>
      </c>
      <c r="I87" s="36">
        <v>1586.05</v>
      </c>
      <c r="J87" s="36">
        <v>1603.8999999999999</v>
      </c>
      <c r="K87" s="31">
        <v>1568.2</v>
      </c>
      <c r="L87" s="31">
        <v>1535.7</v>
      </c>
      <c r="M87" s="31">
        <v>0.62319000000000002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749.45</v>
      </c>
      <c r="D88" s="36">
        <v>742.19999999999993</v>
      </c>
      <c r="E88" s="36">
        <v>730.74999999999989</v>
      </c>
      <c r="F88" s="36">
        <v>712.05</v>
      </c>
      <c r="G88" s="36">
        <v>700.59999999999991</v>
      </c>
      <c r="H88" s="36">
        <v>760.89999999999986</v>
      </c>
      <c r="I88" s="36">
        <v>772.34999999999991</v>
      </c>
      <c r="J88" s="36">
        <v>791.04999999999984</v>
      </c>
      <c r="K88" s="31">
        <v>753.65</v>
      </c>
      <c r="L88" s="31">
        <v>723.5</v>
      </c>
      <c r="M88" s="31">
        <v>82.059920000000005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8436.5499999999993</v>
      </c>
      <c r="D89" s="36">
        <v>8563.5</v>
      </c>
      <c r="E89" s="36">
        <v>8207.0499999999993</v>
      </c>
      <c r="F89" s="36">
        <v>7977.5499999999993</v>
      </c>
      <c r="G89" s="36">
        <v>7621.0999999999985</v>
      </c>
      <c r="H89" s="36">
        <v>8793</v>
      </c>
      <c r="I89" s="36">
        <v>9149.4500000000007</v>
      </c>
      <c r="J89" s="36">
        <v>9378.9500000000007</v>
      </c>
      <c r="K89" s="31">
        <v>8919.9500000000007</v>
      </c>
      <c r="L89" s="31">
        <v>8334</v>
      </c>
      <c r="M89" s="31">
        <v>0.32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1695.6</v>
      </c>
      <c r="D90" s="36">
        <v>1702.75</v>
      </c>
      <c r="E90" s="36">
        <v>1653.85</v>
      </c>
      <c r="F90" s="36">
        <v>1612.1</v>
      </c>
      <c r="G90" s="36">
        <v>1563.1999999999998</v>
      </c>
      <c r="H90" s="36">
        <v>1744.5</v>
      </c>
      <c r="I90" s="36">
        <v>1793.4</v>
      </c>
      <c r="J90" s="36">
        <v>1835.15</v>
      </c>
      <c r="K90" s="31">
        <v>1751.65</v>
      </c>
      <c r="L90" s="31">
        <v>1661</v>
      </c>
      <c r="M90" s="31">
        <v>4.0709400000000002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2227.75</v>
      </c>
      <c r="D91" s="36">
        <v>2223.6333333333332</v>
      </c>
      <c r="E91" s="36">
        <v>2181.2666666666664</v>
      </c>
      <c r="F91" s="36">
        <v>2134.7833333333333</v>
      </c>
      <c r="G91" s="36">
        <v>2092.4166666666665</v>
      </c>
      <c r="H91" s="36">
        <v>2270.1166666666663</v>
      </c>
      <c r="I91" s="36">
        <v>2312.4833333333331</v>
      </c>
      <c r="J91" s="36">
        <v>2358.9666666666662</v>
      </c>
      <c r="K91" s="31">
        <v>2266</v>
      </c>
      <c r="L91" s="31">
        <v>2177.15</v>
      </c>
      <c r="M91" s="31">
        <v>0.70837000000000006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500.35</v>
      </c>
      <c r="D92" s="36">
        <v>501.58333333333331</v>
      </c>
      <c r="E92" s="36">
        <v>495.26666666666665</v>
      </c>
      <c r="F92" s="36">
        <v>490.18333333333334</v>
      </c>
      <c r="G92" s="36">
        <v>483.86666666666667</v>
      </c>
      <c r="H92" s="36">
        <v>506.66666666666663</v>
      </c>
      <c r="I92" s="36">
        <v>512.98333333333335</v>
      </c>
      <c r="J92" s="36">
        <v>518.06666666666661</v>
      </c>
      <c r="K92" s="31">
        <v>507.9</v>
      </c>
      <c r="L92" s="31">
        <v>496.5</v>
      </c>
      <c r="M92" s="31">
        <v>3.3564500000000002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35149.85</v>
      </c>
      <c r="D93" s="36">
        <v>35106.533333333333</v>
      </c>
      <c r="E93" s="36">
        <v>34828.016666666663</v>
      </c>
      <c r="F93" s="36">
        <v>34506.183333333327</v>
      </c>
      <c r="G93" s="36">
        <v>34227.666666666657</v>
      </c>
      <c r="H93" s="36">
        <v>35428.366666666669</v>
      </c>
      <c r="I93" s="36">
        <v>35706.883333333346</v>
      </c>
      <c r="J93" s="36">
        <v>36028.716666666674</v>
      </c>
      <c r="K93" s="31">
        <v>35385.050000000003</v>
      </c>
      <c r="L93" s="31">
        <v>34784.699999999997</v>
      </c>
      <c r="M93" s="31">
        <v>0.48057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1274.1500000000001</v>
      </c>
      <c r="D94" s="36">
        <v>1285.4666666666667</v>
      </c>
      <c r="E94" s="36">
        <v>1251.6833333333334</v>
      </c>
      <c r="F94" s="36">
        <v>1229.2166666666667</v>
      </c>
      <c r="G94" s="36">
        <v>1195.4333333333334</v>
      </c>
      <c r="H94" s="36">
        <v>1307.9333333333334</v>
      </c>
      <c r="I94" s="36">
        <v>1341.7166666666667</v>
      </c>
      <c r="J94" s="36">
        <v>1364.1833333333334</v>
      </c>
      <c r="K94" s="31">
        <v>1319.25</v>
      </c>
      <c r="L94" s="31">
        <v>1263</v>
      </c>
      <c r="M94" s="31">
        <v>2.6995399999999998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5871.5</v>
      </c>
      <c r="D95" s="36">
        <v>5870.5</v>
      </c>
      <c r="E95" s="36">
        <v>5821</v>
      </c>
      <c r="F95" s="36">
        <v>5770.5</v>
      </c>
      <c r="G95" s="36">
        <v>5721</v>
      </c>
      <c r="H95" s="36">
        <v>5921</v>
      </c>
      <c r="I95" s="36">
        <v>5970.5</v>
      </c>
      <c r="J95" s="36">
        <v>6021</v>
      </c>
      <c r="K95" s="31">
        <v>5920</v>
      </c>
      <c r="L95" s="31">
        <v>5820</v>
      </c>
      <c r="M95" s="31">
        <v>5.2315699999999996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2375.5</v>
      </c>
      <c r="D96" s="36">
        <v>2366.8166666666666</v>
      </c>
      <c r="E96" s="36">
        <v>2288.6333333333332</v>
      </c>
      <c r="F96" s="36">
        <v>2201.7666666666664</v>
      </c>
      <c r="G96" s="36">
        <v>2123.583333333333</v>
      </c>
      <c r="H96" s="36">
        <v>2453.6833333333334</v>
      </c>
      <c r="I96" s="36">
        <v>2531.8666666666668</v>
      </c>
      <c r="J96" s="36">
        <v>2618.7333333333336</v>
      </c>
      <c r="K96" s="31">
        <v>2445</v>
      </c>
      <c r="L96" s="31">
        <v>2279.9499999999998</v>
      </c>
      <c r="M96" s="31">
        <v>5.1429499999999999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605.4</v>
      </c>
      <c r="D97" s="36">
        <v>602.30000000000007</v>
      </c>
      <c r="E97" s="36">
        <v>594.60000000000014</v>
      </c>
      <c r="F97" s="36">
        <v>583.80000000000007</v>
      </c>
      <c r="G97" s="36">
        <v>576.10000000000014</v>
      </c>
      <c r="H97" s="36">
        <v>613.10000000000014</v>
      </c>
      <c r="I97" s="36">
        <v>620.80000000000018</v>
      </c>
      <c r="J97" s="36">
        <v>631.60000000000014</v>
      </c>
      <c r="K97" s="31">
        <v>610</v>
      </c>
      <c r="L97" s="31">
        <v>591.5</v>
      </c>
      <c r="M97" s="31">
        <v>2.44293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175.63</v>
      </c>
      <c r="D98" s="36">
        <v>177.18666666666664</v>
      </c>
      <c r="E98" s="36">
        <v>172.67333333333329</v>
      </c>
      <c r="F98" s="36">
        <v>169.71666666666664</v>
      </c>
      <c r="G98" s="36">
        <v>165.20333333333329</v>
      </c>
      <c r="H98" s="36">
        <v>180.14333333333329</v>
      </c>
      <c r="I98" s="36">
        <v>184.65666666666667</v>
      </c>
      <c r="J98" s="36">
        <v>187.61333333333329</v>
      </c>
      <c r="K98" s="31">
        <v>181.7</v>
      </c>
      <c r="L98" s="31">
        <v>174.23</v>
      </c>
      <c r="M98" s="31">
        <v>67.55556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689.3</v>
      </c>
      <c r="D99" s="36">
        <v>701.86666666666667</v>
      </c>
      <c r="E99" s="36">
        <v>673.33333333333337</v>
      </c>
      <c r="F99" s="36">
        <v>657.36666666666667</v>
      </c>
      <c r="G99" s="36">
        <v>628.83333333333337</v>
      </c>
      <c r="H99" s="36">
        <v>717.83333333333337</v>
      </c>
      <c r="I99" s="36">
        <v>746.36666666666667</v>
      </c>
      <c r="J99" s="36">
        <v>762.33333333333337</v>
      </c>
      <c r="K99" s="31">
        <v>730.4</v>
      </c>
      <c r="L99" s="31">
        <v>685.9</v>
      </c>
      <c r="M99" s="31">
        <v>61.549819999999997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606.65</v>
      </c>
      <c r="D100" s="36">
        <v>607.13333333333333</v>
      </c>
      <c r="E100" s="36">
        <v>599.51666666666665</v>
      </c>
      <c r="F100" s="36">
        <v>592.38333333333333</v>
      </c>
      <c r="G100" s="36">
        <v>584.76666666666665</v>
      </c>
      <c r="H100" s="36">
        <v>614.26666666666665</v>
      </c>
      <c r="I100" s="36">
        <v>621.88333333333321</v>
      </c>
      <c r="J100" s="36">
        <v>629.01666666666665</v>
      </c>
      <c r="K100" s="31">
        <v>614.75</v>
      </c>
      <c r="L100" s="31">
        <v>600</v>
      </c>
      <c r="M100" s="31">
        <v>2.5708700000000002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4304.3</v>
      </c>
      <c r="D101" s="36">
        <v>4347.25</v>
      </c>
      <c r="E101" s="36">
        <v>4246.55</v>
      </c>
      <c r="F101" s="36">
        <v>4188.8</v>
      </c>
      <c r="G101" s="36">
        <v>4088.1000000000004</v>
      </c>
      <c r="H101" s="36">
        <v>4405</v>
      </c>
      <c r="I101" s="36">
        <v>4505.7000000000007</v>
      </c>
      <c r="J101" s="36">
        <v>4563.45</v>
      </c>
      <c r="K101" s="31">
        <v>4447.95</v>
      </c>
      <c r="L101" s="31">
        <v>4289.5</v>
      </c>
      <c r="M101" s="31">
        <v>1.1979900000000001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361.8</v>
      </c>
      <c r="D102" s="36">
        <v>363.11666666666662</v>
      </c>
      <c r="E102" s="36">
        <v>359.03333333333325</v>
      </c>
      <c r="F102" s="36">
        <v>356.26666666666665</v>
      </c>
      <c r="G102" s="36">
        <v>352.18333333333328</v>
      </c>
      <c r="H102" s="36">
        <v>365.88333333333321</v>
      </c>
      <c r="I102" s="36">
        <v>369.96666666666658</v>
      </c>
      <c r="J102" s="36">
        <v>372.73333333333318</v>
      </c>
      <c r="K102" s="31">
        <v>367.2</v>
      </c>
      <c r="L102" s="31">
        <v>360.35</v>
      </c>
      <c r="M102" s="31">
        <v>3.1000899999999998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294.25</v>
      </c>
      <c r="D103" s="36">
        <v>297.5</v>
      </c>
      <c r="E103" s="36">
        <v>289.39999999999998</v>
      </c>
      <c r="F103" s="36">
        <v>284.54999999999995</v>
      </c>
      <c r="G103" s="36">
        <v>276.44999999999993</v>
      </c>
      <c r="H103" s="36">
        <v>302.35000000000002</v>
      </c>
      <c r="I103" s="36">
        <v>310.45000000000005</v>
      </c>
      <c r="J103" s="36">
        <v>315.30000000000007</v>
      </c>
      <c r="K103" s="31">
        <v>305.60000000000002</v>
      </c>
      <c r="L103" s="31">
        <v>292.64999999999998</v>
      </c>
      <c r="M103" s="31">
        <v>10.291639999999999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877.1</v>
      </c>
      <c r="D104" s="36">
        <v>879.31666666666672</v>
      </c>
      <c r="E104" s="36">
        <v>863.93333333333339</v>
      </c>
      <c r="F104" s="36">
        <v>850.76666666666665</v>
      </c>
      <c r="G104" s="36">
        <v>835.38333333333333</v>
      </c>
      <c r="H104" s="36">
        <v>892.48333333333346</v>
      </c>
      <c r="I104" s="36">
        <v>907.8666666666669</v>
      </c>
      <c r="J104" s="36">
        <v>921.03333333333353</v>
      </c>
      <c r="K104" s="31">
        <v>894.7</v>
      </c>
      <c r="L104" s="31">
        <v>866.15</v>
      </c>
      <c r="M104" s="31">
        <v>3.9270100000000001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115.77</v>
      </c>
      <c r="D105" s="36">
        <v>116.03000000000002</v>
      </c>
      <c r="E105" s="36">
        <v>114.47000000000003</v>
      </c>
      <c r="F105" s="36">
        <v>113.17000000000002</v>
      </c>
      <c r="G105" s="36">
        <v>111.61000000000003</v>
      </c>
      <c r="H105" s="36">
        <v>117.33000000000003</v>
      </c>
      <c r="I105" s="36">
        <v>118.89</v>
      </c>
      <c r="J105" s="36">
        <v>120.19000000000003</v>
      </c>
      <c r="K105" s="31">
        <v>117.59</v>
      </c>
      <c r="L105" s="31">
        <v>114.73</v>
      </c>
      <c r="M105" s="31">
        <v>245.17940999999999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1528.25</v>
      </c>
      <c r="D106" s="36">
        <v>1527.2833333333335</v>
      </c>
      <c r="E106" s="36">
        <v>1504.5666666666671</v>
      </c>
      <c r="F106" s="36">
        <v>1480.8833333333334</v>
      </c>
      <c r="G106" s="36">
        <v>1458.166666666667</v>
      </c>
      <c r="H106" s="36">
        <v>1550.9666666666672</v>
      </c>
      <c r="I106" s="36">
        <v>1573.6833333333338</v>
      </c>
      <c r="J106" s="36">
        <v>1597.3666666666672</v>
      </c>
      <c r="K106" s="31">
        <v>1550</v>
      </c>
      <c r="L106" s="31">
        <v>1503.6</v>
      </c>
      <c r="M106" s="31">
        <v>1.01742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215.85</v>
      </c>
      <c r="D107" s="36">
        <v>216.52666666666667</v>
      </c>
      <c r="E107" s="36">
        <v>214.59333333333333</v>
      </c>
      <c r="F107" s="36">
        <v>213.33666666666667</v>
      </c>
      <c r="G107" s="36">
        <v>211.40333333333334</v>
      </c>
      <c r="H107" s="36">
        <v>217.78333333333333</v>
      </c>
      <c r="I107" s="36">
        <v>219.71666666666667</v>
      </c>
      <c r="J107" s="36">
        <v>220.97333333333333</v>
      </c>
      <c r="K107" s="31">
        <v>218.46</v>
      </c>
      <c r="L107" s="31">
        <v>215.27</v>
      </c>
      <c r="M107" s="31">
        <v>0.74502999999999997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1727.25</v>
      </c>
      <c r="D108" s="36">
        <v>1728.75</v>
      </c>
      <c r="E108" s="36">
        <v>1700.5</v>
      </c>
      <c r="F108" s="36">
        <v>1673.75</v>
      </c>
      <c r="G108" s="36">
        <v>1645.5</v>
      </c>
      <c r="H108" s="36">
        <v>1755.5</v>
      </c>
      <c r="I108" s="36">
        <v>1783.75</v>
      </c>
      <c r="J108" s="36">
        <v>1810.5</v>
      </c>
      <c r="K108" s="31">
        <v>1757</v>
      </c>
      <c r="L108" s="31">
        <v>1702</v>
      </c>
      <c r="M108" s="31">
        <v>0.86336000000000002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260.82</v>
      </c>
      <c r="D109" s="36">
        <v>263.61333333333334</v>
      </c>
      <c r="E109" s="36">
        <v>256.42666666666668</v>
      </c>
      <c r="F109" s="36">
        <v>252.03333333333336</v>
      </c>
      <c r="G109" s="36">
        <v>244.84666666666669</v>
      </c>
      <c r="H109" s="36">
        <v>268.00666666666666</v>
      </c>
      <c r="I109" s="36">
        <v>275.19333333333338</v>
      </c>
      <c r="J109" s="36">
        <v>279.58666666666664</v>
      </c>
      <c r="K109" s="31">
        <v>270.8</v>
      </c>
      <c r="L109" s="31">
        <v>259.22000000000003</v>
      </c>
      <c r="M109" s="31">
        <v>98.794820000000001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2784.4</v>
      </c>
      <c r="D110" s="36">
        <v>2793.15</v>
      </c>
      <c r="E110" s="36">
        <v>2711.3</v>
      </c>
      <c r="F110" s="36">
        <v>2638.2000000000003</v>
      </c>
      <c r="G110" s="36">
        <v>2556.3500000000004</v>
      </c>
      <c r="H110" s="36">
        <v>2866.25</v>
      </c>
      <c r="I110" s="36">
        <v>2948.0999999999995</v>
      </c>
      <c r="J110" s="36">
        <v>3021.2</v>
      </c>
      <c r="K110" s="31">
        <v>2875</v>
      </c>
      <c r="L110" s="31">
        <v>2720.05</v>
      </c>
      <c r="M110" s="31">
        <v>15.45199</v>
      </c>
      <c r="N110" s="1"/>
      <c r="O110" s="1"/>
    </row>
    <row r="111" spans="1:15" ht="12.75" customHeight="1">
      <c r="A111" s="33">
        <v>101</v>
      </c>
      <c r="B111" s="53" t="s">
        <v>857</v>
      </c>
      <c r="C111" s="31">
        <v>971.25</v>
      </c>
      <c r="D111" s="36">
        <v>979.13333333333333</v>
      </c>
      <c r="E111" s="36">
        <v>961.81666666666661</v>
      </c>
      <c r="F111" s="36">
        <v>952.38333333333333</v>
      </c>
      <c r="G111" s="36">
        <v>935.06666666666661</v>
      </c>
      <c r="H111" s="36">
        <v>988.56666666666661</v>
      </c>
      <c r="I111" s="36">
        <v>1005.8833333333334</v>
      </c>
      <c r="J111" s="36">
        <v>1015.3166666666666</v>
      </c>
      <c r="K111" s="31">
        <v>996.45</v>
      </c>
      <c r="L111" s="31">
        <v>969.7</v>
      </c>
      <c r="M111" s="31">
        <v>1.2027300000000001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64.38</v>
      </c>
      <c r="D112" s="36">
        <v>65.276666666666657</v>
      </c>
      <c r="E112" s="36">
        <v>62.913333333333313</v>
      </c>
      <c r="F112" s="36">
        <v>61.446666666666658</v>
      </c>
      <c r="G112" s="36">
        <v>59.083333333333314</v>
      </c>
      <c r="H112" s="36">
        <v>66.743333333333311</v>
      </c>
      <c r="I112" s="36">
        <v>69.106666666666655</v>
      </c>
      <c r="J112" s="36">
        <v>70.573333333333309</v>
      </c>
      <c r="K112" s="31">
        <v>67.64</v>
      </c>
      <c r="L112" s="31">
        <v>63.81</v>
      </c>
      <c r="M112" s="31">
        <v>447.30149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2331.9499999999998</v>
      </c>
      <c r="D113" s="36">
        <v>2350.0166666666664</v>
      </c>
      <c r="E113" s="36">
        <v>2296.9333333333329</v>
      </c>
      <c r="F113" s="36">
        <v>2261.9166666666665</v>
      </c>
      <c r="G113" s="36">
        <v>2208.833333333333</v>
      </c>
      <c r="H113" s="36">
        <v>2385.0333333333328</v>
      </c>
      <c r="I113" s="36">
        <v>2438.1166666666668</v>
      </c>
      <c r="J113" s="36">
        <v>2473.1333333333328</v>
      </c>
      <c r="K113" s="31">
        <v>2403.1</v>
      </c>
      <c r="L113" s="31">
        <v>2315</v>
      </c>
      <c r="M113" s="31">
        <v>7.4783499999999998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694.2</v>
      </c>
      <c r="D114" s="36">
        <v>696.98333333333323</v>
      </c>
      <c r="E114" s="36">
        <v>688.31666666666649</v>
      </c>
      <c r="F114" s="36">
        <v>682.43333333333328</v>
      </c>
      <c r="G114" s="36">
        <v>673.76666666666654</v>
      </c>
      <c r="H114" s="36">
        <v>702.86666666666645</v>
      </c>
      <c r="I114" s="36">
        <v>711.53333333333319</v>
      </c>
      <c r="J114" s="36">
        <v>717.4166666666664</v>
      </c>
      <c r="K114" s="31">
        <v>705.65</v>
      </c>
      <c r="L114" s="31">
        <v>691.1</v>
      </c>
      <c r="M114" s="31">
        <v>0.86224999999999996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2259.75</v>
      </c>
      <c r="D115" s="36">
        <v>2246.75</v>
      </c>
      <c r="E115" s="36">
        <v>2197.65</v>
      </c>
      <c r="F115" s="36">
        <v>2135.5500000000002</v>
      </c>
      <c r="G115" s="36">
        <v>2086.4500000000003</v>
      </c>
      <c r="H115" s="36">
        <v>2308.85</v>
      </c>
      <c r="I115" s="36">
        <v>2357.9500000000003</v>
      </c>
      <c r="J115" s="36">
        <v>2420.0499999999997</v>
      </c>
      <c r="K115" s="31">
        <v>2295.85</v>
      </c>
      <c r="L115" s="31">
        <v>2184.65</v>
      </c>
      <c r="M115" s="31">
        <v>10.762280000000001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8997.9</v>
      </c>
      <c r="D116" s="36">
        <v>9055.35</v>
      </c>
      <c r="E116" s="36">
        <v>8893.5500000000011</v>
      </c>
      <c r="F116" s="36">
        <v>8789.2000000000007</v>
      </c>
      <c r="G116" s="36">
        <v>8627.4000000000015</v>
      </c>
      <c r="H116" s="36">
        <v>9159.7000000000007</v>
      </c>
      <c r="I116" s="36">
        <v>9321.5</v>
      </c>
      <c r="J116" s="36">
        <v>9425.85</v>
      </c>
      <c r="K116" s="31">
        <v>9217.15</v>
      </c>
      <c r="L116" s="31">
        <v>8951</v>
      </c>
      <c r="M116" s="31">
        <v>0.11244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770.35</v>
      </c>
      <c r="D117" s="36">
        <v>771.66666666666663</v>
      </c>
      <c r="E117" s="36">
        <v>758.93333333333328</v>
      </c>
      <c r="F117" s="36">
        <v>747.51666666666665</v>
      </c>
      <c r="G117" s="36">
        <v>734.7833333333333</v>
      </c>
      <c r="H117" s="36">
        <v>783.08333333333326</v>
      </c>
      <c r="I117" s="36">
        <v>795.81666666666661</v>
      </c>
      <c r="J117" s="36">
        <v>807.23333333333323</v>
      </c>
      <c r="K117" s="31">
        <v>784.4</v>
      </c>
      <c r="L117" s="31">
        <v>760.25</v>
      </c>
      <c r="M117" s="31">
        <v>3.1489600000000002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511.65</v>
      </c>
      <c r="D118" s="36">
        <v>505.88333333333338</v>
      </c>
      <c r="E118" s="36">
        <v>496.86666666666679</v>
      </c>
      <c r="F118" s="36">
        <v>482.08333333333343</v>
      </c>
      <c r="G118" s="36">
        <v>473.06666666666683</v>
      </c>
      <c r="H118" s="36">
        <v>520.66666666666674</v>
      </c>
      <c r="I118" s="36">
        <v>529.68333333333328</v>
      </c>
      <c r="J118" s="36">
        <v>544.4666666666667</v>
      </c>
      <c r="K118" s="31">
        <v>514.9</v>
      </c>
      <c r="L118" s="31">
        <v>491.1</v>
      </c>
      <c r="M118" s="31">
        <v>41.681519999999999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532.35</v>
      </c>
      <c r="D119" s="36">
        <v>528.11666666666667</v>
      </c>
      <c r="E119" s="36">
        <v>521.23333333333335</v>
      </c>
      <c r="F119" s="36">
        <v>510.11666666666667</v>
      </c>
      <c r="G119" s="36">
        <v>503.23333333333335</v>
      </c>
      <c r="H119" s="36">
        <v>539.23333333333335</v>
      </c>
      <c r="I119" s="36">
        <v>546.11666666666679</v>
      </c>
      <c r="J119" s="36">
        <v>557.23333333333335</v>
      </c>
      <c r="K119" s="31">
        <v>535</v>
      </c>
      <c r="L119" s="31">
        <v>517</v>
      </c>
      <c r="M119" s="31">
        <v>1.7682500000000001</v>
      </c>
      <c r="N119" s="1"/>
      <c r="O119" s="1"/>
    </row>
    <row r="120" spans="1:15" ht="12.75" customHeight="1">
      <c r="A120" s="33">
        <v>110</v>
      </c>
      <c r="B120" s="53" t="s">
        <v>858</v>
      </c>
      <c r="C120" s="31">
        <v>1220</v>
      </c>
      <c r="D120" s="36">
        <v>1218.2833333333333</v>
      </c>
      <c r="E120" s="36">
        <v>1191.7166666666667</v>
      </c>
      <c r="F120" s="36">
        <v>1163.4333333333334</v>
      </c>
      <c r="G120" s="36">
        <v>1136.8666666666668</v>
      </c>
      <c r="H120" s="36">
        <v>1246.5666666666666</v>
      </c>
      <c r="I120" s="36">
        <v>1273.1333333333332</v>
      </c>
      <c r="J120" s="36">
        <v>1301.4166666666665</v>
      </c>
      <c r="K120" s="31">
        <v>1244.8499999999999</v>
      </c>
      <c r="L120" s="31">
        <v>1190</v>
      </c>
      <c r="M120" s="31">
        <v>52.913499999999999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1494.85</v>
      </c>
      <c r="D121" s="36">
        <v>1501.0166666666667</v>
      </c>
      <c r="E121" s="36">
        <v>1483.8833333333332</v>
      </c>
      <c r="F121" s="36">
        <v>1472.9166666666665</v>
      </c>
      <c r="G121" s="36">
        <v>1455.7833333333331</v>
      </c>
      <c r="H121" s="36">
        <v>1511.9833333333333</v>
      </c>
      <c r="I121" s="36">
        <v>1529.116666666667</v>
      </c>
      <c r="J121" s="36">
        <v>1540.0833333333335</v>
      </c>
      <c r="K121" s="31">
        <v>1518.15</v>
      </c>
      <c r="L121" s="31">
        <v>1490.05</v>
      </c>
      <c r="M121" s="31">
        <v>1.42662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1449.85</v>
      </c>
      <c r="D122" s="36">
        <v>1434.4166666666667</v>
      </c>
      <c r="E122" s="36">
        <v>1414.3833333333334</v>
      </c>
      <c r="F122" s="36">
        <v>1378.9166666666667</v>
      </c>
      <c r="G122" s="36">
        <v>1358.8833333333334</v>
      </c>
      <c r="H122" s="36">
        <v>1469.8833333333334</v>
      </c>
      <c r="I122" s="36">
        <v>1489.9166666666667</v>
      </c>
      <c r="J122" s="36">
        <v>1525.3833333333334</v>
      </c>
      <c r="K122" s="31">
        <v>1454.45</v>
      </c>
      <c r="L122" s="31">
        <v>1398.95</v>
      </c>
      <c r="M122" s="31">
        <v>15.761760000000001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1506.65</v>
      </c>
      <c r="D123" s="36">
        <v>1501.75</v>
      </c>
      <c r="E123" s="36">
        <v>1490.5</v>
      </c>
      <c r="F123" s="36">
        <v>1474.35</v>
      </c>
      <c r="G123" s="36">
        <v>1463.1</v>
      </c>
      <c r="H123" s="36">
        <v>1517.9</v>
      </c>
      <c r="I123" s="36">
        <v>1529.15</v>
      </c>
      <c r="J123" s="36">
        <v>1545.3000000000002</v>
      </c>
      <c r="K123" s="31">
        <v>1513</v>
      </c>
      <c r="L123" s="31">
        <v>1485.6</v>
      </c>
      <c r="M123" s="31">
        <v>21.69744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158.86000000000001</v>
      </c>
      <c r="D124" s="36">
        <v>159.23000000000002</v>
      </c>
      <c r="E124" s="36">
        <v>157.23000000000005</v>
      </c>
      <c r="F124" s="36">
        <v>155.60000000000002</v>
      </c>
      <c r="G124" s="36">
        <v>153.60000000000005</v>
      </c>
      <c r="H124" s="36">
        <v>160.86000000000004</v>
      </c>
      <c r="I124" s="36">
        <v>162.86000000000004</v>
      </c>
      <c r="J124" s="36">
        <v>164.49000000000004</v>
      </c>
      <c r="K124" s="31">
        <v>161.22999999999999</v>
      </c>
      <c r="L124" s="31">
        <v>157.6</v>
      </c>
      <c r="M124" s="31">
        <v>19.637149999999998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1479.1</v>
      </c>
      <c r="D125" s="36">
        <v>1473.6499999999999</v>
      </c>
      <c r="E125" s="36">
        <v>1446.5499999999997</v>
      </c>
      <c r="F125" s="36">
        <v>1413.9999999999998</v>
      </c>
      <c r="G125" s="36">
        <v>1386.8999999999996</v>
      </c>
      <c r="H125" s="36">
        <v>1506.1999999999998</v>
      </c>
      <c r="I125" s="36">
        <v>1533.2999999999997</v>
      </c>
      <c r="J125" s="36">
        <v>1565.85</v>
      </c>
      <c r="K125" s="31">
        <v>1500.75</v>
      </c>
      <c r="L125" s="31">
        <v>1441.1</v>
      </c>
      <c r="M125" s="31">
        <v>1.31914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505.25</v>
      </c>
      <c r="D126" s="36">
        <v>507.43333333333334</v>
      </c>
      <c r="E126" s="36">
        <v>499.06666666666672</v>
      </c>
      <c r="F126" s="36">
        <v>492.88333333333338</v>
      </c>
      <c r="G126" s="36">
        <v>484.51666666666677</v>
      </c>
      <c r="H126" s="36">
        <v>513.61666666666667</v>
      </c>
      <c r="I126" s="36">
        <v>521.98333333333335</v>
      </c>
      <c r="J126" s="36">
        <v>528.16666666666663</v>
      </c>
      <c r="K126" s="31">
        <v>515.79999999999995</v>
      </c>
      <c r="L126" s="31">
        <v>501.25</v>
      </c>
      <c r="M126" s="31">
        <v>125.40956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2622.45</v>
      </c>
      <c r="D127" s="36">
        <v>2657.8166666666666</v>
      </c>
      <c r="E127" s="36">
        <v>2575.6333333333332</v>
      </c>
      <c r="F127" s="36">
        <v>2528.8166666666666</v>
      </c>
      <c r="G127" s="36">
        <v>2446.6333333333332</v>
      </c>
      <c r="H127" s="36">
        <v>2704.6333333333332</v>
      </c>
      <c r="I127" s="36">
        <v>2786.8166666666666</v>
      </c>
      <c r="J127" s="36">
        <v>2833.6333333333332</v>
      </c>
      <c r="K127" s="31">
        <v>2740</v>
      </c>
      <c r="L127" s="31">
        <v>2611</v>
      </c>
      <c r="M127" s="31">
        <v>27.67426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5997.6</v>
      </c>
      <c r="D128" s="36">
        <v>5948.7833333333328</v>
      </c>
      <c r="E128" s="36">
        <v>5853.9166666666661</v>
      </c>
      <c r="F128" s="36">
        <v>5710.2333333333336</v>
      </c>
      <c r="G128" s="36">
        <v>5615.3666666666668</v>
      </c>
      <c r="H128" s="36">
        <v>6092.4666666666653</v>
      </c>
      <c r="I128" s="36">
        <v>6187.3333333333321</v>
      </c>
      <c r="J128" s="36">
        <v>6331.0166666666646</v>
      </c>
      <c r="K128" s="31">
        <v>6043.65</v>
      </c>
      <c r="L128" s="31">
        <v>5805.1</v>
      </c>
      <c r="M128" s="31">
        <v>6.7568299999999999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3121.4</v>
      </c>
      <c r="D129" s="36">
        <v>3120.1833333333329</v>
      </c>
      <c r="E129" s="36">
        <v>3100.3666666666659</v>
      </c>
      <c r="F129" s="36">
        <v>3079.333333333333</v>
      </c>
      <c r="G129" s="36">
        <v>3059.516666666666</v>
      </c>
      <c r="H129" s="36">
        <v>3141.2166666666658</v>
      </c>
      <c r="I129" s="36">
        <v>3161.0333333333324</v>
      </c>
      <c r="J129" s="36">
        <v>3182.0666666666657</v>
      </c>
      <c r="K129" s="31">
        <v>3140</v>
      </c>
      <c r="L129" s="31">
        <v>3099.15</v>
      </c>
      <c r="M129" s="31">
        <v>2.4115899999999999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4170.55</v>
      </c>
      <c r="D130" s="36">
        <v>4212.1166666666668</v>
      </c>
      <c r="E130" s="36">
        <v>4104.4333333333334</v>
      </c>
      <c r="F130" s="36">
        <v>4038.3166666666666</v>
      </c>
      <c r="G130" s="36">
        <v>3930.6333333333332</v>
      </c>
      <c r="H130" s="36">
        <v>4278.2333333333336</v>
      </c>
      <c r="I130" s="36">
        <v>4385.9166666666679</v>
      </c>
      <c r="J130" s="36">
        <v>4452.0333333333338</v>
      </c>
      <c r="K130" s="31">
        <v>4319.8</v>
      </c>
      <c r="L130" s="31">
        <v>4146</v>
      </c>
      <c r="M130" s="31">
        <v>3.5554899999999998</v>
      </c>
      <c r="N130" s="1"/>
      <c r="O130" s="1"/>
    </row>
    <row r="131" spans="1:15" ht="12.75" customHeight="1">
      <c r="A131" s="33">
        <v>121</v>
      </c>
      <c r="B131" s="53" t="s">
        <v>827</v>
      </c>
      <c r="C131" s="31">
        <v>1696.2</v>
      </c>
      <c r="D131" s="36">
        <v>1694.0666666666666</v>
      </c>
      <c r="E131" s="36">
        <v>1682.1833333333332</v>
      </c>
      <c r="F131" s="36">
        <v>1668.1666666666665</v>
      </c>
      <c r="G131" s="36">
        <v>1656.2833333333331</v>
      </c>
      <c r="H131" s="36">
        <v>1708.0833333333333</v>
      </c>
      <c r="I131" s="36">
        <v>1719.9666666666665</v>
      </c>
      <c r="J131" s="36">
        <v>1733.9833333333333</v>
      </c>
      <c r="K131" s="31">
        <v>1705.95</v>
      </c>
      <c r="L131" s="31">
        <v>1680.05</v>
      </c>
      <c r="M131" s="31">
        <v>0.33840999999999999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1039.7</v>
      </c>
      <c r="D132" s="36">
        <v>1044.2333333333333</v>
      </c>
      <c r="E132" s="36">
        <v>1025.4666666666667</v>
      </c>
      <c r="F132" s="36">
        <v>1011.2333333333333</v>
      </c>
      <c r="G132" s="36">
        <v>992.4666666666667</v>
      </c>
      <c r="H132" s="36">
        <v>1058.4666666666667</v>
      </c>
      <c r="I132" s="36">
        <v>1077.2333333333336</v>
      </c>
      <c r="J132" s="36">
        <v>1091.4666666666667</v>
      </c>
      <c r="K132" s="31">
        <v>1063</v>
      </c>
      <c r="L132" s="31">
        <v>1030</v>
      </c>
      <c r="M132" s="31">
        <v>58.057679999999998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1593.25</v>
      </c>
      <c r="D133" s="36">
        <v>1590.9333333333334</v>
      </c>
      <c r="E133" s="36">
        <v>1578.8666666666668</v>
      </c>
      <c r="F133" s="36">
        <v>1564.4833333333333</v>
      </c>
      <c r="G133" s="36">
        <v>1552.4166666666667</v>
      </c>
      <c r="H133" s="36">
        <v>1605.3166666666668</v>
      </c>
      <c r="I133" s="36">
        <v>1617.3833333333334</v>
      </c>
      <c r="J133" s="36">
        <v>1631.7666666666669</v>
      </c>
      <c r="K133" s="31">
        <v>1603</v>
      </c>
      <c r="L133" s="31">
        <v>1576.55</v>
      </c>
      <c r="M133" s="31">
        <v>4.4746899999999998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5201.45</v>
      </c>
      <c r="D134" s="36">
        <v>5250.7333333333336</v>
      </c>
      <c r="E134" s="36">
        <v>5129.4666666666672</v>
      </c>
      <c r="F134" s="36">
        <v>5057.4833333333336</v>
      </c>
      <c r="G134" s="36">
        <v>4936.2166666666672</v>
      </c>
      <c r="H134" s="36">
        <v>5322.7166666666672</v>
      </c>
      <c r="I134" s="36">
        <v>5443.9833333333336</v>
      </c>
      <c r="J134" s="36">
        <v>5515.9666666666672</v>
      </c>
      <c r="K134" s="31">
        <v>5372</v>
      </c>
      <c r="L134" s="31">
        <v>5178.75</v>
      </c>
      <c r="M134" s="31">
        <v>0.28048000000000001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1297.1500000000001</v>
      </c>
      <c r="D135" s="36">
        <v>1297.6000000000001</v>
      </c>
      <c r="E135" s="36">
        <v>1281.5500000000002</v>
      </c>
      <c r="F135" s="36">
        <v>1265.95</v>
      </c>
      <c r="G135" s="36">
        <v>1249.9000000000001</v>
      </c>
      <c r="H135" s="36">
        <v>1313.2000000000003</v>
      </c>
      <c r="I135" s="36">
        <v>1329.25</v>
      </c>
      <c r="J135" s="36">
        <v>1344.8500000000004</v>
      </c>
      <c r="K135" s="31">
        <v>1313.65</v>
      </c>
      <c r="L135" s="31">
        <v>1282</v>
      </c>
      <c r="M135" s="31">
        <v>4.4735699999999996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431.75</v>
      </c>
      <c r="D136" s="36">
        <v>426.76666666666665</v>
      </c>
      <c r="E136" s="36">
        <v>420.98333333333329</v>
      </c>
      <c r="F136" s="36">
        <v>410.21666666666664</v>
      </c>
      <c r="G136" s="36">
        <v>404.43333333333328</v>
      </c>
      <c r="H136" s="36">
        <v>437.5333333333333</v>
      </c>
      <c r="I136" s="36">
        <v>443.31666666666661</v>
      </c>
      <c r="J136" s="36">
        <v>454.08333333333331</v>
      </c>
      <c r="K136" s="31">
        <v>432.55</v>
      </c>
      <c r="L136" s="31">
        <v>416</v>
      </c>
      <c r="M136" s="31">
        <v>47.99194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3796.85</v>
      </c>
      <c r="D137" s="36">
        <v>3805.6166666666668</v>
      </c>
      <c r="E137" s="36">
        <v>3751.2333333333336</v>
      </c>
      <c r="F137" s="36">
        <v>3705.6166666666668</v>
      </c>
      <c r="G137" s="36">
        <v>3651.2333333333336</v>
      </c>
      <c r="H137" s="36">
        <v>3851.2333333333336</v>
      </c>
      <c r="I137" s="36">
        <v>3905.6166666666668</v>
      </c>
      <c r="J137" s="36">
        <v>3951.2333333333336</v>
      </c>
      <c r="K137" s="31">
        <v>3860</v>
      </c>
      <c r="L137" s="31">
        <v>3760</v>
      </c>
      <c r="M137" s="31">
        <v>8.2607300000000006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1849.85</v>
      </c>
      <c r="D138" s="36">
        <v>1836.95</v>
      </c>
      <c r="E138" s="36">
        <v>1814.9</v>
      </c>
      <c r="F138" s="36">
        <v>1779.95</v>
      </c>
      <c r="G138" s="36">
        <v>1757.9</v>
      </c>
      <c r="H138" s="36">
        <v>1871.9</v>
      </c>
      <c r="I138" s="36">
        <v>1893.9499999999998</v>
      </c>
      <c r="J138" s="36">
        <v>1928.9</v>
      </c>
      <c r="K138" s="31">
        <v>1859</v>
      </c>
      <c r="L138" s="31">
        <v>1802</v>
      </c>
      <c r="M138" s="31">
        <v>6.6173900000000003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1005.6</v>
      </c>
      <c r="D139" s="36">
        <v>1006.9</v>
      </c>
      <c r="E139" s="36">
        <v>995.8</v>
      </c>
      <c r="F139" s="36">
        <v>986</v>
      </c>
      <c r="G139" s="36">
        <v>974.9</v>
      </c>
      <c r="H139" s="36">
        <v>1016.6999999999999</v>
      </c>
      <c r="I139" s="36">
        <v>1027.8000000000002</v>
      </c>
      <c r="J139" s="36">
        <v>1037.5999999999999</v>
      </c>
      <c r="K139" s="31">
        <v>1018</v>
      </c>
      <c r="L139" s="31">
        <v>997.1</v>
      </c>
      <c r="M139" s="31">
        <v>0.45195999999999997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844.9</v>
      </c>
      <c r="D140" s="36">
        <v>839.51666666666677</v>
      </c>
      <c r="E140" s="36">
        <v>832.08333333333348</v>
      </c>
      <c r="F140" s="36">
        <v>819.26666666666677</v>
      </c>
      <c r="G140" s="36">
        <v>811.83333333333348</v>
      </c>
      <c r="H140" s="36">
        <v>852.33333333333348</v>
      </c>
      <c r="I140" s="36">
        <v>859.76666666666665</v>
      </c>
      <c r="J140" s="36">
        <v>872.58333333333348</v>
      </c>
      <c r="K140" s="31">
        <v>846.95</v>
      </c>
      <c r="L140" s="31">
        <v>826.7</v>
      </c>
      <c r="M140" s="31">
        <v>44.339260000000003</v>
      </c>
      <c r="N140" s="1"/>
      <c r="O140" s="1"/>
    </row>
    <row r="141" spans="1:15" ht="12.75" customHeight="1">
      <c r="A141" s="33">
        <v>131</v>
      </c>
      <c r="B141" s="53" t="s">
        <v>859</v>
      </c>
      <c r="C141" s="31">
        <v>2320.0500000000002</v>
      </c>
      <c r="D141" s="36">
        <v>2306.4</v>
      </c>
      <c r="E141" s="36">
        <v>2272.8000000000002</v>
      </c>
      <c r="F141" s="36">
        <v>2225.5500000000002</v>
      </c>
      <c r="G141" s="36">
        <v>2191.9500000000003</v>
      </c>
      <c r="H141" s="36">
        <v>2353.65</v>
      </c>
      <c r="I141" s="36">
        <v>2387.2499999999995</v>
      </c>
      <c r="J141" s="36">
        <v>2434.5</v>
      </c>
      <c r="K141" s="31">
        <v>2340</v>
      </c>
      <c r="L141" s="31">
        <v>2259.15</v>
      </c>
      <c r="M141" s="31">
        <v>0.83076000000000005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644.85</v>
      </c>
      <c r="D142" s="36">
        <v>645.0333333333333</v>
      </c>
      <c r="E142" s="36">
        <v>639.06666666666661</v>
      </c>
      <c r="F142" s="36">
        <v>633.2833333333333</v>
      </c>
      <c r="G142" s="36">
        <v>627.31666666666661</v>
      </c>
      <c r="H142" s="36">
        <v>650.81666666666661</v>
      </c>
      <c r="I142" s="36">
        <v>656.7833333333333</v>
      </c>
      <c r="J142" s="36">
        <v>662.56666666666661</v>
      </c>
      <c r="K142" s="31">
        <v>651</v>
      </c>
      <c r="L142" s="31">
        <v>639.25</v>
      </c>
      <c r="M142" s="31">
        <v>31.61993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1916.85</v>
      </c>
      <c r="D143" s="36">
        <v>1910.2166666666665</v>
      </c>
      <c r="E143" s="36">
        <v>1894.633333333333</v>
      </c>
      <c r="F143" s="36">
        <v>1872.4166666666665</v>
      </c>
      <c r="G143" s="36">
        <v>1856.833333333333</v>
      </c>
      <c r="H143" s="36">
        <v>1932.4333333333329</v>
      </c>
      <c r="I143" s="36">
        <v>1948.0166666666664</v>
      </c>
      <c r="J143" s="36">
        <v>1970.2333333333329</v>
      </c>
      <c r="K143" s="31">
        <v>1925.8</v>
      </c>
      <c r="L143" s="31">
        <v>1888</v>
      </c>
      <c r="M143" s="31">
        <v>3.2168100000000002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3152.45</v>
      </c>
      <c r="D144" s="36">
        <v>3202.5166666666664</v>
      </c>
      <c r="E144" s="36">
        <v>3085.1833333333329</v>
      </c>
      <c r="F144" s="36">
        <v>3017.9166666666665</v>
      </c>
      <c r="G144" s="36">
        <v>2900.583333333333</v>
      </c>
      <c r="H144" s="36">
        <v>3269.7833333333328</v>
      </c>
      <c r="I144" s="36">
        <v>3387.1166666666668</v>
      </c>
      <c r="J144" s="36">
        <v>3454.3833333333328</v>
      </c>
      <c r="K144" s="31">
        <v>3319.85</v>
      </c>
      <c r="L144" s="31">
        <v>3135.25</v>
      </c>
      <c r="M144" s="31">
        <v>3.4529000000000001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756.25</v>
      </c>
      <c r="D145" s="36">
        <v>758.18333333333339</v>
      </c>
      <c r="E145" s="36">
        <v>743.06666666666683</v>
      </c>
      <c r="F145" s="36">
        <v>729.88333333333344</v>
      </c>
      <c r="G145" s="36">
        <v>714.76666666666688</v>
      </c>
      <c r="H145" s="36">
        <v>771.36666666666679</v>
      </c>
      <c r="I145" s="36">
        <v>786.48333333333335</v>
      </c>
      <c r="J145" s="36">
        <v>799.66666666666674</v>
      </c>
      <c r="K145" s="31">
        <v>773.3</v>
      </c>
      <c r="L145" s="31">
        <v>745</v>
      </c>
      <c r="M145" s="31">
        <v>8.6390799999999999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2830.3</v>
      </c>
      <c r="D146" s="36">
        <v>2815.7833333333333</v>
      </c>
      <c r="E146" s="36">
        <v>2789.5666666666666</v>
      </c>
      <c r="F146" s="36">
        <v>2748.8333333333335</v>
      </c>
      <c r="G146" s="36">
        <v>2722.6166666666668</v>
      </c>
      <c r="H146" s="36">
        <v>2856.5166666666664</v>
      </c>
      <c r="I146" s="36">
        <v>2882.7333333333327</v>
      </c>
      <c r="J146" s="36">
        <v>2923.4666666666662</v>
      </c>
      <c r="K146" s="31">
        <v>2842</v>
      </c>
      <c r="L146" s="31">
        <v>2775.05</v>
      </c>
      <c r="M146" s="31">
        <v>5.0531499999999996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382.05</v>
      </c>
      <c r="D147" s="36">
        <v>382.55</v>
      </c>
      <c r="E147" s="36">
        <v>379</v>
      </c>
      <c r="F147" s="36">
        <v>375.95</v>
      </c>
      <c r="G147" s="36">
        <v>372.4</v>
      </c>
      <c r="H147" s="36">
        <v>385.6</v>
      </c>
      <c r="I147" s="36">
        <v>389.15000000000009</v>
      </c>
      <c r="J147" s="36">
        <v>392.20000000000005</v>
      </c>
      <c r="K147" s="31">
        <v>386.1</v>
      </c>
      <c r="L147" s="31">
        <v>379.5</v>
      </c>
      <c r="M147" s="31">
        <v>15.87994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176.08</v>
      </c>
      <c r="D148" s="36">
        <v>174.92</v>
      </c>
      <c r="E148" s="36">
        <v>172.03999999999996</v>
      </c>
      <c r="F148" s="36">
        <v>167.99999999999997</v>
      </c>
      <c r="G148" s="36">
        <v>165.11999999999995</v>
      </c>
      <c r="H148" s="36">
        <v>178.95999999999998</v>
      </c>
      <c r="I148" s="36">
        <v>181.84000000000003</v>
      </c>
      <c r="J148" s="36">
        <v>185.88</v>
      </c>
      <c r="K148" s="31">
        <v>177.8</v>
      </c>
      <c r="L148" s="31">
        <v>170.88</v>
      </c>
      <c r="M148" s="31">
        <v>32.085619999999999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4584.8</v>
      </c>
      <c r="D149" s="36">
        <v>4567.8833333333341</v>
      </c>
      <c r="E149" s="36">
        <v>4532.6666666666679</v>
      </c>
      <c r="F149" s="36">
        <v>4480.5333333333338</v>
      </c>
      <c r="G149" s="36">
        <v>4445.3166666666675</v>
      </c>
      <c r="H149" s="36">
        <v>4620.0166666666682</v>
      </c>
      <c r="I149" s="36">
        <v>4655.2333333333336</v>
      </c>
      <c r="J149" s="36">
        <v>4707.3666666666686</v>
      </c>
      <c r="K149" s="31">
        <v>4603.1000000000004</v>
      </c>
      <c r="L149" s="31">
        <v>4515.75</v>
      </c>
      <c r="M149" s="31">
        <v>4.3250299999999999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11945.85</v>
      </c>
      <c r="D150" s="36">
        <v>12025.333333333334</v>
      </c>
      <c r="E150" s="36">
        <v>11570.666666666668</v>
      </c>
      <c r="F150" s="36">
        <v>11195.483333333334</v>
      </c>
      <c r="G150" s="36">
        <v>10740.816666666668</v>
      </c>
      <c r="H150" s="36">
        <v>12400.516666666668</v>
      </c>
      <c r="I150" s="36">
        <v>12855.183333333336</v>
      </c>
      <c r="J150" s="36">
        <v>13230.366666666669</v>
      </c>
      <c r="K150" s="31">
        <v>12480</v>
      </c>
      <c r="L150" s="31">
        <v>11650.15</v>
      </c>
      <c r="M150" s="31">
        <v>7.6867900000000002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2988.95</v>
      </c>
      <c r="D151" s="36">
        <v>2999.5166666666664</v>
      </c>
      <c r="E151" s="36">
        <v>2961.6833333333329</v>
      </c>
      <c r="F151" s="36">
        <v>2934.4166666666665</v>
      </c>
      <c r="G151" s="36">
        <v>2896.583333333333</v>
      </c>
      <c r="H151" s="36">
        <v>3026.7833333333328</v>
      </c>
      <c r="I151" s="36">
        <v>3064.6166666666668</v>
      </c>
      <c r="J151" s="36">
        <v>3091.8833333333328</v>
      </c>
      <c r="K151" s="31">
        <v>3037.35</v>
      </c>
      <c r="L151" s="31">
        <v>2972.25</v>
      </c>
      <c r="M151" s="31">
        <v>3.4984700000000002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6667.5</v>
      </c>
      <c r="D152" s="36">
        <v>6655.583333333333</v>
      </c>
      <c r="E152" s="36">
        <v>6602.3166666666657</v>
      </c>
      <c r="F152" s="36">
        <v>6537.1333333333323</v>
      </c>
      <c r="G152" s="36">
        <v>6483.866666666665</v>
      </c>
      <c r="H152" s="36">
        <v>6720.7666666666664</v>
      </c>
      <c r="I152" s="36">
        <v>6774.0333333333347</v>
      </c>
      <c r="J152" s="36">
        <v>6839.2166666666672</v>
      </c>
      <c r="K152" s="31">
        <v>6708.85</v>
      </c>
      <c r="L152" s="31">
        <v>6590.4</v>
      </c>
      <c r="M152" s="31">
        <v>3.8570700000000002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796.3</v>
      </c>
      <c r="D153" s="36">
        <v>794.76666666666677</v>
      </c>
      <c r="E153" s="36">
        <v>784.58333333333348</v>
      </c>
      <c r="F153" s="36">
        <v>772.86666666666667</v>
      </c>
      <c r="G153" s="36">
        <v>762.68333333333339</v>
      </c>
      <c r="H153" s="36">
        <v>806.48333333333358</v>
      </c>
      <c r="I153" s="36">
        <v>816.66666666666674</v>
      </c>
      <c r="J153" s="36">
        <v>828.38333333333367</v>
      </c>
      <c r="K153" s="31">
        <v>804.95</v>
      </c>
      <c r="L153" s="31">
        <v>783.05</v>
      </c>
      <c r="M153" s="31">
        <v>9.0415299999999998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410.2</v>
      </c>
      <c r="D154" s="36">
        <v>412.60000000000008</v>
      </c>
      <c r="E154" s="36">
        <v>405.20000000000016</v>
      </c>
      <c r="F154" s="36">
        <v>400.2000000000001</v>
      </c>
      <c r="G154" s="36">
        <v>392.80000000000018</v>
      </c>
      <c r="H154" s="36">
        <v>417.60000000000014</v>
      </c>
      <c r="I154" s="36">
        <v>425.00000000000011</v>
      </c>
      <c r="J154" s="36">
        <v>430.00000000000011</v>
      </c>
      <c r="K154" s="31">
        <v>420</v>
      </c>
      <c r="L154" s="31">
        <v>407.6</v>
      </c>
      <c r="M154" s="31">
        <v>4.7513399999999999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224.17</v>
      </c>
      <c r="D155" s="36">
        <v>228.38333333333333</v>
      </c>
      <c r="E155" s="36">
        <v>217.98666666666665</v>
      </c>
      <c r="F155" s="36">
        <v>211.80333333333331</v>
      </c>
      <c r="G155" s="36">
        <v>201.40666666666664</v>
      </c>
      <c r="H155" s="36">
        <v>234.56666666666666</v>
      </c>
      <c r="I155" s="36">
        <v>244.96333333333331</v>
      </c>
      <c r="J155" s="36">
        <v>251.14666666666668</v>
      </c>
      <c r="K155" s="31">
        <v>238.78</v>
      </c>
      <c r="L155" s="31">
        <v>222.2</v>
      </c>
      <c r="M155" s="31">
        <v>15.042899999999999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40.659999999999997</v>
      </c>
      <c r="D156" s="36">
        <v>40.806666666666665</v>
      </c>
      <c r="E156" s="36">
        <v>40.453333333333333</v>
      </c>
      <c r="F156" s="36">
        <v>40.24666666666667</v>
      </c>
      <c r="G156" s="36">
        <v>39.893333333333338</v>
      </c>
      <c r="H156" s="36">
        <v>41.013333333333328</v>
      </c>
      <c r="I156" s="36">
        <v>41.366666666666667</v>
      </c>
      <c r="J156" s="36">
        <v>41.573333333333323</v>
      </c>
      <c r="K156" s="31">
        <v>41.16</v>
      </c>
      <c r="L156" s="31">
        <v>40.6</v>
      </c>
      <c r="M156" s="31">
        <v>43.36618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4941.1000000000004</v>
      </c>
      <c r="D157" s="36">
        <v>4897.0166666666664</v>
      </c>
      <c r="E157" s="36">
        <v>4829.0333333333328</v>
      </c>
      <c r="F157" s="36">
        <v>4716.9666666666662</v>
      </c>
      <c r="G157" s="36">
        <v>4648.9833333333327</v>
      </c>
      <c r="H157" s="36">
        <v>5009.083333333333</v>
      </c>
      <c r="I157" s="36">
        <v>5077.0666666666666</v>
      </c>
      <c r="J157" s="36">
        <v>5189.1333333333332</v>
      </c>
      <c r="K157" s="31">
        <v>4965</v>
      </c>
      <c r="L157" s="31">
        <v>4784.95</v>
      </c>
      <c r="M157" s="31">
        <v>7.7306400000000002</v>
      </c>
      <c r="N157" s="1"/>
      <c r="O157" s="1"/>
    </row>
    <row r="158" spans="1:15" ht="12.75" customHeight="1">
      <c r="A158" s="33">
        <v>148</v>
      </c>
      <c r="B158" s="53" t="s">
        <v>860</v>
      </c>
      <c r="C158" s="31">
        <v>1280.7</v>
      </c>
      <c r="D158" s="36">
        <v>1230.25</v>
      </c>
      <c r="E158" s="36">
        <v>1142.5</v>
      </c>
      <c r="F158" s="36">
        <v>1004.3</v>
      </c>
      <c r="G158" s="36">
        <v>916.55</v>
      </c>
      <c r="H158" s="36">
        <v>1368.45</v>
      </c>
      <c r="I158" s="36">
        <v>1456.2</v>
      </c>
      <c r="J158" s="36">
        <v>1594.4</v>
      </c>
      <c r="K158" s="31">
        <v>1318</v>
      </c>
      <c r="L158" s="31">
        <v>1092.05</v>
      </c>
      <c r="M158" s="31">
        <v>28.672730000000001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680.6</v>
      </c>
      <c r="D159" s="36">
        <v>687.76666666666677</v>
      </c>
      <c r="E159" s="36">
        <v>670.98333333333358</v>
      </c>
      <c r="F159" s="36">
        <v>661.36666666666679</v>
      </c>
      <c r="G159" s="36">
        <v>644.5833333333336</v>
      </c>
      <c r="H159" s="36">
        <v>697.38333333333355</v>
      </c>
      <c r="I159" s="36">
        <v>714.16666666666663</v>
      </c>
      <c r="J159" s="36">
        <v>723.78333333333353</v>
      </c>
      <c r="K159" s="31">
        <v>704.55</v>
      </c>
      <c r="L159" s="31">
        <v>678.15</v>
      </c>
      <c r="M159" s="31">
        <v>1.5216099999999999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791.9</v>
      </c>
      <c r="D160" s="36">
        <v>792.15</v>
      </c>
      <c r="E160" s="36">
        <v>771.59999999999991</v>
      </c>
      <c r="F160" s="36">
        <v>751.3</v>
      </c>
      <c r="G160" s="36">
        <v>730.74999999999989</v>
      </c>
      <c r="H160" s="36">
        <v>812.44999999999993</v>
      </c>
      <c r="I160" s="36">
        <v>832.99999999999989</v>
      </c>
      <c r="J160" s="36">
        <v>853.3</v>
      </c>
      <c r="K160" s="31">
        <v>812.7</v>
      </c>
      <c r="L160" s="31">
        <v>771.85</v>
      </c>
      <c r="M160" s="31">
        <v>27.966899999999999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2668.3</v>
      </c>
      <c r="D161" s="36">
        <v>2657.1</v>
      </c>
      <c r="E161" s="36">
        <v>2556.1999999999998</v>
      </c>
      <c r="F161" s="36">
        <v>2444.1</v>
      </c>
      <c r="G161" s="36">
        <v>2343.1999999999998</v>
      </c>
      <c r="H161" s="36">
        <v>2769.2</v>
      </c>
      <c r="I161" s="36">
        <v>2870.1000000000004</v>
      </c>
      <c r="J161" s="36">
        <v>2982.2</v>
      </c>
      <c r="K161" s="31">
        <v>2758</v>
      </c>
      <c r="L161" s="31">
        <v>2545</v>
      </c>
      <c r="M161" s="31">
        <v>4.3907600000000002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268.2</v>
      </c>
      <c r="D162" s="36">
        <v>272.88333333333327</v>
      </c>
      <c r="E162" s="36">
        <v>262.36666666666656</v>
      </c>
      <c r="F162" s="36">
        <v>256.5333333333333</v>
      </c>
      <c r="G162" s="36">
        <v>246.01666666666659</v>
      </c>
      <c r="H162" s="36">
        <v>278.71666666666653</v>
      </c>
      <c r="I162" s="36">
        <v>289.23333333333329</v>
      </c>
      <c r="J162" s="36">
        <v>295.06666666666649</v>
      </c>
      <c r="K162" s="31">
        <v>283.39999999999998</v>
      </c>
      <c r="L162" s="31">
        <v>267.05</v>
      </c>
      <c r="M162" s="31">
        <v>96.581869999999995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90.11</v>
      </c>
      <c r="D163" s="36">
        <v>90.596666666666678</v>
      </c>
      <c r="E163" s="36">
        <v>89.253333333333359</v>
      </c>
      <c r="F163" s="36">
        <v>88.396666666666675</v>
      </c>
      <c r="G163" s="36">
        <v>87.053333333333356</v>
      </c>
      <c r="H163" s="36">
        <v>91.453333333333362</v>
      </c>
      <c r="I163" s="36">
        <v>92.796666666666695</v>
      </c>
      <c r="J163" s="36">
        <v>93.653333333333364</v>
      </c>
      <c r="K163" s="31">
        <v>91.94</v>
      </c>
      <c r="L163" s="31">
        <v>89.74</v>
      </c>
      <c r="M163" s="31">
        <v>42.209879999999998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1026.5999999999999</v>
      </c>
      <c r="D164" s="36">
        <v>1026.8333333333333</v>
      </c>
      <c r="E164" s="36">
        <v>1013.8166666666666</v>
      </c>
      <c r="F164" s="36">
        <v>1001.0333333333333</v>
      </c>
      <c r="G164" s="36">
        <v>988.01666666666665</v>
      </c>
      <c r="H164" s="36">
        <v>1039.6166666666666</v>
      </c>
      <c r="I164" s="36">
        <v>1052.6333333333334</v>
      </c>
      <c r="J164" s="36">
        <v>1065.4166666666665</v>
      </c>
      <c r="K164" s="31">
        <v>1039.8499999999999</v>
      </c>
      <c r="L164" s="31">
        <v>1014.05</v>
      </c>
      <c r="M164" s="31">
        <v>2.50685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3993.05</v>
      </c>
      <c r="D165" s="36">
        <v>3976.4333333333329</v>
      </c>
      <c r="E165" s="36">
        <v>3901.9166666666661</v>
      </c>
      <c r="F165" s="36">
        <v>3810.7833333333333</v>
      </c>
      <c r="G165" s="36">
        <v>3736.2666666666664</v>
      </c>
      <c r="H165" s="36">
        <v>4067.5666666666657</v>
      </c>
      <c r="I165" s="36">
        <v>4142.083333333333</v>
      </c>
      <c r="J165" s="36">
        <v>4233.2166666666653</v>
      </c>
      <c r="K165" s="31">
        <v>4050.95</v>
      </c>
      <c r="L165" s="31">
        <v>3885.3</v>
      </c>
      <c r="M165" s="31">
        <v>4.53179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555.70000000000005</v>
      </c>
      <c r="D166" s="36">
        <v>553.53333333333342</v>
      </c>
      <c r="E166" s="36">
        <v>549.71666666666681</v>
      </c>
      <c r="F166" s="36">
        <v>543.73333333333335</v>
      </c>
      <c r="G166" s="36">
        <v>539.91666666666674</v>
      </c>
      <c r="H166" s="36">
        <v>559.51666666666688</v>
      </c>
      <c r="I166" s="36">
        <v>563.33333333333348</v>
      </c>
      <c r="J166" s="36">
        <v>569.31666666666695</v>
      </c>
      <c r="K166" s="31">
        <v>557.35</v>
      </c>
      <c r="L166" s="31">
        <v>547.54999999999995</v>
      </c>
      <c r="M166" s="31">
        <v>32.740090000000002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492.55</v>
      </c>
      <c r="D167" s="36">
        <v>494.08333333333331</v>
      </c>
      <c r="E167" s="36">
        <v>486.46666666666664</v>
      </c>
      <c r="F167" s="36">
        <v>480.38333333333333</v>
      </c>
      <c r="G167" s="36">
        <v>472.76666666666665</v>
      </c>
      <c r="H167" s="36">
        <v>500.16666666666663</v>
      </c>
      <c r="I167" s="36">
        <v>507.7833333333333</v>
      </c>
      <c r="J167" s="36">
        <v>513.86666666666656</v>
      </c>
      <c r="K167" s="31">
        <v>501.7</v>
      </c>
      <c r="L167" s="31">
        <v>488</v>
      </c>
      <c r="M167" s="31">
        <v>1.2159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180.69</v>
      </c>
      <c r="D168" s="36">
        <v>179.84</v>
      </c>
      <c r="E168" s="36">
        <v>177.96</v>
      </c>
      <c r="F168" s="36">
        <v>175.23000000000002</v>
      </c>
      <c r="G168" s="36">
        <v>173.35000000000002</v>
      </c>
      <c r="H168" s="36">
        <v>182.57</v>
      </c>
      <c r="I168" s="36">
        <v>184.45</v>
      </c>
      <c r="J168" s="36">
        <v>187.17999999999998</v>
      </c>
      <c r="K168" s="31">
        <v>181.72</v>
      </c>
      <c r="L168" s="31">
        <v>177.11</v>
      </c>
      <c r="M168" s="31">
        <v>49.358449999999998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196.6</v>
      </c>
      <c r="D169" s="36">
        <v>196.45666666666668</v>
      </c>
      <c r="E169" s="36">
        <v>195.14333333333335</v>
      </c>
      <c r="F169" s="36">
        <v>193.68666666666667</v>
      </c>
      <c r="G169" s="36">
        <v>192.37333333333333</v>
      </c>
      <c r="H169" s="36">
        <v>197.91333333333336</v>
      </c>
      <c r="I169" s="36">
        <v>199.22666666666669</v>
      </c>
      <c r="J169" s="36">
        <v>200.68333333333337</v>
      </c>
      <c r="K169" s="31">
        <v>197.77</v>
      </c>
      <c r="L169" s="31">
        <v>195</v>
      </c>
      <c r="M169" s="31">
        <v>90.656099999999995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1074.05</v>
      </c>
      <c r="D170" s="36">
        <v>1083.7</v>
      </c>
      <c r="E170" s="36">
        <v>1054</v>
      </c>
      <c r="F170" s="36">
        <v>1033.95</v>
      </c>
      <c r="G170" s="36">
        <v>1004.25</v>
      </c>
      <c r="H170" s="36">
        <v>1103.75</v>
      </c>
      <c r="I170" s="36">
        <v>1133.4500000000003</v>
      </c>
      <c r="J170" s="36">
        <v>1153.5</v>
      </c>
      <c r="K170" s="31">
        <v>1113.4000000000001</v>
      </c>
      <c r="L170" s="31">
        <v>1063.6500000000001</v>
      </c>
      <c r="M170" s="31">
        <v>7.3448200000000003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5232.3999999999996</v>
      </c>
      <c r="D171" s="36">
        <v>5242.1333333333332</v>
      </c>
      <c r="E171" s="36">
        <v>5154.2666666666664</v>
      </c>
      <c r="F171" s="36">
        <v>5076.1333333333332</v>
      </c>
      <c r="G171" s="36">
        <v>4988.2666666666664</v>
      </c>
      <c r="H171" s="36">
        <v>5320.2666666666664</v>
      </c>
      <c r="I171" s="36">
        <v>5408.1333333333332</v>
      </c>
      <c r="J171" s="36">
        <v>5486.2666666666664</v>
      </c>
      <c r="K171" s="31">
        <v>5330</v>
      </c>
      <c r="L171" s="31">
        <v>5164</v>
      </c>
      <c r="M171" s="31">
        <v>0.34018999999999999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1572.7</v>
      </c>
      <c r="D172" s="36">
        <v>1601.4666666666669</v>
      </c>
      <c r="E172" s="36">
        <v>1535.5333333333338</v>
      </c>
      <c r="F172" s="36">
        <v>1498.3666666666668</v>
      </c>
      <c r="G172" s="36">
        <v>1432.4333333333336</v>
      </c>
      <c r="H172" s="36">
        <v>1638.6333333333339</v>
      </c>
      <c r="I172" s="36">
        <v>1704.5666666666668</v>
      </c>
      <c r="J172" s="36">
        <v>1741.733333333334</v>
      </c>
      <c r="K172" s="31">
        <v>1667.4</v>
      </c>
      <c r="L172" s="31">
        <v>1564.3</v>
      </c>
      <c r="M172" s="31">
        <v>3.0484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331.7</v>
      </c>
      <c r="D173" s="36">
        <v>327.60000000000002</v>
      </c>
      <c r="E173" s="36">
        <v>321.20000000000005</v>
      </c>
      <c r="F173" s="36">
        <v>310.70000000000005</v>
      </c>
      <c r="G173" s="36">
        <v>304.30000000000007</v>
      </c>
      <c r="H173" s="36">
        <v>338.1</v>
      </c>
      <c r="I173" s="36">
        <v>344.5</v>
      </c>
      <c r="J173" s="36">
        <v>355</v>
      </c>
      <c r="K173" s="31">
        <v>334</v>
      </c>
      <c r="L173" s="31">
        <v>317.10000000000002</v>
      </c>
      <c r="M173" s="31">
        <v>29.166910000000001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245.16</v>
      </c>
      <c r="D174" s="36">
        <v>249.05333333333331</v>
      </c>
      <c r="E174" s="36">
        <v>240.10666666666663</v>
      </c>
      <c r="F174" s="36">
        <v>235.05333333333331</v>
      </c>
      <c r="G174" s="36">
        <v>226.10666666666663</v>
      </c>
      <c r="H174" s="36">
        <v>254.10666666666663</v>
      </c>
      <c r="I174" s="36">
        <v>263.05333333333328</v>
      </c>
      <c r="J174" s="36">
        <v>268.10666666666663</v>
      </c>
      <c r="K174" s="31">
        <v>258</v>
      </c>
      <c r="L174" s="31">
        <v>244</v>
      </c>
      <c r="M174" s="31">
        <v>33.550530000000002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766.1</v>
      </c>
      <c r="D175" s="36">
        <v>771.11666666666667</v>
      </c>
      <c r="E175" s="36">
        <v>755.08333333333337</v>
      </c>
      <c r="F175" s="36">
        <v>744.06666666666672</v>
      </c>
      <c r="G175" s="36">
        <v>728.03333333333342</v>
      </c>
      <c r="H175" s="36">
        <v>782.13333333333333</v>
      </c>
      <c r="I175" s="36">
        <v>798.16666666666663</v>
      </c>
      <c r="J175" s="36">
        <v>809.18333333333328</v>
      </c>
      <c r="K175" s="31">
        <v>787.15</v>
      </c>
      <c r="L175" s="31">
        <v>760.1</v>
      </c>
      <c r="M175" s="31">
        <v>7.4205699999999997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488.2</v>
      </c>
      <c r="D176" s="36">
        <v>487.73333333333335</v>
      </c>
      <c r="E176" s="36">
        <v>482.4666666666667</v>
      </c>
      <c r="F176" s="36">
        <v>476.73333333333335</v>
      </c>
      <c r="G176" s="36">
        <v>471.4666666666667</v>
      </c>
      <c r="H176" s="36">
        <v>493.4666666666667</v>
      </c>
      <c r="I176" s="36">
        <v>498.73333333333335</v>
      </c>
      <c r="J176" s="36">
        <v>504.4666666666667</v>
      </c>
      <c r="K176" s="31">
        <v>493</v>
      </c>
      <c r="L176" s="31">
        <v>482</v>
      </c>
      <c r="M176" s="31">
        <v>24.313410000000001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228.86</v>
      </c>
      <c r="D177" s="36">
        <v>230.16333333333333</v>
      </c>
      <c r="E177" s="36">
        <v>226.45666666666665</v>
      </c>
      <c r="F177" s="36">
        <v>224.05333333333331</v>
      </c>
      <c r="G177" s="36">
        <v>220.34666666666664</v>
      </c>
      <c r="H177" s="36">
        <v>232.56666666666666</v>
      </c>
      <c r="I177" s="36">
        <v>236.27333333333331</v>
      </c>
      <c r="J177" s="36">
        <v>238.67666666666668</v>
      </c>
      <c r="K177" s="31">
        <v>233.87</v>
      </c>
      <c r="L177" s="31">
        <v>227.76</v>
      </c>
      <c r="M177" s="31">
        <v>145.54716999999999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1434.25</v>
      </c>
      <c r="D178" s="36">
        <v>1435.3999999999999</v>
      </c>
      <c r="E178" s="36">
        <v>1419.8499999999997</v>
      </c>
      <c r="F178" s="36">
        <v>1405.4499999999998</v>
      </c>
      <c r="G178" s="36">
        <v>1389.8999999999996</v>
      </c>
      <c r="H178" s="36">
        <v>1449.7999999999997</v>
      </c>
      <c r="I178" s="36">
        <v>1465.35</v>
      </c>
      <c r="J178" s="36">
        <v>1479.7499999999998</v>
      </c>
      <c r="K178" s="31">
        <v>1450.95</v>
      </c>
      <c r="L178" s="31">
        <v>1421</v>
      </c>
      <c r="M178" s="31">
        <v>1.0435300000000001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95.93</v>
      </c>
      <c r="D179" s="36">
        <v>96.226666666666674</v>
      </c>
      <c r="E179" s="36">
        <v>94.453333333333347</v>
      </c>
      <c r="F179" s="36">
        <v>92.976666666666674</v>
      </c>
      <c r="G179" s="36">
        <v>91.203333333333347</v>
      </c>
      <c r="H179" s="36">
        <v>97.703333333333347</v>
      </c>
      <c r="I179" s="36">
        <v>99.476666666666688</v>
      </c>
      <c r="J179" s="36">
        <v>100.95333333333335</v>
      </c>
      <c r="K179" s="31">
        <v>98</v>
      </c>
      <c r="L179" s="31">
        <v>94.75</v>
      </c>
      <c r="M179" s="31">
        <v>188.04374999999999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2532.4499999999998</v>
      </c>
      <c r="D180" s="36">
        <v>2531.1</v>
      </c>
      <c r="E180" s="36">
        <v>2444.1999999999998</v>
      </c>
      <c r="F180" s="36">
        <v>2355.9499999999998</v>
      </c>
      <c r="G180" s="36">
        <v>2269.0499999999997</v>
      </c>
      <c r="H180" s="36">
        <v>2619.35</v>
      </c>
      <c r="I180" s="36">
        <v>2706.2500000000005</v>
      </c>
      <c r="J180" s="36">
        <v>2794.5</v>
      </c>
      <c r="K180" s="31">
        <v>2618</v>
      </c>
      <c r="L180" s="31">
        <v>2442.85</v>
      </c>
      <c r="M180" s="31">
        <v>21.44098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406.7</v>
      </c>
      <c r="D181" s="36">
        <v>411.2166666666667</v>
      </c>
      <c r="E181" s="36">
        <v>400.48333333333341</v>
      </c>
      <c r="F181" s="36">
        <v>394.26666666666671</v>
      </c>
      <c r="G181" s="36">
        <v>383.53333333333342</v>
      </c>
      <c r="H181" s="36">
        <v>417.43333333333339</v>
      </c>
      <c r="I181" s="36">
        <v>428.16666666666674</v>
      </c>
      <c r="J181" s="36">
        <v>434.38333333333338</v>
      </c>
      <c r="K181" s="31">
        <v>421.95</v>
      </c>
      <c r="L181" s="31">
        <v>405</v>
      </c>
      <c r="M181" s="31">
        <v>21.093309999999999</v>
      </c>
      <c r="N181" s="1"/>
      <c r="O181" s="1"/>
    </row>
    <row r="182" spans="1:15" ht="12.75" customHeight="1">
      <c r="A182" s="33">
        <v>172</v>
      </c>
      <c r="B182" s="53" t="s">
        <v>828</v>
      </c>
      <c r="C182" s="31">
        <v>7974.45</v>
      </c>
      <c r="D182" s="36">
        <v>7916.5</v>
      </c>
      <c r="E182" s="36">
        <v>7734</v>
      </c>
      <c r="F182" s="36">
        <v>7493.55</v>
      </c>
      <c r="G182" s="36">
        <v>7311.05</v>
      </c>
      <c r="H182" s="36">
        <v>8156.95</v>
      </c>
      <c r="I182" s="36">
        <v>8339.4500000000007</v>
      </c>
      <c r="J182" s="36">
        <v>8579.9</v>
      </c>
      <c r="K182" s="31">
        <v>8099</v>
      </c>
      <c r="L182" s="31">
        <v>7676.05</v>
      </c>
      <c r="M182" s="31">
        <v>0.59094999999999998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2009.75</v>
      </c>
      <c r="D183" s="36">
        <v>2022.5333333333335</v>
      </c>
      <c r="E183" s="36">
        <v>1978.1166666666672</v>
      </c>
      <c r="F183" s="36">
        <v>1946.4833333333338</v>
      </c>
      <c r="G183" s="36">
        <v>1902.0666666666675</v>
      </c>
      <c r="H183" s="36">
        <v>2054.166666666667</v>
      </c>
      <c r="I183" s="36">
        <v>2098.5833333333335</v>
      </c>
      <c r="J183" s="36">
        <v>2130.2166666666667</v>
      </c>
      <c r="K183" s="31">
        <v>2066.9499999999998</v>
      </c>
      <c r="L183" s="31">
        <v>1990.9</v>
      </c>
      <c r="M183" s="31">
        <v>1.1832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2563.65</v>
      </c>
      <c r="D184" s="36">
        <v>2579.8666666666668</v>
      </c>
      <c r="E184" s="36">
        <v>2508.7833333333338</v>
      </c>
      <c r="F184" s="36">
        <v>2453.916666666667</v>
      </c>
      <c r="G184" s="36">
        <v>2382.8333333333339</v>
      </c>
      <c r="H184" s="36">
        <v>2634.7333333333336</v>
      </c>
      <c r="I184" s="36">
        <v>2705.8166666666666</v>
      </c>
      <c r="J184" s="36">
        <v>2760.6833333333334</v>
      </c>
      <c r="K184" s="31">
        <v>2650.95</v>
      </c>
      <c r="L184" s="31">
        <v>2525</v>
      </c>
      <c r="M184" s="31">
        <v>1.28328</v>
      </c>
      <c r="N184" s="1"/>
      <c r="O184" s="1"/>
    </row>
    <row r="185" spans="1:15" ht="12.75" customHeight="1">
      <c r="A185" s="33">
        <v>175</v>
      </c>
      <c r="B185" s="53" t="s">
        <v>829</v>
      </c>
      <c r="C185" s="31">
        <v>851.35</v>
      </c>
      <c r="D185" s="36">
        <v>848.11666666666667</v>
      </c>
      <c r="E185" s="36">
        <v>841.23333333333335</v>
      </c>
      <c r="F185" s="36">
        <v>831.11666666666667</v>
      </c>
      <c r="G185" s="36">
        <v>824.23333333333335</v>
      </c>
      <c r="H185" s="36">
        <v>858.23333333333335</v>
      </c>
      <c r="I185" s="36">
        <v>865.11666666666679</v>
      </c>
      <c r="J185" s="36">
        <v>875.23333333333335</v>
      </c>
      <c r="K185" s="31">
        <v>855</v>
      </c>
      <c r="L185" s="31">
        <v>838</v>
      </c>
      <c r="M185" s="31">
        <v>3.4285600000000001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1413.35</v>
      </c>
      <c r="D186" s="36">
        <v>1412.6666666666667</v>
      </c>
      <c r="E186" s="36">
        <v>1400.3333333333335</v>
      </c>
      <c r="F186" s="36">
        <v>1387.3166666666668</v>
      </c>
      <c r="G186" s="36">
        <v>1374.9833333333336</v>
      </c>
      <c r="H186" s="36">
        <v>1425.6833333333334</v>
      </c>
      <c r="I186" s="36">
        <v>1438.0166666666669</v>
      </c>
      <c r="J186" s="36">
        <v>1451.0333333333333</v>
      </c>
      <c r="K186" s="31">
        <v>1425</v>
      </c>
      <c r="L186" s="31">
        <v>1399.65</v>
      </c>
      <c r="M186" s="31">
        <v>13.11262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1204.0999999999999</v>
      </c>
      <c r="D187" s="36">
        <v>1203.7</v>
      </c>
      <c r="E187" s="36">
        <v>1193.4000000000001</v>
      </c>
      <c r="F187" s="36">
        <v>1182.7</v>
      </c>
      <c r="G187" s="36">
        <v>1172.4000000000001</v>
      </c>
      <c r="H187" s="36">
        <v>1214.4000000000001</v>
      </c>
      <c r="I187" s="36">
        <v>1224.6999999999998</v>
      </c>
      <c r="J187" s="36">
        <v>1235.4000000000001</v>
      </c>
      <c r="K187" s="31">
        <v>1214</v>
      </c>
      <c r="L187" s="31">
        <v>1193</v>
      </c>
      <c r="M187" s="31">
        <v>1.22905</v>
      </c>
      <c r="N187" s="1"/>
      <c r="O187" s="1"/>
    </row>
    <row r="188" spans="1:15" ht="12.75" customHeight="1">
      <c r="A188" s="33">
        <v>178</v>
      </c>
      <c r="B188" s="53" t="s">
        <v>830</v>
      </c>
      <c r="C188" s="31">
        <v>1127.45</v>
      </c>
      <c r="D188" s="36">
        <v>1130.2333333333333</v>
      </c>
      <c r="E188" s="36">
        <v>1109.4666666666667</v>
      </c>
      <c r="F188" s="36">
        <v>1091.4833333333333</v>
      </c>
      <c r="G188" s="36">
        <v>1070.7166666666667</v>
      </c>
      <c r="H188" s="36">
        <v>1148.2166666666667</v>
      </c>
      <c r="I188" s="36">
        <v>1168.9833333333336</v>
      </c>
      <c r="J188" s="36">
        <v>1186.9666666666667</v>
      </c>
      <c r="K188" s="31">
        <v>1151</v>
      </c>
      <c r="L188" s="31">
        <v>1112.25</v>
      </c>
      <c r="M188" s="31">
        <v>4.0258799999999999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4292.25</v>
      </c>
      <c r="D189" s="36">
        <v>4329.083333333333</v>
      </c>
      <c r="E189" s="36">
        <v>4223.1666666666661</v>
      </c>
      <c r="F189" s="36">
        <v>4154.083333333333</v>
      </c>
      <c r="G189" s="36">
        <v>4048.1666666666661</v>
      </c>
      <c r="H189" s="36">
        <v>4398.1666666666661</v>
      </c>
      <c r="I189" s="36">
        <v>4504.0833333333321</v>
      </c>
      <c r="J189" s="36">
        <v>4573.1666666666661</v>
      </c>
      <c r="K189" s="31">
        <v>4435</v>
      </c>
      <c r="L189" s="31">
        <v>4260</v>
      </c>
      <c r="M189" s="31">
        <v>2.0992299999999999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1465.25</v>
      </c>
      <c r="D190" s="36">
        <v>1458.6666666666667</v>
      </c>
      <c r="E190" s="36">
        <v>1446.5833333333335</v>
      </c>
      <c r="F190" s="36">
        <v>1427.9166666666667</v>
      </c>
      <c r="G190" s="36">
        <v>1415.8333333333335</v>
      </c>
      <c r="H190" s="36">
        <v>1477.3333333333335</v>
      </c>
      <c r="I190" s="36">
        <v>1489.416666666667</v>
      </c>
      <c r="J190" s="36">
        <v>1508.0833333333335</v>
      </c>
      <c r="K190" s="31">
        <v>1470.75</v>
      </c>
      <c r="L190" s="31">
        <v>1440</v>
      </c>
      <c r="M190" s="31">
        <v>11.772349999999999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885.45</v>
      </c>
      <c r="D191" s="36">
        <v>889.54999999999984</v>
      </c>
      <c r="E191" s="36">
        <v>876.6999999999997</v>
      </c>
      <c r="F191" s="36">
        <v>867.94999999999982</v>
      </c>
      <c r="G191" s="36">
        <v>855.09999999999968</v>
      </c>
      <c r="H191" s="36">
        <v>898.29999999999973</v>
      </c>
      <c r="I191" s="36">
        <v>911.14999999999986</v>
      </c>
      <c r="J191" s="36">
        <v>919.89999999999975</v>
      </c>
      <c r="K191" s="31">
        <v>902.4</v>
      </c>
      <c r="L191" s="31">
        <v>880.8</v>
      </c>
      <c r="M191" s="31">
        <v>3.4409299999999998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3362.65</v>
      </c>
      <c r="D192" s="36">
        <v>3351.9333333333329</v>
      </c>
      <c r="E192" s="36">
        <v>3318.8666666666659</v>
      </c>
      <c r="F192" s="36">
        <v>3275.083333333333</v>
      </c>
      <c r="G192" s="36">
        <v>3242.016666666666</v>
      </c>
      <c r="H192" s="36">
        <v>3395.7166666666658</v>
      </c>
      <c r="I192" s="36">
        <v>3428.7833333333324</v>
      </c>
      <c r="J192" s="36">
        <v>3472.5666666666657</v>
      </c>
      <c r="K192" s="31">
        <v>3385</v>
      </c>
      <c r="L192" s="31">
        <v>3308.15</v>
      </c>
      <c r="M192" s="31">
        <v>2.6050300000000002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519</v>
      </c>
      <c r="D193" s="36">
        <v>517.4666666666667</v>
      </c>
      <c r="E193" s="36">
        <v>511.43333333333339</v>
      </c>
      <c r="F193" s="36">
        <v>503.86666666666667</v>
      </c>
      <c r="G193" s="36">
        <v>497.83333333333337</v>
      </c>
      <c r="H193" s="36">
        <v>525.03333333333342</v>
      </c>
      <c r="I193" s="36">
        <v>531.06666666666672</v>
      </c>
      <c r="J193" s="36">
        <v>538.63333333333344</v>
      </c>
      <c r="K193" s="31">
        <v>523.5</v>
      </c>
      <c r="L193" s="31">
        <v>509.9</v>
      </c>
      <c r="M193" s="31">
        <v>13.503349999999999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554.70000000000005</v>
      </c>
      <c r="D194" s="36">
        <v>558.9666666666667</v>
      </c>
      <c r="E194" s="36">
        <v>548.23333333333335</v>
      </c>
      <c r="F194" s="36">
        <v>541.76666666666665</v>
      </c>
      <c r="G194" s="36">
        <v>531.0333333333333</v>
      </c>
      <c r="H194" s="36">
        <v>565.43333333333339</v>
      </c>
      <c r="I194" s="36">
        <v>576.16666666666674</v>
      </c>
      <c r="J194" s="36">
        <v>582.63333333333344</v>
      </c>
      <c r="K194" s="31">
        <v>569.70000000000005</v>
      </c>
      <c r="L194" s="31">
        <v>552.5</v>
      </c>
      <c r="M194" s="31">
        <v>7.9383100000000004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2791.8</v>
      </c>
      <c r="D195" s="36">
        <v>2804.8666666666668</v>
      </c>
      <c r="E195" s="36">
        <v>2763.9333333333334</v>
      </c>
      <c r="F195" s="36">
        <v>2736.0666666666666</v>
      </c>
      <c r="G195" s="36">
        <v>2695.1333333333332</v>
      </c>
      <c r="H195" s="36">
        <v>2832.7333333333336</v>
      </c>
      <c r="I195" s="36">
        <v>2873.666666666667</v>
      </c>
      <c r="J195" s="36">
        <v>2901.5333333333338</v>
      </c>
      <c r="K195" s="31">
        <v>2845.8</v>
      </c>
      <c r="L195" s="31">
        <v>2777</v>
      </c>
      <c r="M195" s="31">
        <v>11.815289999999999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1337.95</v>
      </c>
      <c r="D196" s="36">
        <v>1344.7166666666665</v>
      </c>
      <c r="E196" s="36">
        <v>1310.4333333333329</v>
      </c>
      <c r="F196" s="36">
        <v>1282.9166666666665</v>
      </c>
      <c r="G196" s="36">
        <v>1248.633333333333</v>
      </c>
      <c r="H196" s="36">
        <v>1372.2333333333329</v>
      </c>
      <c r="I196" s="36">
        <v>1406.5166666666662</v>
      </c>
      <c r="J196" s="36">
        <v>1434.0333333333328</v>
      </c>
      <c r="K196" s="31">
        <v>1379</v>
      </c>
      <c r="L196" s="31">
        <v>1317.2</v>
      </c>
      <c r="M196" s="31">
        <v>16.639980000000001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2649.85</v>
      </c>
      <c r="D197" s="36">
        <v>2663.9833333333336</v>
      </c>
      <c r="E197" s="36">
        <v>2605.9666666666672</v>
      </c>
      <c r="F197" s="36">
        <v>2562.0833333333335</v>
      </c>
      <c r="G197" s="36">
        <v>2504.0666666666671</v>
      </c>
      <c r="H197" s="36">
        <v>2707.8666666666672</v>
      </c>
      <c r="I197" s="36">
        <v>2765.8833333333337</v>
      </c>
      <c r="J197" s="36">
        <v>2809.7666666666673</v>
      </c>
      <c r="K197" s="31">
        <v>2722</v>
      </c>
      <c r="L197" s="31">
        <v>2620.1</v>
      </c>
      <c r="M197" s="31">
        <v>2.2507199999999998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137.97</v>
      </c>
      <c r="D198" s="36">
        <v>138.02000000000001</v>
      </c>
      <c r="E198" s="36">
        <v>136.55000000000001</v>
      </c>
      <c r="F198" s="36">
        <v>135.13</v>
      </c>
      <c r="G198" s="36">
        <v>133.66</v>
      </c>
      <c r="H198" s="36">
        <v>139.44000000000003</v>
      </c>
      <c r="I198" s="36">
        <v>140.91</v>
      </c>
      <c r="J198" s="36">
        <v>142.33000000000004</v>
      </c>
      <c r="K198" s="31">
        <v>139.49</v>
      </c>
      <c r="L198" s="31">
        <v>136.6</v>
      </c>
      <c r="M198" s="31">
        <v>11.01454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3262.6</v>
      </c>
      <c r="D199" s="36">
        <v>3287.5333333333333</v>
      </c>
      <c r="E199" s="36">
        <v>3225.0666666666666</v>
      </c>
      <c r="F199" s="36">
        <v>3187.5333333333333</v>
      </c>
      <c r="G199" s="36">
        <v>3125.0666666666666</v>
      </c>
      <c r="H199" s="36">
        <v>3325.0666666666666</v>
      </c>
      <c r="I199" s="36">
        <v>3387.5333333333328</v>
      </c>
      <c r="J199" s="36">
        <v>3425.0666666666666</v>
      </c>
      <c r="K199" s="31">
        <v>3350</v>
      </c>
      <c r="L199" s="31">
        <v>3250</v>
      </c>
      <c r="M199" s="31">
        <v>0.57394000000000001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634.4</v>
      </c>
      <c r="D200" s="36">
        <v>636.44999999999993</v>
      </c>
      <c r="E200" s="36">
        <v>626.44999999999982</v>
      </c>
      <c r="F200" s="36">
        <v>618.49999999999989</v>
      </c>
      <c r="G200" s="36">
        <v>608.49999999999977</v>
      </c>
      <c r="H200" s="36">
        <v>644.39999999999986</v>
      </c>
      <c r="I200" s="36">
        <v>654.40000000000009</v>
      </c>
      <c r="J200" s="36">
        <v>662.34999999999991</v>
      </c>
      <c r="K200" s="31">
        <v>646.45000000000005</v>
      </c>
      <c r="L200" s="31">
        <v>628.5</v>
      </c>
      <c r="M200" s="31">
        <v>16.45852</v>
      </c>
      <c r="N200" s="1"/>
      <c r="O200" s="1"/>
    </row>
    <row r="201" spans="1:15" ht="12.75" customHeight="1">
      <c r="A201" s="33">
        <v>191</v>
      </c>
      <c r="B201" s="53" t="s">
        <v>861</v>
      </c>
      <c r="C201" s="31">
        <v>410.7</v>
      </c>
      <c r="D201" s="36">
        <v>411.18333333333334</v>
      </c>
      <c r="E201" s="36">
        <v>406.06666666666666</v>
      </c>
      <c r="F201" s="36">
        <v>401.43333333333334</v>
      </c>
      <c r="G201" s="36">
        <v>396.31666666666666</v>
      </c>
      <c r="H201" s="36">
        <v>415.81666666666666</v>
      </c>
      <c r="I201" s="36">
        <v>420.93333333333334</v>
      </c>
      <c r="J201" s="36">
        <v>425.56666666666666</v>
      </c>
      <c r="K201" s="31">
        <v>416.3</v>
      </c>
      <c r="L201" s="31">
        <v>406.55</v>
      </c>
      <c r="M201" s="31">
        <v>14.214969999999999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679.6</v>
      </c>
      <c r="D202" s="36">
        <v>679.06666666666672</v>
      </c>
      <c r="E202" s="36">
        <v>669.68333333333339</v>
      </c>
      <c r="F202" s="36">
        <v>659.76666666666665</v>
      </c>
      <c r="G202" s="36">
        <v>650.38333333333333</v>
      </c>
      <c r="H202" s="36">
        <v>688.98333333333346</v>
      </c>
      <c r="I202" s="36">
        <v>698.3666666666669</v>
      </c>
      <c r="J202" s="36">
        <v>708.28333333333353</v>
      </c>
      <c r="K202" s="31">
        <v>688.45</v>
      </c>
      <c r="L202" s="31">
        <v>669.15</v>
      </c>
      <c r="M202" s="31">
        <v>19.068629999999999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218.85</v>
      </c>
      <c r="D203" s="36">
        <v>219.65</v>
      </c>
      <c r="E203" s="36">
        <v>215.75</v>
      </c>
      <c r="F203" s="36">
        <v>212.65</v>
      </c>
      <c r="G203" s="36">
        <v>208.75</v>
      </c>
      <c r="H203" s="36">
        <v>222.75</v>
      </c>
      <c r="I203" s="36">
        <v>226.65000000000003</v>
      </c>
      <c r="J203" s="36">
        <v>229.75</v>
      </c>
      <c r="K203" s="31">
        <v>223.55</v>
      </c>
      <c r="L203" s="31">
        <v>216.55</v>
      </c>
      <c r="M203" s="31">
        <v>41.028350000000003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248.11</v>
      </c>
      <c r="D204" s="36">
        <v>248.97</v>
      </c>
      <c r="E204" s="36">
        <v>244.24</v>
      </c>
      <c r="F204" s="36">
        <v>240.37</v>
      </c>
      <c r="G204" s="36">
        <v>235.64000000000001</v>
      </c>
      <c r="H204" s="36">
        <v>252.84</v>
      </c>
      <c r="I204" s="36">
        <v>257.56999999999994</v>
      </c>
      <c r="J204" s="36">
        <v>261.44</v>
      </c>
      <c r="K204" s="31">
        <v>253.7</v>
      </c>
      <c r="L204" s="31">
        <v>245.1</v>
      </c>
      <c r="M204" s="31">
        <v>52.266660000000002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320.95</v>
      </c>
      <c r="D205" s="36">
        <v>322.25</v>
      </c>
      <c r="E205" s="36">
        <v>316.7</v>
      </c>
      <c r="F205" s="36">
        <v>312.45</v>
      </c>
      <c r="G205" s="36">
        <v>306.89999999999998</v>
      </c>
      <c r="H205" s="36">
        <v>326.5</v>
      </c>
      <c r="I205" s="36">
        <v>332.04999999999995</v>
      </c>
      <c r="J205" s="36">
        <v>336.3</v>
      </c>
      <c r="K205" s="31">
        <v>327.8</v>
      </c>
      <c r="L205" s="31">
        <v>318</v>
      </c>
      <c r="M205" s="31">
        <v>31.040769999999998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2084.15</v>
      </c>
      <c r="D206" s="36">
        <v>2090.1333333333332</v>
      </c>
      <c r="E206" s="36">
        <v>2060.1166666666663</v>
      </c>
      <c r="F206" s="36">
        <v>2036.083333333333</v>
      </c>
      <c r="G206" s="36">
        <v>2006.0666666666662</v>
      </c>
      <c r="H206" s="36">
        <v>2114.1666666666665</v>
      </c>
      <c r="I206" s="36">
        <v>2144.1833333333329</v>
      </c>
      <c r="J206" s="36">
        <v>2168.2166666666667</v>
      </c>
      <c r="K206" s="31">
        <v>2120.15</v>
      </c>
      <c r="L206" s="31">
        <v>2066.1</v>
      </c>
      <c r="M206" s="31">
        <v>0.92586999999999997</v>
      </c>
      <c r="N206" s="1"/>
      <c r="O206" s="1"/>
    </row>
    <row r="207" spans="1:15" ht="12.75" customHeight="1">
      <c r="A207" s="33">
        <v>197</v>
      </c>
      <c r="B207" s="53" t="s">
        <v>862</v>
      </c>
      <c r="C207" s="31">
        <v>620.65</v>
      </c>
      <c r="D207" s="36">
        <v>630.61666666666667</v>
      </c>
      <c r="E207" s="36">
        <v>601.2833333333333</v>
      </c>
      <c r="F207" s="36">
        <v>581.91666666666663</v>
      </c>
      <c r="G207" s="36">
        <v>552.58333333333326</v>
      </c>
      <c r="H207" s="36">
        <v>649.98333333333335</v>
      </c>
      <c r="I207" s="36">
        <v>679.31666666666661</v>
      </c>
      <c r="J207" s="36">
        <v>698.68333333333339</v>
      </c>
      <c r="K207" s="31">
        <v>659.95</v>
      </c>
      <c r="L207" s="31">
        <v>611.25</v>
      </c>
      <c r="M207" s="31">
        <v>29.95608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1594.55</v>
      </c>
      <c r="D208" s="36">
        <v>1583.6000000000001</v>
      </c>
      <c r="E208" s="36">
        <v>1567.9500000000003</v>
      </c>
      <c r="F208" s="36">
        <v>1541.3500000000001</v>
      </c>
      <c r="G208" s="36">
        <v>1525.7000000000003</v>
      </c>
      <c r="H208" s="36">
        <v>1610.2000000000003</v>
      </c>
      <c r="I208" s="36">
        <v>1625.8500000000004</v>
      </c>
      <c r="J208" s="36">
        <v>1652.4500000000003</v>
      </c>
      <c r="K208" s="31">
        <v>1599.25</v>
      </c>
      <c r="L208" s="31">
        <v>1557</v>
      </c>
      <c r="M208" s="31">
        <v>43.994680000000002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4162.5</v>
      </c>
      <c r="D209" s="36">
        <v>4131.5666666666666</v>
      </c>
      <c r="E209" s="36">
        <v>4091.9333333333334</v>
      </c>
      <c r="F209" s="36">
        <v>4021.3666666666668</v>
      </c>
      <c r="G209" s="36">
        <v>3981.7333333333336</v>
      </c>
      <c r="H209" s="36">
        <v>4202.1333333333332</v>
      </c>
      <c r="I209" s="36">
        <v>4241.7666666666664</v>
      </c>
      <c r="J209" s="36">
        <v>4312.333333333333</v>
      </c>
      <c r="K209" s="31">
        <v>4171.2</v>
      </c>
      <c r="L209" s="31">
        <v>4061</v>
      </c>
      <c r="M209" s="31">
        <v>6.8931800000000001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1614.8</v>
      </c>
      <c r="D210" s="36">
        <v>1612.6333333333332</v>
      </c>
      <c r="E210" s="36">
        <v>1601.3166666666664</v>
      </c>
      <c r="F210" s="36">
        <v>1587.8333333333333</v>
      </c>
      <c r="G210" s="36">
        <v>1576.5166666666664</v>
      </c>
      <c r="H210" s="36">
        <v>1626.1166666666663</v>
      </c>
      <c r="I210" s="36">
        <v>1637.4333333333329</v>
      </c>
      <c r="J210" s="36">
        <v>1650.9166666666663</v>
      </c>
      <c r="K210" s="31">
        <v>1623.95</v>
      </c>
      <c r="L210" s="31">
        <v>1599.15</v>
      </c>
      <c r="M210" s="31">
        <v>168.58532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648.9</v>
      </c>
      <c r="D211" s="36">
        <v>647.13333333333333</v>
      </c>
      <c r="E211" s="36">
        <v>642.86666666666667</v>
      </c>
      <c r="F211" s="36">
        <v>636.83333333333337</v>
      </c>
      <c r="G211" s="36">
        <v>632.56666666666672</v>
      </c>
      <c r="H211" s="36">
        <v>653.16666666666663</v>
      </c>
      <c r="I211" s="36">
        <v>657.43333333333328</v>
      </c>
      <c r="J211" s="36">
        <v>663.46666666666658</v>
      </c>
      <c r="K211" s="31">
        <v>651.4</v>
      </c>
      <c r="L211" s="31">
        <v>641.1</v>
      </c>
      <c r="M211" s="31">
        <v>39.752429999999997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117.84</v>
      </c>
      <c r="D212" s="36">
        <v>118.24666666666667</v>
      </c>
      <c r="E212" s="36">
        <v>116.04333333333334</v>
      </c>
      <c r="F212" s="36">
        <v>114.24666666666667</v>
      </c>
      <c r="G212" s="36">
        <v>112.04333333333334</v>
      </c>
      <c r="H212" s="36">
        <v>120.04333333333334</v>
      </c>
      <c r="I212" s="36">
        <v>122.24666666666666</v>
      </c>
      <c r="J212" s="36">
        <v>124.04333333333334</v>
      </c>
      <c r="K212" s="31">
        <v>120.45</v>
      </c>
      <c r="L212" s="31">
        <v>116.45</v>
      </c>
      <c r="M212" s="31">
        <v>178.98873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828.4</v>
      </c>
      <c r="D213" s="36">
        <v>825.7833333333333</v>
      </c>
      <c r="E213" s="36">
        <v>819.61666666666656</v>
      </c>
      <c r="F213" s="36">
        <v>810.83333333333326</v>
      </c>
      <c r="G213" s="36">
        <v>804.66666666666652</v>
      </c>
      <c r="H213" s="36">
        <v>834.56666666666661</v>
      </c>
      <c r="I213" s="36">
        <v>840.73333333333335</v>
      </c>
      <c r="J213" s="36">
        <v>849.51666666666665</v>
      </c>
      <c r="K213" s="31">
        <v>831.95</v>
      </c>
      <c r="L213" s="31">
        <v>817</v>
      </c>
      <c r="M213" s="31">
        <v>9.7374299999999998</v>
      </c>
      <c r="N213" s="1"/>
      <c r="O213" s="1"/>
    </row>
    <row r="214" spans="1:15" ht="12.75" customHeight="1">
      <c r="A214" s="33">
        <v>204</v>
      </c>
      <c r="B214" s="53" t="s">
        <v>863</v>
      </c>
      <c r="C214" s="31">
        <v>1225.05</v>
      </c>
      <c r="D214" s="36">
        <v>1232.4833333333333</v>
      </c>
      <c r="E214" s="36">
        <v>1207.5666666666666</v>
      </c>
      <c r="F214" s="36">
        <v>1190.0833333333333</v>
      </c>
      <c r="G214" s="36">
        <v>1165.1666666666665</v>
      </c>
      <c r="H214" s="36">
        <v>1249.9666666666667</v>
      </c>
      <c r="I214" s="36">
        <v>1274.8833333333332</v>
      </c>
      <c r="J214" s="36">
        <v>1292.3666666666668</v>
      </c>
      <c r="K214" s="31">
        <v>1257.4000000000001</v>
      </c>
      <c r="L214" s="31">
        <v>1215</v>
      </c>
      <c r="M214" s="31">
        <v>0.42870999999999998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1862.65</v>
      </c>
      <c r="D215" s="36">
        <v>1866.5</v>
      </c>
      <c r="E215" s="36">
        <v>1817.2</v>
      </c>
      <c r="F215" s="36">
        <v>1771.75</v>
      </c>
      <c r="G215" s="36">
        <v>1722.45</v>
      </c>
      <c r="H215" s="36">
        <v>1911.95</v>
      </c>
      <c r="I215" s="36">
        <v>1961.2500000000002</v>
      </c>
      <c r="J215" s="36">
        <v>2006.7</v>
      </c>
      <c r="K215" s="31">
        <v>1915.8</v>
      </c>
      <c r="L215" s="31">
        <v>1821.05</v>
      </c>
      <c r="M215" s="31">
        <v>33.793480000000002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5502.2</v>
      </c>
      <c r="D216" s="36">
        <v>5499.1000000000013</v>
      </c>
      <c r="E216" s="36">
        <v>5420.2000000000025</v>
      </c>
      <c r="F216" s="36">
        <v>5338.2000000000016</v>
      </c>
      <c r="G216" s="36">
        <v>5259.3000000000029</v>
      </c>
      <c r="H216" s="36">
        <v>5581.1000000000022</v>
      </c>
      <c r="I216" s="36">
        <v>5660.0000000000018</v>
      </c>
      <c r="J216" s="36">
        <v>5742.0000000000018</v>
      </c>
      <c r="K216" s="31">
        <v>5578</v>
      </c>
      <c r="L216" s="31">
        <v>5417.1</v>
      </c>
      <c r="M216" s="31">
        <v>8.4164399999999997</v>
      </c>
      <c r="N216" s="1"/>
      <c r="O216" s="1"/>
    </row>
    <row r="217" spans="1:15" ht="12.75" customHeight="1">
      <c r="A217" s="33">
        <v>207</v>
      </c>
      <c r="B217" s="53" t="s">
        <v>864</v>
      </c>
      <c r="C217" s="31">
        <v>414.35</v>
      </c>
      <c r="D217" s="36">
        <v>420.5</v>
      </c>
      <c r="E217" s="36">
        <v>405.1</v>
      </c>
      <c r="F217" s="36">
        <v>395.85</v>
      </c>
      <c r="G217" s="36">
        <v>380.45000000000005</v>
      </c>
      <c r="H217" s="36">
        <v>429.75</v>
      </c>
      <c r="I217" s="36">
        <v>445.15</v>
      </c>
      <c r="J217" s="36">
        <v>454.4</v>
      </c>
      <c r="K217" s="31">
        <v>435.9</v>
      </c>
      <c r="L217" s="31">
        <v>411.25</v>
      </c>
      <c r="M217" s="31">
        <v>15.44079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689.95</v>
      </c>
      <c r="D218" s="36">
        <v>689.9666666666667</v>
      </c>
      <c r="E218" s="36">
        <v>684.08333333333337</v>
      </c>
      <c r="F218" s="36">
        <v>678.2166666666667</v>
      </c>
      <c r="G218" s="36">
        <v>672.33333333333337</v>
      </c>
      <c r="H218" s="36">
        <v>695.83333333333337</v>
      </c>
      <c r="I218" s="36">
        <v>701.71666666666658</v>
      </c>
      <c r="J218" s="36">
        <v>707.58333333333337</v>
      </c>
      <c r="K218" s="31">
        <v>695.85</v>
      </c>
      <c r="L218" s="31">
        <v>684.1</v>
      </c>
      <c r="M218" s="31">
        <v>78.415049999999994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5015.75</v>
      </c>
      <c r="D219" s="36">
        <v>5105.25</v>
      </c>
      <c r="E219" s="36">
        <v>4885.5</v>
      </c>
      <c r="F219" s="36">
        <v>4755.25</v>
      </c>
      <c r="G219" s="36">
        <v>4535.5</v>
      </c>
      <c r="H219" s="36">
        <v>5235.5</v>
      </c>
      <c r="I219" s="36">
        <v>5455.25</v>
      </c>
      <c r="J219" s="36">
        <v>5585.5</v>
      </c>
      <c r="K219" s="31">
        <v>5325</v>
      </c>
      <c r="L219" s="31">
        <v>4975</v>
      </c>
      <c r="M219" s="31">
        <v>79.507170000000002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320.2</v>
      </c>
      <c r="D220" s="36">
        <v>322.18333333333334</v>
      </c>
      <c r="E220" s="36">
        <v>315.9666666666667</v>
      </c>
      <c r="F220" s="36">
        <v>311.73333333333335</v>
      </c>
      <c r="G220" s="36">
        <v>305.51666666666671</v>
      </c>
      <c r="H220" s="36">
        <v>326.41666666666669</v>
      </c>
      <c r="I220" s="36">
        <v>332.63333333333327</v>
      </c>
      <c r="J220" s="36">
        <v>336.86666666666667</v>
      </c>
      <c r="K220" s="31">
        <v>328.4</v>
      </c>
      <c r="L220" s="31">
        <v>317.95</v>
      </c>
      <c r="M220" s="31">
        <v>39.83681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357.65</v>
      </c>
      <c r="D221" s="36">
        <v>359.11666666666662</v>
      </c>
      <c r="E221" s="36">
        <v>353.23333333333323</v>
      </c>
      <c r="F221" s="36">
        <v>348.81666666666661</v>
      </c>
      <c r="G221" s="36">
        <v>342.93333333333322</v>
      </c>
      <c r="H221" s="36">
        <v>363.53333333333325</v>
      </c>
      <c r="I221" s="36">
        <v>369.41666666666657</v>
      </c>
      <c r="J221" s="36">
        <v>373.83333333333326</v>
      </c>
      <c r="K221" s="31">
        <v>365</v>
      </c>
      <c r="L221" s="31">
        <v>354.7</v>
      </c>
      <c r="M221" s="31">
        <v>104.08667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2738.4</v>
      </c>
      <c r="D222" s="36">
        <v>2714.8666666666668</v>
      </c>
      <c r="E222" s="36">
        <v>2678.5333333333338</v>
      </c>
      <c r="F222" s="36">
        <v>2618.666666666667</v>
      </c>
      <c r="G222" s="36">
        <v>2582.3333333333339</v>
      </c>
      <c r="H222" s="36">
        <v>2774.7333333333336</v>
      </c>
      <c r="I222" s="36">
        <v>2811.0666666666666</v>
      </c>
      <c r="J222" s="36">
        <v>2870.9333333333334</v>
      </c>
      <c r="K222" s="31">
        <v>2751.2</v>
      </c>
      <c r="L222" s="31">
        <v>2655</v>
      </c>
      <c r="M222" s="31">
        <v>55.697620000000001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647.9</v>
      </c>
      <c r="D223" s="36">
        <v>654.4666666666667</v>
      </c>
      <c r="E223" s="36">
        <v>639.43333333333339</v>
      </c>
      <c r="F223" s="36">
        <v>630.9666666666667</v>
      </c>
      <c r="G223" s="36">
        <v>615.93333333333339</v>
      </c>
      <c r="H223" s="36">
        <v>662.93333333333339</v>
      </c>
      <c r="I223" s="36">
        <v>677.9666666666667</v>
      </c>
      <c r="J223" s="36">
        <v>686.43333333333339</v>
      </c>
      <c r="K223" s="31">
        <v>669.5</v>
      </c>
      <c r="L223" s="31">
        <v>646</v>
      </c>
      <c r="M223" s="31">
        <v>5.9737400000000003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11828.55</v>
      </c>
      <c r="D224" s="36">
        <v>11976.050000000001</v>
      </c>
      <c r="E224" s="36">
        <v>11552.100000000002</v>
      </c>
      <c r="F224" s="36">
        <v>11275.650000000001</v>
      </c>
      <c r="G224" s="36">
        <v>10851.700000000003</v>
      </c>
      <c r="H224" s="36">
        <v>12252.500000000002</v>
      </c>
      <c r="I224" s="36">
        <v>12676.450000000003</v>
      </c>
      <c r="J224" s="36">
        <v>12952.900000000001</v>
      </c>
      <c r="K224" s="31">
        <v>12400</v>
      </c>
      <c r="L224" s="31">
        <v>11699.6</v>
      </c>
      <c r="M224" s="31">
        <v>0.61546000000000001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1099.45</v>
      </c>
      <c r="D225" s="36">
        <v>1095.1166666666668</v>
      </c>
      <c r="E225" s="36">
        <v>1080.3333333333335</v>
      </c>
      <c r="F225" s="36">
        <v>1061.2166666666667</v>
      </c>
      <c r="G225" s="36">
        <v>1046.4333333333334</v>
      </c>
      <c r="H225" s="36">
        <v>1114.2333333333336</v>
      </c>
      <c r="I225" s="36">
        <v>1129.0166666666669</v>
      </c>
      <c r="J225" s="36">
        <v>1148.1333333333337</v>
      </c>
      <c r="K225" s="31">
        <v>1109.9000000000001</v>
      </c>
      <c r="L225" s="31">
        <v>1076</v>
      </c>
      <c r="M225" s="31">
        <v>3.0220400000000001</v>
      </c>
      <c r="N225" s="1"/>
      <c r="O225" s="1"/>
    </row>
    <row r="226" spans="1:15" ht="12.75" customHeight="1">
      <c r="A226" s="33">
        <v>216</v>
      </c>
      <c r="B226" s="53" t="s">
        <v>865</v>
      </c>
      <c r="C226" s="31">
        <v>483.2</v>
      </c>
      <c r="D226" s="36">
        <v>479.5</v>
      </c>
      <c r="E226" s="36">
        <v>473.7</v>
      </c>
      <c r="F226" s="36">
        <v>464.2</v>
      </c>
      <c r="G226" s="36">
        <v>458.4</v>
      </c>
      <c r="H226" s="36">
        <v>489</v>
      </c>
      <c r="I226" s="36">
        <v>494.79999999999995</v>
      </c>
      <c r="J226" s="36">
        <v>504.3</v>
      </c>
      <c r="K226" s="31">
        <v>485.3</v>
      </c>
      <c r="L226" s="31">
        <v>470</v>
      </c>
      <c r="M226" s="31">
        <v>2.9654799999999999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55042.55</v>
      </c>
      <c r="D227" s="36">
        <v>55501.516666666663</v>
      </c>
      <c r="E227" s="36">
        <v>54353.033333333326</v>
      </c>
      <c r="F227" s="36">
        <v>53663.516666666663</v>
      </c>
      <c r="G227" s="36">
        <v>52515.033333333326</v>
      </c>
      <c r="H227" s="36">
        <v>56191.033333333326</v>
      </c>
      <c r="I227" s="36">
        <v>57339.516666666663</v>
      </c>
      <c r="J227" s="36">
        <v>58029.033333333326</v>
      </c>
      <c r="K227" s="31">
        <v>56650</v>
      </c>
      <c r="L227" s="31">
        <v>54812</v>
      </c>
      <c r="M227" s="31">
        <v>4.1860000000000001E-2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322.45</v>
      </c>
      <c r="D228" s="36">
        <v>325.71666666666664</v>
      </c>
      <c r="E228" s="36">
        <v>314.73333333333329</v>
      </c>
      <c r="F228" s="36">
        <v>307.01666666666665</v>
      </c>
      <c r="G228" s="36">
        <v>296.0333333333333</v>
      </c>
      <c r="H228" s="36">
        <v>333.43333333333328</v>
      </c>
      <c r="I228" s="36">
        <v>344.41666666666663</v>
      </c>
      <c r="J228" s="36">
        <v>352.13333333333327</v>
      </c>
      <c r="K228" s="31">
        <v>336.7</v>
      </c>
      <c r="L228" s="31">
        <v>318</v>
      </c>
      <c r="M228" s="31">
        <v>218.11735999999999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1250.3</v>
      </c>
      <c r="D229" s="36">
        <v>1246.1499999999999</v>
      </c>
      <c r="E229" s="36">
        <v>1235.8499999999997</v>
      </c>
      <c r="F229" s="36">
        <v>1221.3999999999999</v>
      </c>
      <c r="G229" s="36">
        <v>1211.0999999999997</v>
      </c>
      <c r="H229" s="36">
        <v>1260.5999999999997</v>
      </c>
      <c r="I229" s="36">
        <v>1270.8999999999999</v>
      </c>
      <c r="J229" s="36">
        <v>1285.3499999999997</v>
      </c>
      <c r="K229" s="31">
        <v>1256.45</v>
      </c>
      <c r="L229" s="31">
        <v>1231.7</v>
      </c>
      <c r="M229" s="31">
        <v>109.99632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1910.55</v>
      </c>
      <c r="D230" s="36">
        <v>1896.8166666666668</v>
      </c>
      <c r="E230" s="36">
        <v>1877.6333333333337</v>
      </c>
      <c r="F230" s="36">
        <v>1844.7166666666669</v>
      </c>
      <c r="G230" s="36">
        <v>1825.5333333333338</v>
      </c>
      <c r="H230" s="36">
        <v>1929.7333333333336</v>
      </c>
      <c r="I230" s="36">
        <v>1948.9166666666665</v>
      </c>
      <c r="J230" s="36">
        <v>1981.8333333333335</v>
      </c>
      <c r="K230" s="31">
        <v>1916</v>
      </c>
      <c r="L230" s="31">
        <v>1863.9</v>
      </c>
      <c r="M230" s="31">
        <v>11.56392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654.79999999999995</v>
      </c>
      <c r="D231" s="36">
        <v>650.65</v>
      </c>
      <c r="E231" s="36">
        <v>644.29999999999995</v>
      </c>
      <c r="F231" s="36">
        <v>633.79999999999995</v>
      </c>
      <c r="G231" s="36">
        <v>627.44999999999993</v>
      </c>
      <c r="H231" s="36">
        <v>661.15</v>
      </c>
      <c r="I231" s="36">
        <v>667.50000000000011</v>
      </c>
      <c r="J231" s="36">
        <v>678</v>
      </c>
      <c r="K231" s="31">
        <v>657</v>
      </c>
      <c r="L231" s="31">
        <v>640.15</v>
      </c>
      <c r="M231" s="31">
        <v>13.88472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781.5</v>
      </c>
      <c r="D232" s="36">
        <v>777.83333333333337</v>
      </c>
      <c r="E232" s="36">
        <v>772.66666666666674</v>
      </c>
      <c r="F232" s="36">
        <v>763.83333333333337</v>
      </c>
      <c r="G232" s="36">
        <v>758.66666666666674</v>
      </c>
      <c r="H232" s="36">
        <v>786.66666666666674</v>
      </c>
      <c r="I232" s="36">
        <v>791.83333333333348</v>
      </c>
      <c r="J232" s="36">
        <v>800.66666666666674</v>
      </c>
      <c r="K232" s="31">
        <v>783</v>
      </c>
      <c r="L232" s="31">
        <v>769</v>
      </c>
      <c r="M232" s="31">
        <v>3.59579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92.2</v>
      </c>
      <c r="D233" s="36">
        <v>91.433333333333323</v>
      </c>
      <c r="E233" s="36">
        <v>88.866666666666646</v>
      </c>
      <c r="F233" s="36">
        <v>85.533333333333317</v>
      </c>
      <c r="G233" s="36">
        <v>82.96666666666664</v>
      </c>
      <c r="H233" s="36">
        <v>94.766666666666652</v>
      </c>
      <c r="I233" s="36">
        <v>97.333333333333343</v>
      </c>
      <c r="J233" s="36">
        <v>100.66666666666666</v>
      </c>
      <c r="K233" s="31">
        <v>94</v>
      </c>
      <c r="L233" s="31">
        <v>88.1</v>
      </c>
      <c r="M233" s="31">
        <v>738.77939000000003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77.739999999999995</v>
      </c>
      <c r="D234" s="36">
        <v>77.933333333333323</v>
      </c>
      <c r="E234" s="36">
        <v>77.456666666666649</v>
      </c>
      <c r="F234" s="36">
        <v>77.173333333333332</v>
      </c>
      <c r="G234" s="36">
        <v>76.696666666666658</v>
      </c>
      <c r="H234" s="36">
        <v>78.21666666666664</v>
      </c>
      <c r="I234" s="36">
        <v>78.6933333333333</v>
      </c>
      <c r="J234" s="36">
        <v>78.976666666666631</v>
      </c>
      <c r="K234" s="31">
        <v>78.41</v>
      </c>
      <c r="L234" s="31">
        <v>77.650000000000006</v>
      </c>
      <c r="M234" s="31">
        <v>137.70410000000001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115.75</v>
      </c>
      <c r="D235" s="36">
        <v>116.07666666666667</v>
      </c>
      <c r="E235" s="36">
        <v>115.24333333333334</v>
      </c>
      <c r="F235" s="36">
        <v>114.73666666666666</v>
      </c>
      <c r="G235" s="36">
        <v>113.90333333333334</v>
      </c>
      <c r="H235" s="36">
        <v>116.58333333333334</v>
      </c>
      <c r="I235" s="36">
        <v>117.41666666666669</v>
      </c>
      <c r="J235" s="36">
        <v>117.92333333333335</v>
      </c>
      <c r="K235" s="31">
        <v>116.91</v>
      </c>
      <c r="L235" s="31">
        <v>115.57</v>
      </c>
      <c r="M235" s="31">
        <v>20.97278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471.95</v>
      </c>
      <c r="D236" s="36">
        <v>476.73333333333335</v>
      </c>
      <c r="E236" s="36">
        <v>465.4666666666667</v>
      </c>
      <c r="F236" s="36">
        <v>458.98333333333335</v>
      </c>
      <c r="G236" s="36">
        <v>447.7166666666667</v>
      </c>
      <c r="H236" s="36">
        <v>483.2166666666667</v>
      </c>
      <c r="I236" s="36">
        <v>494.48333333333335</v>
      </c>
      <c r="J236" s="36">
        <v>500.9666666666667</v>
      </c>
      <c r="K236" s="31">
        <v>488</v>
      </c>
      <c r="L236" s="31">
        <v>470.25</v>
      </c>
      <c r="M236" s="31">
        <v>8.9529999999999994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69.05</v>
      </c>
      <c r="D237" s="36">
        <v>69.8</v>
      </c>
      <c r="E237" s="36">
        <v>67.66</v>
      </c>
      <c r="F237" s="36">
        <v>66.27</v>
      </c>
      <c r="G237" s="36">
        <v>64.13</v>
      </c>
      <c r="H237" s="36">
        <v>71.19</v>
      </c>
      <c r="I237" s="36">
        <v>73.330000000000013</v>
      </c>
      <c r="J237" s="36">
        <v>74.72</v>
      </c>
      <c r="K237" s="31">
        <v>71.94</v>
      </c>
      <c r="L237" s="31">
        <v>68.41</v>
      </c>
      <c r="M237" s="31">
        <v>792.36761000000001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312.8</v>
      </c>
      <c r="D238" s="36">
        <v>314.63333333333333</v>
      </c>
      <c r="E238" s="36">
        <v>306.06666666666666</v>
      </c>
      <c r="F238" s="36">
        <v>299.33333333333331</v>
      </c>
      <c r="G238" s="36">
        <v>290.76666666666665</v>
      </c>
      <c r="H238" s="36">
        <v>321.36666666666667</v>
      </c>
      <c r="I238" s="36">
        <v>329.93333333333328</v>
      </c>
      <c r="J238" s="36">
        <v>336.66666666666669</v>
      </c>
      <c r="K238" s="31">
        <v>323.2</v>
      </c>
      <c r="L238" s="31">
        <v>307.89999999999998</v>
      </c>
      <c r="M238" s="31">
        <v>161.99861000000001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470.25</v>
      </c>
      <c r="D239" s="36">
        <v>467.93333333333334</v>
      </c>
      <c r="E239" s="36">
        <v>464.9666666666667</v>
      </c>
      <c r="F239" s="36">
        <v>459.68333333333334</v>
      </c>
      <c r="G239" s="36">
        <v>456.7166666666667</v>
      </c>
      <c r="H239" s="36">
        <v>473.2166666666667</v>
      </c>
      <c r="I239" s="36">
        <v>476.18333333333328</v>
      </c>
      <c r="J239" s="36">
        <v>481.4666666666667</v>
      </c>
      <c r="K239" s="31">
        <v>470.9</v>
      </c>
      <c r="L239" s="31">
        <v>462.65</v>
      </c>
      <c r="M239" s="31">
        <v>210.94737000000001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303.35000000000002</v>
      </c>
      <c r="D240" s="36">
        <v>306.06666666666666</v>
      </c>
      <c r="E240" s="36">
        <v>298.93333333333334</v>
      </c>
      <c r="F240" s="36">
        <v>294.51666666666665</v>
      </c>
      <c r="G240" s="36">
        <v>287.38333333333333</v>
      </c>
      <c r="H240" s="36">
        <v>310.48333333333335</v>
      </c>
      <c r="I240" s="36">
        <v>317.61666666666667</v>
      </c>
      <c r="J240" s="36">
        <v>322.03333333333336</v>
      </c>
      <c r="K240" s="31">
        <v>313.2</v>
      </c>
      <c r="L240" s="31">
        <v>301.64999999999998</v>
      </c>
      <c r="M240" s="31">
        <v>21.942450000000001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344.75</v>
      </c>
      <c r="D241" s="36">
        <v>341.36666666666662</v>
      </c>
      <c r="E241" s="36">
        <v>328.38333333333321</v>
      </c>
      <c r="F241" s="36">
        <v>312.01666666666659</v>
      </c>
      <c r="G241" s="36">
        <v>299.03333333333319</v>
      </c>
      <c r="H241" s="36">
        <v>357.73333333333323</v>
      </c>
      <c r="I241" s="36">
        <v>370.7166666666667</v>
      </c>
      <c r="J241" s="36">
        <v>387.08333333333326</v>
      </c>
      <c r="K241" s="31">
        <v>354.35</v>
      </c>
      <c r="L241" s="31">
        <v>325</v>
      </c>
      <c r="M241" s="31">
        <v>572.14787999999999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169.33</v>
      </c>
      <c r="D242" s="36">
        <v>170.69333333333336</v>
      </c>
      <c r="E242" s="36">
        <v>167.13666666666671</v>
      </c>
      <c r="F242" s="36">
        <v>164.94333333333336</v>
      </c>
      <c r="G242" s="36">
        <v>161.38666666666671</v>
      </c>
      <c r="H242" s="36">
        <v>172.88666666666671</v>
      </c>
      <c r="I242" s="36">
        <v>176.44333333333338</v>
      </c>
      <c r="J242" s="36">
        <v>178.63666666666671</v>
      </c>
      <c r="K242" s="31">
        <v>174.25</v>
      </c>
      <c r="L242" s="31">
        <v>168.5</v>
      </c>
      <c r="M242" s="31">
        <v>153.40092000000001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2919.3</v>
      </c>
      <c r="D243" s="36">
        <v>2894.5166666666664</v>
      </c>
      <c r="E243" s="36">
        <v>2851.4833333333327</v>
      </c>
      <c r="F243" s="36">
        <v>2783.6666666666661</v>
      </c>
      <c r="G243" s="36">
        <v>2740.6333333333323</v>
      </c>
      <c r="H243" s="36">
        <v>2962.333333333333</v>
      </c>
      <c r="I243" s="36">
        <v>3005.3666666666668</v>
      </c>
      <c r="J243" s="36">
        <v>3073.1833333333334</v>
      </c>
      <c r="K243" s="31">
        <v>2937.55</v>
      </c>
      <c r="L243" s="31">
        <v>2826.7</v>
      </c>
      <c r="M243" s="31">
        <v>3.2414900000000002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568.54999999999995</v>
      </c>
      <c r="D244" s="36">
        <v>574.2166666666667</v>
      </c>
      <c r="E244" s="36">
        <v>560.33333333333337</v>
      </c>
      <c r="F244" s="36">
        <v>552.11666666666667</v>
      </c>
      <c r="G244" s="36">
        <v>538.23333333333335</v>
      </c>
      <c r="H244" s="36">
        <v>582.43333333333339</v>
      </c>
      <c r="I244" s="36">
        <v>596.31666666666661</v>
      </c>
      <c r="J244" s="36">
        <v>604.53333333333342</v>
      </c>
      <c r="K244" s="31">
        <v>588.1</v>
      </c>
      <c r="L244" s="31">
        <v>566</v>
      </c>
      <c r="M244" s="31">
        <v>21.986940000000001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173.56</v>
      </c>
      <c r="D245" s="36">
        <v>174.38333333333333</v>
      </c>
      <c r="E245" s="36">
        <v>171.67666666666665</v>
      </c>
      <c r="F245" s="36">
        <v>169.79333333333332</v>
      </c>
      <c r="G245" s="36">
        <v>167.08666666666664</v>
      </c>
      <c r="H245" s="36">
        <v>176.26666666666665</v>
      </c>
      <c r="I245" s="36">
        <v>178.97333333333336</v>
      </c>
      <c r="J245" s="36">
        <v>180.85666666666665</v>
      </c>
      <c r="K245" s="31">
        <v>177.09</v>
      </c>
      <c r="L245" s="31">
        <v>172.5</v>
      </c>
      <c r="M245" s="31">
        <v>77.813010000000006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582.29999999999995</v>
      </c>
      <c r="D246" s="36">
        <v>583.43333333333339</v>
      </c>
      <c r="E246" s="36">
        <v>578.01666666666677</v>
      </c>
      <c r="F246" s="36">
        <v>573.73333333333335</v>
      </c>
      <c r="G246" s="36">
        <v>568.31666666666672</v>
      </c>
      <c r="H246" s="36">
        <v>587.71666666666681</v>
      </c>
      <c r="I246" s="36">
        <v>593.13333333333333</v>
      </c>
      <c r="J246" s="36">
        <v>597.41666666666686</v>
      </c>
      <c r="K246" s="31">
        <v>588.85</v>
      </c>
      <c r="L246" s="31">
        <v>579.15</v>
      </c>
      <c r="M246" s="31">
        <v>24.17869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169.61</v>
      </c>
      <c r="D247" s="36">
        <v>169.97666666666666</v>
      </c>
      <c r="E247" s="36">
        <v>168.29333333333332</v>
      </c>
      <c r="F247" s="36">
        <v>166.97666666666666</v>
      </c>
      <c r="G247" s="36">
        <v>165.29333333333332</v>
      </c>
      <c r="H247" s="36">
        <v>171.29333333333332</v>
      </c>
      <c r="I247" s="36">
        <v>172.97666666666666</v>
      </c>
      <c r="J247" s="36">
        <v>174.29333333333332</v>
      </c>
      <c r="K247" s="31">
        <v>171.66</v>
      </c>
      <c r="L247" s="31">
        <v>168.66</v>
      </c>
      <c r="M247" s="31">
        <v>226.73599999999999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67.48</v>
      </c>
      <c r="D248" s="36">
        <v>68.240000000000009</v>
      </c>
      <c r="E248" s="36">
        <v>64.850000000000023</v>
      </c>
      <c r="F248" s="36">
        <v>62.220000000000013</v>
      </c>
      <c r="G248" s="36">
        <v>58.830000000000027</v>
      </c>
      <c r="H248" s="36">
        <v>70.870000000000019</v>
      </c>
      <c r="I248" s="36">
        <v>74.260000000000005</v>
      </c>
      <c r="J248" s="36">
        <v>76.890000000000015</v>
      </c>
      <c r="K248" s="31">
        <v>71.63</v>
      </c>
      <c r="L248" s="31">
        <v>65.61</v>
      </c>
      <c r="M248" s="31">
        <v>613.70001999999999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1010.25</v>
      </c>
      <c r="D249" s="36">
        <v>1014.3666666666667</v>
      </c>
      <c r="E249" s="36">
        <v>999.98333333333335</v>
      </c>
      <c r="F249" s="36">
        <v>989.7166666666667</v>
      </c>
      <c r="G249" s="36">
        <v>975.33333333333337</v>
      </c>
      <c r="H249" s="36">
        <v>1024.6333333333332</v>
      </c>
      <c r="I249" s="36">
        <v>1039.0166666666669</v>
      </c>
      <c r="J249" s="36">
        <v>1049.2833333333333</v>
      </c>
      <c r="K249" s="31">
        <v>1028.75</v>
      </c>
      <c r="L249" s="31">
        <v>1004.1</v>
      </c>
      <c r="M249" s="31">
        <v>18.508569999999999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205.82</v>
      </c>
      <c r="D250" s="36">
        <v>206.30666666666664</v>
      </c>
      <c r="E250" s="36">
        <v>200.61333333333329</v>
      </c>
      <c r="F250" s="36">
        <v>195.40666666666664</v>
      </c>
      <c r="G250" s="36">
        <v>189.71333333333328</v>
      </c>
      <c r="H250" s="36">
        <v>211.51333333333329</v>
      </c>
      <c r="I250" s="36">
        <v>217.20666666666662</v>
      </c>
      <c r="J250" s="36">
        <v>222.4133333333333</v>
      </c>
      <c r="K250" s="31">
        <v>212</v>
      </c>
      <c r="L250" s="31">
        <v>201.1</v>
      </c>
      <c r="M250" s="31">
        <v>943.98776999999995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1492.45</v>
      </c>
      <c r="D251" s="36">
        <v>1482.1499999999999</v>
      </c>
      <c r="E251" s="36">
        <v>1464.3499999999997</v>
      </c>
      <c r="F251" s="36">
        <v>1436.2499999999998</v>
      </c>
      <c r="G251" s="36">
        <v>1418.4499999999996</v>
      </c>
      <c r="H251" s="36">
        <v>1510.2499999999998</v>
      </c>
      <c r="I251" s="36">
        <v>1528.05</v>
      </c>
      <c r="J251" s="36">
        <v>1556.1499999999999</v>
      </c>
      <c r="K251" s="31">
        <v>1499.95</v>
      </c>
      <c r="L251" s="31">
        <v>1454.05</v>
      </c>
      <c r="M251" s="31">
        <v>1.2448300000000001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533.75</v>
      </c>
      <c r="D252" s="36">
        <v>538.73333333333335</v>
      </c>
      <c r="E252" s="36">
        <v>526.56666666666672</v>
      </c>
      <c r="F252" s="36">
        <v>519.38333333333333</v>
      </c>
      <c r="G252" s="36">
        <v>507.2166666666667</v>
      </c>
      <c r="H252" s="36">
        <v>545.91666666666674</v>
      </c>
      <c r="I252" s="36">
        <v>558.08333333333326</v>
      </c>
      <c r="J252" s="36">
        <v>565.26666666666677</v>
      </c>
      <c r="K252" s="31">
        <v>550.9</v>
      </c>
      <c r="L252" s="31">
        <v>531.54999999999995</v>
      </c>
      <c r="M252" s="31">
        <v>33.50226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418.95</v>
      </c>
      <c r="D253" s="36">
        <v>416.55</v>
      </c>
      <c r="E253" s="36">
        <v>409.90000000000003</v>
      </c>
      <c r="F253" s="36">
        <v>400.85</v>
      </c>
      <c r="G253" s="36">
        <v>394.20000000000005</v>
      </c>
      <c r="H253" s="36">
        <v>425.6</v>
      </c>
      <c r="I253" s="36">
        <v>432.25</v>
      </c>
      <c r="J253" s="36">
        <v>441.3</v>
      </c>
      <c r="K253" s="31">
        <v>423.2</v>
      </c>
      <c r="L253" s="31">
        <v>407.5</v>
      </c>
      <c r="M253" s="31">
        <v>413.12223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1456.9</v>
      </c>
      <c r="D254" s="36">
        <v>1451.9166666666667</v>
      </c>
      <c r="E254" s="36">
        <v>1442.9833333333336</v>
      </c>
      <c r="F254" s="36">
        <v>1429.0666666666668</v>
      </c>
      <c r="G254" s="36">
        <v>1420.1333333333337</v>
      </c>
      <c r="H254" s="36">
        <v>1465.8333333333335</v>
      </c>
      <c r="I254" s="36">
        <v>1474.7666666666664</v>
      </c>
      <c r="J254" s="36">
        <v>1488.6833333333334</v>
      </c>
      <c r="K254" s="31">
        <v>1460.85</v>
      </c>
      <c r="L254" s="31">
        <v>1438</v>
      </c>
      <c r="M254" s="31">
        <v>36.349379999999996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6932.25</v>
      </c>
      <c r="D255" s="36">
        <v>6910.7166666666672</v>
      </c>
      <c r="E255" s="36">
        <v>6836.4333333333343</v>
      </c>
      <c r="F255" s="36">
        <v>6740.6166666666668</v>
      </c>
      <c r="G255" s="36">
        <v>6666.3333333333339</v>
      </c>
      <c r="H255" s="36">
        <v>7006.5333333333347</v>
      </c>
      <c r="I255" s="36">
        <v>7080.8166666666675</v>
      </c>
      <c r="J255" s="36">
        <v>7176.633333333335</v>
      </c>
      <c r="K255" s="31">
        <v>6985</v>
      </c>
      <c r="L255" s="31">
        <v>6814.9</v>
      </c>
      <c r="M255" s="31">
        <v>3.1612900000000002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1758.05</v>
      </c>
      <c r="D256" s="36">
        <v>1747.4833333333333</v>
      </c>
      <c r="E256" s="36">
        <v>1729.5666666666666</v>
      </c>
      <c r="F256" s="36">
        <v>1701.0833333333333</v>
      </c>
      <c r="G256" s="36">
        <v>1683.1666666666665</v>
      </c>
      <c r="H256" s="36">
        <v>1775.9666666666667</v>
      </c>
      <c r="I256" s="36">
        <v>1793.8833333333332</v>
      </c>
      <c r="J256" s="36">
        <v>1822.3666666666668</v>
      </c>
      <c r="K256" s="31">
        <v>1765.4</v>
      </c>
      <c r="L256" s="31">
        <v>1719</v>
      </c>
      <c r="M256" s="31">
        <v>112.48896000000001</v>
      </c>
      <c r="N256" s="1"/>
      <c r="O256" s="1"/>
    </row>
    <row r="257" spans="1:15" ht="12.75" customHeight="1">
      <c r="A257" s="33">
        <v>247</v>
      </c>
      <c r="B257" s="53" t="s">
        <v>866</v>
      </c>
      <c r="C257" s="31">
        <v>160.41999999999999</v>
      </c>
      <c r="D257" s="36">
        <v>160.79</v>
      </c>
      <c r="E257" s="36">
        <v>153.63</v>
      </c>
      <c r="F257" s="36">
        <v>146.84</v>
      </c>
      <c r="G257" s="36">
        <v>139.68</v>
      </c>
      <c r="H257" s="36">
        <v>167.57999999999998</v>
      </c>
      <c r="I257" s="36">
        <v>174.74</v>
      </c>
      <c r="J257" s="36">
        <v>181.52999999999997</v>
      </c>
      <c r="K257" s="31">
        <v>167.95</v>
      </c>
      <c r="L257" s="31">
        <v>154</v>
      </c>
      <c r="M257" s="31">
        <v>112.34128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1074.0999999999999</v>
      </c>
      <c r="D258" s="36">
        <v>1077.7</v>
      </c>
      <c r="E258" s="36">
        <v>1058.4000000000001</v>
      </c>
      <c r="F258" s="36">
        <v>1042.7</v>
      </c>
      <c r="G258" s="36">
        <v>1023.4000000000001</v>
      </c>
      <c r="H258" s="36">
        <v>1093.4000000000001</v>
      </c>
      <c r="I258" s="36">
        <v>1112.6999999999998</v>
      </c>
      <c r="J258" s="36">
        <v>1128.4000000000001</v>
      </c>
      <c r="K258" s="31">
        <v>1097</v>
      </c>
      <c r="L258" s="31">
        <v>1062</v>
      </c>
      <c r="M258" s="31">
        <v>2.9996100000000001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4417.25</v>
      </c>
      <c r="D259" s="36">
        <v>4408.75</v>
      </c>
      <c r="E259" s="36">
        <v>4373.5</v>
      </c>
      <c r="F259" s="36">
        <v>4329.75</v>
      </c>
      <c r="G259" s="36">
        <v>4294.5</v>
      </c>
      <c r="H259" s="36">
        <v>4452.5</v>
      </c>
      <c r="I259" s="36">
        <v>4487.75</v>
      </c>
      <c r="J259" s="36">
        <v>4531.5</v>
      </c>
      <c r="K259" s="31">
        <v>4444</v>
      </c>
      <c r="L259" s="31">
        <v>4365</v>
      </c>
      <c r="M259" s="31">
        <v>8.2284299999999995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1227.25</v>
      </c>
      <c r="D260" s="36">
        <v>1224.6000000000001</v>
      </c>
      <c r="E260" s="36">
        <v>1215.8000000000002</v>
      </c>
      <c r="F260" s="36">
        <v>1204.3500000000001</v>
      </c>
      <c r="G260" s="36">
        <v>1195.5500000000002</v>
      </c>
      <c r="H260" s="36">
        <v>1236.0500000000002</v>
      </c>
      <c r="I260" s="36">
        <v>1244.8499999999999</v>
      </c>
      <c r="J260" s="36">
        <v>1256.3000000000002</v>
      </c>
      <c r="K260" s="31">
        <v>1233.4000000000001</v>
      </c>
      <c r="L260" s="31">
        <v>1213.1500000000001</v>
      </c>
      <c r="M260" s="31">
        <v>2.2463099999999998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1807.35</v>
      </c>
      <c r="D261" s="36">
        <v>1797.45</v>
      </c>
      <c r="E261" s="36">
        <v>1779.9</v>
      </c>
      <c r="F261" s="36">
        <v>1752.45</v>
      </c>
      <c r="G261" s="36">
        <v>1734.9</v>
      </c>
      <c r="H261" s="36">
        <v>1824.9</v>
      </c>
      <c r="I261" s="36">
        <v>1842.4499999999998</v>
      </c>
      <c r="J261" s="36">
        <v>1869.9</v>
      </c>
      <c r="K261" s="31">
        <v>1815</v>
      </c>
      <c r="L261" s="31">
        <v>1770</v>
      </c>
      <c r="M261" s="31">
        <v>2.5665399999999998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4372.55</v>
      </c>
      <c r="D262" s="36">
        <v>4389.3666666666677</v>
      </c>
      <c r="E262" s="36">
        <v>4337.883333333335</v>
      </c>
      <c r="F262" s="36">
        <v>4303.2166666666672</v>
      </c>
      <c r="G262" s="36">
        <v>4251.7333333333345</v>
      </c>
      <c r="H262" s="36">
        <v>4424.0333333333356</v>
      </c>
      <c r="I262" s="36">
        <v>4475.5166666666673</v>
      </c>
      <c r="J262" s="36">
        <v>4510.1833333333361</v>
      </c>
      <c r="K262" s="31">
        <v>4440.8500000000004</v>
      </c>
      <c r="L262" s="31">
        <v>4354.7</v>
      </c>
      <c r="M262" s="31">
        <v>0.84433999999999998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2032.85</v>
      </c>
      <c r="D263" s="36">
        <v>2052.0166666666664</v>
      </c>
      <c r="E263" s="36">
        <v>2002.583333333333</v>
      </c>
      <c r="F263" s="36">
        <v>1972.3166666666666</v>
      </c>
      <c r="G263" s="36">
        <v>1922.8833333333332</v>
      </c>
      <c r="H263" s="36">
        <v>2082.2833333333328</v>
      </c>
      <c r="I263" s="36">
        <v>2131.7166666666662</v>
      </c>
      <c r="J263" s="36">
        <v>2161.9833333333327</v>
      </c>
      <c r="K263" s="31">
        <v>2101.4499999999998</v>
      </c>
      <c r="L263" s="31">
        <v>2021.75</v>
      </c>
      <c r="M263" s="31">
        <v>1.49275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863.05</v>
      </c>
      <c r="D264" s="36">
        <v>864.83333333333337</v>
      </c>
      <c r="E264" s="36">
        <v>855.7166666666667</v>
      </c>
      <c r="F264" s="36">
        <v>848.38333333333333</v>
      </c>
      <c r="G264" s="36">
        <v>839.26666666666665</v>
      </c>
      <c r="H264" s="36">
        <v>872.16666666666674</v>
      </c>
      <c r="I264" s="36">
        <v>881.2833333333333</v>
      </c>
      <c r="J264" s="36">
        <v>888.61666666666679</v>
      </c>
      <c r="K264" s="31">
        <v>873.95</v>
      </c>
      <c r="L264" s="31">
        <v>857.5</v>
      </c>
      <c r="M264" s="31">
        <v>0.90859000000000001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587.45000000000005</v>
      </c>
      <c r="D265" s="36">
        <v>580.58333333333337</v>
      </c>
      <c r="E265" s="36">
        <v>564.36666666666679</v>
      </c>
      <c r="F265" s="36">
        <v>541.28333333333342</v>
      </c>
      <c r="G265" s="36">
        <v>525.06666666666683</v>
      </c>
      <c r="H265" s="36">
        <v>603.66666666666674</v>
      </c>
      <c r="I265" s="36">
        <v>619.88333333333321</v>
      </c>
      <c r="J265" s="36">
        <v>642.9666666666667</v>
      </c>
      <c r="K265" s="31">
        <v>596.79999999999995</v>
      </c>
      <c r="L265" s="31">
        <v>557.5</v>
      </c>
      <c r="M265" s="31">
        <v>13.83257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97.4</v>
      </c>
      <c r="D266" s="36">
        <v>98.413333333333341</v>
      </c>
      <c r="E266" s="36">
        <v>95.926666666666677</v>
      </c>
      <c r="F266" s="36">
        <v>94.453333333333333</v>
      </c>
      <c r="G266" s="36">
        <v>91.966666666666669</v>
      </c>
      <c r="H266" s="36">
        <v>99.886666666666684</v>
      </c>
      <c r="I266" s="36">
        <v>102.37333333333333</v>
      </c>
      <c r="J266" s="36">
        <v>103.84666666666669</v>
      </c>
      <c r="K266" s="31">
        <v>100.9</v>
      </c>
      <c r="L266" s="31">
        <v>96.94</v>
      </c>
      <c r="M266" s="31">
        <v>37.027459999999998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712.75</v>
      </c>
      <c r="D267" s="36">
        <v>708.76666666666677</v>
      </c>
      <c r="E267" s="36">
        <v>700.28333333333353</v>
      </c>
      <c r="F267" s="36">
        <v>687.81666666666672</v>
      </c>
      <c r="G267" s="36">
        <v>679.33333333333348</v>
      </c>
      <c r="H267" s="36">
        <v>721.23333333333358</v>
      </c>
      <c r="I267" s="36">
        <v>729.71666666666692</v>
      </c>
      <c r="J267" s="36">
        <v>742.18333333333362</v>
      </c>
      <c r="K267" s="31">
        <v>717.25</v>
      </c>
      <c r="L267" s="31">
        <v>696.3</v>
      </c>
      <c r="M267" s="31">
        <v>27.92221</v>
      </c>
      <c r="N267" s="1"/>
      <c r="O267" s="1"/>
    </row>
    <row r="268" spans="1:15" ht="12.75" customHeight="1">
      <c r="A268" s="33">
        <v>258</v>
      </c>
      <c r="B268" s="53" t="s">
        <v>867</v>
      </c>
      <c r="C268" s="31">
        <v>336.1</v>
      </c>
      <c r="D268" s="36">
        <v>337.51666666666665</v>
      </c>
      <c r="E268" s="36">
        <v>332.08333333333331</v>
      </c>
      <c r="F268" s="36">
        <v>328.06666666666666</v>
      </c>
      <c r="G268" s="36">
        <v>322.63333333333333</v>
      </c>
      <c r="H268" s="36">
        <v>341.5333333333333</v>
      </c>
      <c r="I268" s="36">
        <v>346.9666666666667</v>
      </c>
      <c r="J268" s="36">
        <v>350.98333333333329</v>
      </c>
      <c r="K268" s="31">
        <v>342.95</v>
      </c>
      <c r="L268" s="31">
        <v>333.5</v>
      </c>
      <c r="M268" s="31">
        <v>14.536670000000001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931.45</v>
      </c>
      <c r="D269" s="36">
        <v>929.38333333333333</v>
      </c>
      <c r="E269" s="36">
        <v>923.41666666666663</v>
      </c>
      <c r="F269" s="36">
        <v>915.38333333333333</v>
      </c>
      <c r="G269" s="36">
        <v>909.41666666666663</v>
      </c>
      <c r="H269" s="36">
        <v>937.41666666666663</v>
      </c>
      <c r="I269" s="36">
        <v>943.38333333333333</v>
      </c>
      <c r="J269" s="36">
        <v>951.41666666666663</v>
      </c>
      <c r="K269" s="31">
        <v>935.35</v>
      </c>
      <c r="L269" s="31">
        <v>921.35</v>
      </c>
      <c r="M269" s="31">
        <v>18.122540000000001</v>
      </c>
      <c r="N269" s="1"/>
      <c r="O269" s="1"/>
    </row>
    <row r="270" spans="1:15" ht="12.75" customHeight="1">
      <c r="A270" s="33">
        <v>260</v>
      </c>
      <c r="B270" s="53" t="s">
        <v>868</v>
      </c>
      <c r="C270" s="31">
        <v>830</v>
      </c>
      <c r="D270" s="36">
        <v>837.35</v>
      </c>
      <c r="E270" s="36">
        <v>819.75</v>
      </c>
      <c r="F270" s="36">
        <v>809.5</v>
      </c>
      <c r="G270" s="36">
        <v>791.9</v>
      </c>
      <c r="H270" s="36">
        <v>847.6</v>
      </c>
      <c r="I270" s="36">
        <v>865.20000000000016</v>
      </c>
      <c r="J270" s="36">
        <v>875.45</v>
      </c>
      <c r="K270" s="31">
        <v>854.95</v>
      </c>
      <c r="L270" s="31">
        <v>827.1</v>
      </c>
      <c r="M270" s="31">
        <v>0.40989999999999999</v>
      </c>
      <c r="N270" s="1"/>
      <c r="O270" s="1"/>
    </row>
    <row r="271" spans="1:15" ht="12.75" customHeight="1">
      <c r="A271" s="33">
        <v>261</v>
      </c>
      <c r="B271" s="53" t="s">
        <v>869</v>
      </c>
      <c r="C271" s="31">
        <v>111.74</v>
      </c>
      <c r="D271" s="36">
        <v>112.89666666666666</v>
      </c>
      <c r="E271" s="36">
        <v>109.95333333333332</v>
      </c>
      <c r="F271" s="36">
        <v>108.16666666666666</v>
      </c>
      <c r="G271" s="36">
        <v>105.22333333333331</v>
      </c>
      <c r="H271" s="36">
        <v>114.68333333333332</v>
      </c>
      <c r="I271" s="36">
        <v>117.62666666666668</v>
      </c>
      <c r="J271" s="36">
        <v>119.41333333333333</v>
      </c>
      <c r="K271" s="31">
        <v>115.84</v>
      </c>
      <c r="L271" s="31">
        <v>111.11</v>
      </c>
      <c r="M271" s="31">
        <v>41.201270000000001</v>
      </c>
      <c r="N271" s="1"/>
      <c r="O271" s="1"/>
    </row>
    <row r="272" spans="1:15" ht="12.75" customHeight="1">
      <c r="A272" s="33">
        <v>262</v>
      </c>
      <c r="B272" s="53" t="s">
        <v>831</v>
      </c>
      <c r="C272" s="31">
        <v>565.9</v>
      </c>
      <c r="D272" s="36">
        <v>570.43333333333328</v>
      </c>
      <c r="E272" s="36">
        <v>556.16666666666652</v>
      </c>
      <c r="F272" s="36">
        <v>546.43333333333328</v>
      </c>
      <c r="G272" s="36">
        <v>532.16666666666652</v>
      </c>
      <c r="H272" s="36">
        <v>580.16666666666652</v>
      </c>
      <c r="I272" s="36">
        <v>594.43333333333317</v>
      </c>
      <c r="J272" s="36">
        <v>604.16666666666652</v>
      </c>
      <c r="K272" s="31">
        <v>584.70000000000005</v>
      </c>
      <c r="L272" s="31">
        <v>560.70000000000005</v>
      </c>
      <c r="M272" s="31">
        <v>30.402830000000002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795.1</v>
      </c>
      <c r="D273" s="36">
        <v>795.01666666666677</v>
      </c>
      <c r="E273" s="36">
        <v>785.63333333333355</v>
      </c>
      <c r="F273" s="36">
        <v>776.16666666666674</v>
      </c>
      <c r="G273" s="36">
        <v>766.78333333333353</v>
      </c>
      <c r="H273" s="36">
        <v>804.48333333333358</v>
      </c>
      <c r="I273" s="36">
        <v>813.86666666666679</v>
      </c>
      <c r="J273" s="36">
        <v>823.3333333333336</v>
      </c>
      <c r="K273" s="31">
        <v>804.4</v>
      </c>
      <c r="L273" s="31">
        <v>785.55</v>
      </c>
      <c r="M273" s="31">
        <v>8.6428399999999996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989.95</v>
      </c>
      <c r="D274" s="36">
        <v>993.75</v>
      </c>
      <c r="E274" s="36">
        <v>972.6</v>
      </c>
      <c r="F274" s="36">
        <v>955.25</v>
      </c>
      <c r="G274" s="36">
        <v>934.1</v>
      </c>
      <c r="H274" s="36">
        <v>1011.1</v>
      </c>
      <c r="I274" s="36">
        <v>1032.25</v>
      </c>
      <c r="J274" s="36">
        <v>1049.5999999999999</v>
      </c>
      <c r="K274" s="31">
        <v>1014.9</v>
      </c>
      <c r="L274" s="31">
        <v>976.4</v>
      </c>
      <c r="M274" s="31">
        <v>47.642490000000002</v>
      </c>
      <c r="N274" s="1"/>
      <c r="O274" s="1"/>
    </row>
    <row r="275" spans="1:15" ht="12.75" customHeight="1">
      <c r="A275" s="33">
        <v>265</v>
      </c>
      <c r="B275" s="53" t="s">
        <v>870</v>
      </c>
      <c r="C275" s="31">
        <v>337</v>
      </c>
      <c r="D275" s="36">
        <v>339.71666666666664</v>
      </c>
      <c r="E275" s="36">
        <v>333.2833333333333</v>
      </c>
      <c r="F275" s="36">
        <v>329.56666666666666</v>
      </c>
      <c r="G275" s="36">
        <v>323.13333333333333</v>
      </c>
      <c r="H275" s="36">
        <v>343.43333333333328</v>
      </c>
      <c r="I275" s="36">
        <v>349.86666666666656</v>
      </c>
      <c r="J275" s="36">
        <v>353.58333333333326</v>
      </c>
      <c r="K275" s="31">
        <v>346.15</v>
      </c>
      <c r="L275" s="31">
        <v>336</v>
      </c>
      <c r="M275" s="31">
        <v>251.88963000000001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567.85</v>
      </c>
      <c r="D276" s="36">
        <v>572.78333333333342</v>
      </c>
      <c r="E276" s="36">
        <v>558.36666666666679</v>
      </c>
      <c r="F276" s="36">
        <v>548.88333333333333</v>
      </c>
      <c r="G276" s="36">
        <v>534.4666666666667</v>
      </c>
      <c r="H276" s="36">
        <v>582.26666666666688</v>
      </c>
      <c r="I276" s="36">
        <v>596.68333333333362</v>
      </c>
      <c r="J276" s="36">
        <v>606.16666666666697</v>
      </c>
      <c r="K276" s="31">
        <v>587.20000000000005</v>
      </c>
      <c r="L276" s="31">
        <v>563.29999999999995</v>
      </c>
      <c r="M276" s="31">
        <v>16.784669999999998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563.75</v>
      </c>
      <c r="D277" s="36">
        <v>565.6</v>
      </c>
      <c r="E277" s="36">
        <v>549.25</v>
      </c>
      <c r="F277" s="36">
        <v>534.75</v>
      </c>
      <c r="G277" s="36">
        <v>518.4</v>
      </c>
      <c r="H277" s="36">
        <v>580.1</v>
      </c>
      <c r="I277" s="36">
        <v>596.45000000000016</v>
      </c>
      <c r="J277" s="36">
        <v>610.95000000000005</v>
      </c>
      <c r="K277" s="31">
        <v>581.95000000000005</v>
      </c>
      <c r="L277" s="31">
        <v>551.1</v>
      </c>
      <c r="M277" s="31">
        <v>10.0176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727</v>
      </c>
      <c r="D278" s="36">
        <v>731.65</v>
      </c>
      <c r="E278" s="36">
        <v>718.05</v>
      </c>
      <c r="F278" s="36">
        <v>709.1</v>
      </c>
      <c r="G278" s="36">
        <v>695.5</v>
      </c>
      <c r="H278" s="36">
        <v>740.59999999999991</v>
      </c>
      <c r="I278" s="36">
        <v>754.2</v>
      </c>
      <c r="J278" s="36">
        <v>763.14999999999986</v>
      </c>
      <c r="K278" s="31">
        <v>745.25</v>
      </c>
      <c r="L278" s="31">
        <v>722.7</v>
      </c>
      <c r="M278" s="31">
        <v>2.1574399999999998</v>
      </c>
      <c r="N278" s="1"/>
      <c r="O278" s="1"/>
    </row>
    <row r="279" spans="1:15" ht="12.75" customHeight="1">
      <c r="A279" s="33">
        <v>269</v>
      </c>
      <c r="B279" s="53" t="s">
        <v>871</v>
      </c>
      <c r="C279" s="31">
        <v>641.04999999999995</v>
      </c>
      <c r="D279" s="36">
        <v>647.43333333333339</v>
      </c>
      <c r="E279" s="36">
        <v>628.76666666666677</v>
      </c>
      <c r="F279" s="36">
        <v>616.48333333333335</v>
      </c>
      <c r="G279" s="36">
        <v>597.81666666666672</v>
      </c>
      <c r="H279" s="36">
        <v>659.71666666666681</v>
      </c>
      <c r="I279" s="36">
        <v>678.38333333333333</v>
      </c>
      <c r="J279" s="36">
        <v>690.66666666666686</v>
      </c>
      <c r="K279" s="31">
        <v>666.1</v>
      </c>
      <c r="L279" s="31">
        <v>635.15</v>
      </c>
      <c r="M279" s="31">
        <v>17.215679999999999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1242.0999999999999</v>
      </c>
      <c r="D280" s="36">
        <v>1193.2666666666667</v>
      </c>
      <c r="E280" s="36">
        <v>1144.4333333333334</v>
      </c>
      <c r="F280" s="36">
        <v>1046.7666666666667</v>
      </c>
      <c r="G280" s="36">
        <v>997.93333333333339</v>
      </c>
      <c r="H280" s="36">
        <v>1290.9333333333334</v>
      </c>
      <c r="I280" s="36">
        <v>1339.7666666666669</v>
      </c>
      <c r="J280" s="36">
        <v>1437.4333333333334</v>
      </c>
      <c r="K280" s="31">
        <v>1242.0999999999999</v>
      </c>
      <c r="L280" s="31">
        <v>1095.5999999999999</v>
      </c>
      <c r="M280" s="31">
        <v>131.63686999999999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497</v>
      </c>
      <c r="D281" s="36">
        <v>496.7166666666667</v>
      </c>
      <c r="E281" s="36">
        <v>485.43333333333339</v>
      </c>
      <c r="F281" s="36">
        <v>473.86666666666667</v>
      </c>
      <c r="G281" s="36">
        <v>462.58333333333337</v>
      </c>
      <c r="H281" s="36">
        <v>508.28333333333342</v>
      </c>
      <c r="I281" s="36">
        <v>519.56666666666672</v>
      </c>
      <c r="J281" s="36">
        <v>531.13333333333344</v>
      </c>
      <c r="K281" s="31">
        <v>508</v>
      </c>
      <c r="L281" s="31">
        <v>485.15</v>
      </c>
      <c r="M281" s="31">
        <v>13.95377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855.4</v>
      </c>
      <c r="D282" s="36">
        <v>865.98333333333323</v>
      </c>
      <c r="E282" s="36">
        <v>839.41666666666652</v>
      </c>
      <c r="F282" s="36">
        <v>823.43333333333328</v>
      </c>
      <c r="G282" s="36">
        <v>796.86666666666656</v>
      </c>
      <c r="H282" s="36">
        <v>881.96666666666647</v>
      </c>
      <c r="I282" s="36">
        <v>908.5333333333333</v>
      </c>
      <c r="J282" s="36">
        <v>924.51666666666642</v>
      </c>
      <c r="K282" s="31">
        <v>892.55</v>
      </c>
      <c r="L282" s="31">
        <v>850</v>
      </c>
      <c r="M282" s="31">
        <v>2.5512899999999998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4266</v>
      </c>
      <c r="D283" s="36">
        <v>4352.8166666666666</v>
      </c>
      <c r="E283" s="36">
        <v>4155.6333333333332</v>
      </c>
      <c r="F283" s="36">
        <v>4045.2666666666664</v>
      </c>
      <c r="G283" s="36">
        <v>3848.083333333333</v>
      </c>
      <c r="H283" s="36">
        <v>4463.1833333333334</v>
      </c>
      <c r="I283" s="36">
        <v>4660.3666666666659</v>
      </c>
      <c r="J283" s="36">
        <v>4770.7333333333336</v>
      </c>
      <c r="K283" s="31">
        <v>4550</v>
      </c>
      <c r="L283" s="31">
        <v>4242.45</v>
      </c>
      <c r="M283" s="31">
        <v>4.1375400000000004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351.8</v>
      </c>
      <c r="D284" s="36">
        <v>357.18333333333334</v>
      </c>
      <c r="E284" s="36">
        <v>345.61666666666667</v>
      </c>
      <c r="F284" s="36">
        <v>339.43333333333334</v>
      </c>
      <c r="G284" s="36">
        <v>327.86666666666667</v>
      </c>
      <c r="H284" s="36">
        <v>363.36666666666667</v>
      </c>
      <c r="I284" s="36">
        <v>374.93333333333339</v>
      </c>
      <c r="J284" s="36">
        <v>381.11666666666667</v>
      </c>
      <c r="K284" s="31">
        <v>368.75</v>
      </c>
      <c r="L284" s="31">
        <v>351</v>
      </c>
      <c r="M284" s="31">
        <v>11.0787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1858.3</v>
      </c>
      <c r="D285" s="36">
        <v>1850.7666666666667</v>
      </c>
      <c r="E285" s="36">
        <v>1819.5333333333333</v>
      </c>
      <c r="F285" s="36">
        <v>1780.7666666666667</v>
      </c>
      <c r="G285" s="36">
        <v>1749.5333333333333</v>
      </c>
      <c r="H285" s="36">
        <v>1889.5333333333333</v>
      </c>
      <c r="I285" s="36">
        <v>1920.7666666666664</v>
      </c>
      <c r="J285" s="36">
        <v>1959.5333333333333</v>
      </c>
      <c r="K285" s="31">
        <v>1882</v>
      </c>
      <c r="L285" s="31">
        <v>1812</v>
      </c>
      <c r="M285" s="31">
        <v>10.95617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312.75</v>
      </c>
      <c r="D286" s="36">
        <v>315.38333333333333</v>
      </c>
      <c r="E286" s="36">
        <v>308.96666666666664</v>
      </c>
      <c r="F286" s="36">
        <v>305.18333333333334</v>
      </c>
      <c r="G286" s="36">
        <v>298.76666666666665</v>
      </c>
      <c r="H286" s="36">
        <v>319.16666666666663</v>
      </c>
      <c r="I286" s="36">
        <v>325.58333333333337</v>
      </c>
      <c r="J286" s="36">
        <v>329.36666666666662</v>
      </c>
      <c r="K286" s="31">
        <v>321.8</v>
      </c>
      <c r="L286" s="31">
        <v>311.60000000000002</v>
      </c>
      <c r="M286" s="31">
        <v>8.2018900000000006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4896.5</v>
      </c>
      <c r="D287" s="36">
        <v>4943.5333333333338</v>
      </c>
      <c r="E287" s="36">
        <v>4822.9666666666672</v>
      </c>
      <c r="F287" s="36">
        <v>4749.4333333333334</v>
      </c>
      <c r="G287" s="36">
        <v>4628.8666666666668</v>
      </c>
      <c r="H287" s="36">
        <v>5017.0666666666675</v>
      </c>
      <c r="I287" s="36">
        <v>5137.633333333335</v>
      </c>
      <c r="J287" s="36">
        <v>5211.1666666666679</v>
      </c>
      <c r="K287" s="31">
        <v>5064.1000000000004</v>
      </c>
      <c r="L287" s="31">
        <v>4870</v>
      </c>
      <c r="M287" s="31">
        <v>0.41491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1365.2</v>
      </c>
      <c r="D288" s="36">
        <v>1376.5333333333335</v>
      </c>
      <c r="E288" s="36">
        <v>1345.0666666666671</v>
      </c>
      <c r="F288" s="36">
        <v>1324.9333333333336</v>
      </c>
      <c r="G288" s="36">
        <v>1293.4666666666672</v>
      </c>
      <c r="H288" s="36">
        <v>1396.666666666667</v>
      </c>
      <c r="I288" s="36">
        <v>1428.1333333333337</v>
      </c>
      <c r="J288" s="36">
        <v>1448.2666666666669</v>
      </c>
      <c r="K288" s="31">
        <v>1408</v>
      </c>
      <c r="L288" s="31">
        <v>1356.4</v>
      </c>
      <c r="M288" s="31">
        <v>5.4895399999999999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1316.7</v>
      </c>
      <c r="D289" s="36">
        <v>1326.8999999999999</v>
      </c>
      <c r="E289" s="36">
        <v>1293.7999999999997</v>
      </c>
      <c r="F289" s="36">
        <v>1270.8999999999999</v>
      </c>
      <c r="G289" s="36">
        <v>1237.7999999999997</v>
      </c>
      <c r="H289" s="36">
        <v>1349.7999999999997</v>
      </c>
      <c r="I289" s="36">
        <v>1382.8999999999996</v>
      </c>
      <c r="J289" s="36">
        <v>1405.7999999999997</v>
      </c>
      <c r="K289" s="31">
        <v>1360</v>
      </c>
      <c r="L289" s="31">
        <v>1304</v>
      </c>
      <c r="M289" s="31">
        <v>4.9684100000000004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519.45000000000005</v>
      </c>
      <c r="D290" s="36">
        <v>519.7833333333333</v>
      </c>
      <c r="E290" s="36">
        <v>512.16666666666663</v>
      </c>
      <c r="F290" s="36">
        <v>504.88333333333333</v>
      </c>
      <c r="G290" s="36">
        <v>497.26666666666665</v>
      </c>
      <c r="H290" s="36">
        <v>527.06666666666661</v>
      </c>
      <c r="I290" s="36">
        <v>534.68333333333339</v>
      </c>
      <c r="J290" s="36">
        <v>541.96666666666658</v>
      </c>
      <c r="K290" s="31">
        <v>527.4</v>
      </c>
      <c r="L290" s="31">
        <v>512.5</v>
      </c>
      <c r="M290" s="31">
        <v>10.77417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274.60000000000002</v>
      </c>
      <c r="D291" s="36">
        <v>275.75</v>
      </c>
      <c r="E291" s="36">
        <v>272.64999999999998</v>
      </c>
      <c r="F291" s="36">
        <v>270.7</v>
      </c>
      <c r="G291" s="36">
        <v>267.59999999999997</v>
      </c>
      <c r="H291" s="36">
        <v>277.7</v>
      </c>
      <c r="I291" s="36">
        <v>280.8</v>
      </c>
      <c r="J291" s="36">
        <v>282.75</v>
      </c>
      <c r="K291" s="31">
        <v>278.85000000000002</v>
      </c>
      <c r="L291" s="31">
        <v>273.8</v>
      </c>
      <c r="M291" s="31">
        <v>6.7046099999999997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206.31</v>
      </c>
      <c r="D292" s="36">
        <v>204.20666666666668</v>
      </c>
      <c r="E292" s="36">
        <v>200.51333333333335</v>
      </c>
      <c r="F292" s="36">
        <v>194.71666666666667</v>
      </c>
      <c r="G292" s="36">
        <v>191.02333333333334</v>
      </c>
      <c r="H292" s="36">
        <v>210.00333333333336</v>
      </c>
      <c r="I292" s="36">
        <v>213.69666666666669</v>
      </c>
      <c r="J292" s="36">
        <v>219.49333333333337</v>
      </c>
      <c r="K292" s="31">
        <v>207.9</v>
      </c>
      <c r="L292" s="31">
        <v>198.41</v>
      </c>
      <c r="M292" s="31">
        <v>54.222520000000003</v>
      </c>
      <c r="N292" s="1"/>
      <c r="O292" s="1"/>
    </row>
    <row r="293" spans="1:15" ht="12.75" customHeight="1">
      <c r="A293" s="33">
        <v>283</v>
      </c>
      <c r="B293" s="53" t="s">
        <v>832</v>
      </c>
      <c r="C293" s="31">
        <v>4076.6</v>
      </c>
      <c r="D293" s="36">
        <v>4076.2166666666667</v>
      </c>
      <c r="E293" s="36">
        <v>4004.3833333333332</v>
      </c>
      <c r="F293" s="36">
        <v>3932.1666666666665</v>
      </c>
      <c r="G293" s="36">
        <v>3860.333333333333</v>
      </c>
      <c r="H293" s="36">
        <v>4148.4333333333334</v>
      </c>
      <c r="I293" s="36">
        <v>4220.2666666666664</v>
      </c>
      <c r="J293" s="36">
        <v>4292.4833333333336</v>
      </c>
      <c r="K293" s="31">
        <v>4148.05</v>
      </c>
      <c r="L293" s="31">
        <v>4004</v>
      </c>
      <c r="M293" s="31">
        <v>2.1462699999999999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891.3</v>
      </c>
      <c r="D294" s="36">
        <v>904.11666666666667</v>
      </c>
      <c r="E294" s="36">
        <v>868.23333333333335</v>
      </c>
      <c r="F294" s="36">
        <v>845.16666666666663</v>
      </c>
      <c r="G294" s="36">
        <v>809.2833333333333</v>
      </c>
      <c r="H294" s="36">
        <v>927.18333333333339</v>
      </c>
      <c r="I294" s="36">
        <v>963.06666666666683</v>
      </c>
      <c r="J294" s="36">
        <v>986.13333333333344</v>
      </c>
      <c r="K294" s="31">
        <v>940</v>
      </c>
      <c r="L294" s="31">
        <v>881.05</v>
      </c>
      <c r="M294" s="31">
        <v>42.570959999999999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771.8</v>
      </c>
      <c r="D295" s="36">
        <v>766.93333333333339</v>
      </c>
      <c r="E295" s="36">
        <v>750.86666666666679</v>
      </c>
      <c r="F295" s="36">
        <v>729.93333333333339</v>
      </c>
      <c r="G295" s="36">
        <v>713.86666666666679</v>
      </c>
      <c r="H295" s="36">
        <v>787.86666666666679</v>
      </c>
      <c r="I295" s="36">
        <v>803.93333333333339</v>
      </c>
      <c r="J295" s="36">
        <v>824.86666666666679</v>
      </c>
      <c r="K295" s="31">
        <v>783</v>
      </c>
      <c r="L295" s="31">
        <v>746</v>
      </c>
      <c r="M295" s="31">
        <v>9.5232700000000001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1826.75</v>
      </c>
      <c r="D296" s="36">
        <v>1817.0333333333335</v>
      </c>
      <c r="E296" s="36">
        <v>1802.866666666667</v>
      </c>
      <c r="F296" s="36">
        <v>1778.9833333333336</v>
      </c>
      <c r="G296" s="36">
        <v>1764.8166666666671</v>
      </c>
      <c r="H296" s="36">
        <v>1840.916666666667</v>
      </c>
      <c r="I296" s="36">
        <v>1855.0833333333335</v>
      </c>
      <c r="J296" s="36">
        <v>1878.9666666666669</v>
      </c>
      <c r="K296" s="31">
        <v>1831.2</v>
      </c>
      <c r="L296" s="31">
        <v>1793.15</v>
      </c>
      <c r="M296" s="31">
        <v>75.908379999999994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2134.75</v>
      </c>
      <c r="D297" s="36">
        <v>2142.6</v>
      </c>
      <c r="E297" s="36">
        <v>2110.1999999999998</v>
      </c>
      <c r="F297" s="36">
        <v>2085.65</v>
      </c>
      <c r="G297" s="36">
        <v>2053.25</v>
      </c>
      <c r="H297" s="36">
        <v>2167.1499999999996</v>
      </c>
      <c r="I297" s="36">
        <v>2199.5500000000002</v>
      </c>
      <c r="J297" s="36">
        <v>2224.0999999999995</v>
      </c>
      <c r="K297" s="31">
        <v>2175</v>
      </c>
      <c r="L297" s="31">
        <v>2118.0500000000002</v>
      </c>
      <c r="M297" s="31">
        <v>0.58528999999999998</v>
      </c>
      <c r="N297" s="1"/>
      <c r="O297" s="1"/>
    </row>
    <row r="298" spans="1:15" ht="12.75" customHeight="1">
      <c r="A298" s="33">
        <v>288</v>
      </c>
      <c r="B298" s="53" t="s">
        <v>843</v>
      </c>
      <c r="C298" s="31">
        <v>184.57</v>
      </c>
      <c r="D298" s="36">
        <v>185.75</v>
      </c>
      <c r="E298" s="36">
        <v>181.55</v>
      </c>
      <c r="F298" s="36">
        <v>178.53</v>
      </c>
      <c r="G298" s="36">
        <v>174.33</v>
      </c>
      <c r="H298" s="36">
        <v>188.77</v>
      </c>
      <c r="I298" s="36">
        <v>192.97</v>
      </c>
      <c r="J298" s="36">
        <v>195.99</v>
      </c>
      <c r="K298" s="31">
        <v>189.95</v>
      </c>
      <c r="L298" s="31">
        <v>182.73</v>
      </c>
      <c r="M298" s="31">
        <v>376.65071999999998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4849.95</v>
      </c>
      <c r="D299" s="36">
        <v>4839.333333333333</v>
      </c>
      <c r="E299" s="36">
        <v>4738.6666666666661</v>
      </c>
      <c r="F299" s="36">
        <v>4627.3833333333332</v>
      </c>
      <c r="G299" s="36">
        <v>4526.7166666666662</v>
      </c>
      <c r="H299" s="36">
        <v>4950.6166666666659</v>
      </c>
      <c r="I299" s="36">
        <v>5051.2833333333319</v>
      </c>
      <c r="J299" s="36">
        <v>5162.5666666666657</v>
      </c>
      <c r="K299" s="31">
        <v>4940</v>
      </c>
      <c r="L299" s="31">
        <v>4728.05</v>
      </c>
      <c r="M299" s="31">
        <v>4.6355700000000004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795.7</v>
      </c>
      <c r="D300" s="36">
        <v>799.2166666666667</v>
      </c>
      <c r="E300" s="36">
        <v>784.48333333333335</v>
      </c>
      <c r="F300" s="36">
        <v>773.26666666666665</v>
      </c>
      <c r="G300" s="36">
        <v>758.5333333333333</v>
      </c>
      <c r="H300" s="36">
        <v>810.43333333333339</v>
      </c>
      <c r="I300" s="36">
        <v>825.16666666666674</v>
      </c>
      <c r="J300" s="36">
        <v>836.38333333333344</v>
      </c>
      <c r="K300" s="31">
        <v>813.95</v>
      </c>
      <c r="L300" s="31">
        <v>788</v>
      </c>
      <c r="M300" s="31">
        <v>44.100320000000004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5756.9</v>
      </c>
      <c r="D301" s="36">
        <v>5713.3</v>
      </c>
      <c r="E301" s="36">
        <v>5648.6</v>
      </c>
      <c r="F301" s="36">
        <v>5540.3</v>
      </c>
      <c r="G301" s="36">
        <v>5475.6</v>
      </c>
      <c r="H301" s="36">
        <v>5821.6</v>
      </c>
      <c r="I301" s="36">
        <v>5886.2999999999993</v>
      </c>
      <c r="J301" s="36">
        <v>5994.6</v>
      </c>
      <c r="K301" s="31">
        <v>5778</v>
      </c>
      <c r="L301" s="31">
        <v>5605</v>
      </c>
      <c r="M301" s="31">
        <v>25.922989999999999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3656.2</v>
      </c>
      <c r="D302" s="36">
        <v>3644.7000000000003</v>
      </c>
      <c r="E302" s="36">
        <v>3610.1500000000005</v>
      </c>
      <c r="F302" s="36">
        <v>3564.1000000000004</v>
      </c>
      <c r="G302" s="36">
        <v>3529.5500000000006</v>
      </c>
      <c r="H302" s="36">
        <v>3690.7500000000005</v>
      </c>
      <c r="I302" s="36">
        <v>3725.3000000000006</v>
      </c>
      <c r="J302" s="36">
        <v>3771.3500000000004</v>
      </c>
      <c r="K302" s="31">
        <v>3679.25</v>
      </c>
      <c r="L302" s="31">
        <v>3598.65</v>
      </c>
      <c r="M302" s="31">
        <v>32.407719999999998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539.70000000000005</v>
      </c>
      <c r="D303" s="36">
        <v>544.23333333333335</v>
      </c>
      <c r="E303" s="36">
        <v>532.4666666666667</v>
      </c>
      <c r="F303" s="36">
        <v>525.23333333333335</v>
      </c>
      <c r="G303" s="36">
        <v>513.4666666666667</v>
      </c>
      <c r="H303" s="36">
        <v>551.4666666666667</v>
      </c>
      <c r="I303" s="36">
        <v>563.23333333333335</v>
      </c>
      <c r="J303" s="36">
        <v>570.4666666666667</v>
      </c>
      <c r="K303" s="31">
        <v>556</v>
      </c>
      <c r="L303" s="31">
        <v>537</v>
      </c>
      <c r="M303" s="31">
        <v>5.5296000000000003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457</v>
      </c>
      <c r="D304" s="36">
        <v>458.2166666666667</v>
      </c>
      <c r="E304" s="36">
        <v>451.43333333333339</v>
      </c>
      <c r="F304" s="36">
        <v>445.86666666666667</v>
      </c>
      <c r="G304" s="36">
        <v>439.08333333333337</v>
      </c>
      <c r="H304" s="36">
        <v>463.78333333333342</v>
      </c>
      <c r="I304" s="36">
        <v>470.56666666666672</v>
      </c>
      <c r="J304" s="36">
        <v>476.13333333333344</v>
      </c>
      <c r="K304" s="31">
        <v>465</v>
      </c>
      <c r="L304" s="31">
        <v>452.65</v>
      </c>
      <c r="M304" s="31">
        <v>11.600680000000001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260.64999999999998</v>
      </c>
      <c r="D305" s="36">
        <v>262.63333333333333</v>
      </c>
      <c r="E305" s="36">
        <v>257.01666666666665</v>
      </c>
      <c r="F305" s="36">
        <v>253.38333333333333</v>
      </c>
      <c r="G305" s="36">
        <v>247.76666666666665</v>
      </c>
      <c r="H305" s="36">
        <v>266.26666666666665</v>
      </c>
      <c r="I305" s="36">
        <v>271.88333333333333</v>
      </c>
      <c r="J305" s="36">
        <v>275.51666666666665</v>
      </c>
      <c r="K305" s="31">
        <v>268.25</v>
      </c>
      <c r="L305" s="31">
        <v>259</v>
      </c>
      <c r="M305" s="31">
        <v>15.292210000000001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144.94999999999999</v>
      </c>
      <c r="D306" s="36">
        <v>144.97</v>
      </c>
      <c r="E306" s="36">
        <v>143.13999999999999</v>
      </c>
      <c r="F306" s="36">
        <v>141.32999999999998</v>
      </c>
      <c r="G306" s="36">
        <v>139.49999999999997</v>
      </c>
      <c r="H306" s="36">
        <v>146.78</v>
      </c>
      <c r="I306" s="36">
        <v>148.60999999999999</v>
      </c>
      <c r="J306" s="36">
        <v>150.42000000000002</v>
      </c>
      <c r="K306" s="31">
        <v>146.80000000000001</v>
      </c>
      <c r="L306" s="31">
        <v>143.16</v>
      </c>
      <c r="M306" s="31">
        <v>15.34249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1109.6500000000001</v>
      </c>
      <c r="D307" s="36">
        <v>1109.3166666666666</v>
      </c>
      <c r="E307" s="36">
        <v>1088.6333333333332</v>
      </c>
      <c r="F307" s="36">
        <v>1067.6166666666666</v>
      </c>
      <c r="G307" s="36">
        <v>1046.9333333333332</v>
      </c>
      <c r="H307" s="36">
        <v>1130.3333333333333</v>
      </c>
      <c r="I307" s="36">
        <v>1151.0166666666667</v>
      </c>
      <c r="J307" s="36">
        <v>1172.0333333333333</v>
      </c>
      <c r="K307" s="31">
        <v>1130</v>
      </c>
      <c r="L307" s="31">
        <v>1088.3</v>
      </c>
      <c r="M307" s="31">
        <v>74.759450000000001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8406.7999999999993</v>
      </c>
      <c r="D308" s="36">
        <v>8465.65</v>
      </c>
      <c r="E308" s="36">
        <v>8227.5999999999985</v>
      </c>
      <c r="F308" s="36">
        <v>8048.4</v>
      </c>
      <c r="G308" s="36">
        <v>7810.3499999999985</v>
      </c>
      <c r="H308" s="36">
        <v>8644.8499999999985</v>
      </c>
      <c r="I308" s="36">
        <v>8882.8999999999978</v>
      </c>
      <c r="J308" s="36">
        <v>9062.0999999999985</v>
      </c>
      <c r="K308" s="31">
        <v>8703.7000000000007</v>
      </c>
      <c r="L308" s="31">
        <v>8286.4500000000007</v>
      </c>
      <c r="M308" s="31">
        <v>0.92686999999999997</v>
      </c>
      <c r="N308" s="1"/>
      <c r="O308" s="1"/>
    </row>
    <row r="309" spans="1:15" ht="12.75" customHeight="1">
      <c r="A309" s="33">
        <v>299</v>
      </c>
      <c r="B309" s="53" t="s">
        <v>872</v>
      </c>
      <c r="C309" s="31">
        <v>739.2</v>
      </c>
      <c r="D309" s="36">
        <v>739.7833333333333</v>
      </c>
      <c r="E309" s="36">
        <v>730.56666666666661</v>
      </c>
      <c r="F309" s="36">
        <v>721.93333333333328</v>
      </c>
      <c r="G309" s="36">
        <v>712.71666666666658</v>
      </c>
      <c r="H309" s="36">
        <v>748.41666666666663</v>
      </c>
      <c r="I309" s="36">
        <v>757.63333333333333</v>
      </c>
      <c r="J309" s="36">
        <v>766.26666666666665</v>
      </c>
      <c r="K309" s="31">
        <v>749</v>
      </c>
      <c r="L309" s="31">
        <v>731.15</v>
      </c>
      <c r="M309" s="31">
        <v>4.85778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1817.25</v>
      </c>
      <c r="D310" s="36">
        <v>1823.6666666666667</v>
      </c>
      <c r="E310" s="36">
        <v>1805.8333333333335</v>
      </c>
      <c r="F310" s="36">
        <v>1794.4166666666667</v>
      </c>
      <c r="G310" s="36">
        <v>1776.5833333333335</v>
      </c>
      <c r="H310" s="36">
        <v>1835.0833333333335</v>
      </c>
      <c r="I310" s="36">
        <v>1852.916666666667</v>
      </c>
      <c r="J310" s="36">
        <v>1864.3333333333335</v>
      </c>
      <c r="K310" s="31">
        <v>1841.5</v>
      </c>
      <c r="L310" s="31">
        <v>1812.25</v>
      </c>
      <c r="M310" s="31">
        <v>6.3406399999999996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90.7</v>
      </c>
      <c r="D311" s="36">
        <v>90.913333333333341</v>
      </c>
      <c r="E311" s="36">
        <v>87.526666666666685</v>
      </c>
      <c r="F311" s="36">
        <v>84.353333333333339</v>
      </c>
      <c r="G311" s="36">
        <v>80.966666666666683</v>
      </c>
      <c r="H311" s="36">
        <v>94.086666666666687</v>
      </c>
      <c r="I311" s="36">
        <v>97.473333333333343</v>
      </c>
      <c r="J311" s="36">
        <v>100.64666666666669</v>
      </c>
      <c r="K311" s="31">
        <v>94.3</v>
      </c>
      <c r="L311" s="31">
        <v>87.74</v>
      </c>
      <c r="M311" s="31">
        <v>152.9323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132300.85</v>
      </c>
      <c r="D312" s="36">
        <v>132087.23333333334</v>
      </c>
      <c r="E312" s="36">
        <v>130999.61666666667</v>
      </c>
      <c r="F312" s="36">
        <v>129698.38333333333</v>
      </c>
      <c r="G312" s="36">
        <v>128610.76666666666</v>
      </c>
      <c r="H312" s="36">
        <v>133388.46666666667</v>
      </c>
      <c r="I312" s="36">
        <v>134476.08333333337</v>
      </c>
      <c r="J312" s="36">
        <v>135777.31666666668</v>
      </c>
      <c r="K312" s="31">
        <v>133174.85</v>
      </c>
      <c r="L312" s="31">
        <v>130786</v>
      </c>
      <c r="M312" s="31">
        <v>5.679E-2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1947.3</v>
      </c>
      <c r="D313" s="36">
        <v>1958.7333333333333</v>
      </c>
      <c r="E313" s="36">
        <v>1913.2666666666667</v>
      </c>
      <c r="F313" s="36">
        <v>1879.2333333333333</v>
      </c>
      <c r="G313" s="36">
        <v>1833.7666666666667</v>
      </c>
      <c r="H313" s="36">
        <v>1992.7666666666667</v>
      </c>
      <c r="I313" s="36">
        <v>2038.2333333333333</v>
      </c>
      <c r="J313" s="36">
        <v>2072.2666666666664</v>
      </c>
      <c r="K313" s="31">
        <v>2004.2</v>
      </c>
      <c r="L313" s="31">
        <v>1924.7</v>
      </c>
      <c r="M313" s="31">
        <v>2.4518300000000002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1476.6</v>
      </c>
      <c r="D314" s="36">
        <v>1463.5333333333335</v>
      </c>
      <c r="E314" s="36">
        <v>1427.0666666666671</v>
      </c>
      <c r="F314" s="36">
        <v>1377.5333333333335</v>
      </c>
      <c r="G314" s="36">
        <v>1341.0666666666671</v>
      </c>
      <c r="H314" s="36">
        <v>1513.0666666666671</v>
      </c>
      <c r="I314" s="36">
        <v>1549.5333333333338</v>
      </c>
      <c r="J314" s="36">
        <v>1599.0666666666671</v>
      </c>
      <c r="K314" s="31">
        <v>1500</v>
      </c>
      <c r="L314" s="31">
        <v>1414</v>
      </c>
      <c r="M314" s="31">
        <v>10.56179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1727.35</v>
      </c>
      <c r="D315" s="36">
        <v>1739.05</v>
      </c>
      <c r="E315" s="36">
        <v>1700.3</v>
      </c>
      <c r="F315" s="36">
        <v>1673.25</v>
      </c>
      <c r="G315" s="36">
        <v>1634.5</v>
      </c>
      <c r="H315" s="36">
        <v>1766.1</v>
      </c>
      <c r="I315" s="36">
        <v>1804.85</v>
      </c>
      <c r="J315" s="36">
        <v>1831.8999999999999</v>
      </c>
      <c r="K315" s="31">
        <v>1777.8</v>
      </c>
      <c r="L315" s="31">
        <v>1712</v>
      </c>
      <c r="M315" s="31">
        <v>7.5376000000000003</v>
      </c>
      <c r="N315" s="1"/>
      <c r="O315" s="1"/>
    </row>
    <row r="316" spans="1:15" ht="12.75" customHeight="1">
      <c r="A316" s="33">
        <v>306</v>
      </c>
      <c r="B316" s="53" t="s">
        <v>873</v>
      </c>
      <c r="C316" s="31">
        <v>649.75</v>
      </c>
      <c r="D316" s="36">
        <v>651.36666666666667</v>
      </c>
      <c r="E316" s="36">
        <v>640.23333333333335</v>
      </c>
      <c r="F316" s="36">
        <v>630.7166666666667</v>
      </c>
      <c r="G316" s="36">
        <v>619.58333333333337</v>
      </c>
      <c r="H316" s="36">
        <v>660.88333333333333</v>
      </c>
      <c r="I316" s="36">
        <v>672.01666666666677</v>
      </c>
      <c r="J316" s="36">
        <v>681.5333333333333</v>
      </c>
      <c r="K316" s="31">
        <v>662.5</v>
      </c>
      <c r="L316" s="31">
        <v>641.85</v>
      </c>
      <c r="M316" s="31">
        <v>3.7745299999999999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295.2</v>
      </c>
      <c r="D317" s="36">
        <v>295.0333333333333</v>
      </c>
      <c r="E317" s="36">
        <v>291.16666666666663</v>
      </c>
      <c r="F317" s="36">
        <v>287.13333333333333</v>
      </c>
      <c r="G317" s="36">
        <v>283.26666666666665</v>
      </c>
      <c r="H317" s="36">
        <v>299.06666666666661</v>
      </c>
      <c r="I317" s="36">
        <v>302.93333333333328</v>
      </c>
      <c r="J317" s="36">
        <v>306.96666666666658</v>
      </c>
      <c r="K317" s="31">
        <v>298.89999999999998</v>
      </c>
      <c r="L317" s="31">
        <v>291</v>
      </c>
      <c r="M317" s="31">
        <v>22.038830000000001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2819.45</v>
      </c>
      <c r="D318" s="36">
        <v>2793.9666666666667</v>
      </c>
      <c r="E318" s="36">
        <v>2761.9833333333336</v>
      </c>
      <c r="F318" s="36">
        <v>2704.5166666666669</v>
      </c>
      <c r="G318" s="36">
        <v>2672.5333333333338</v>
      </c>
      <c r="H318" s="36">
        <v>2851.4333333333334</v>
      </c>
      <c r="I318" s="36">
        <v>2883.4166666666661</v>
      </c>
      <c r="J318" s="36">
        <v>2940.8833333333332</v>
      </c>
      <c r="K318" s="31">
        <v>2825.95</v>
      </c>
      <c r="L318" s="31">
        <v>2736.5</v>
      </c>
      <c r="M318" s="31">
        <v>41.228439999999999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452.4</v>
      </c>
      <c r="D319" s="36">
        <v>453.26666666666671</v>
      </c>
      <c r="E319" s="36">
        <v>442.48333333333341</v>
      </c>
      <c r="F319" s="36">
        <v>432.56666666666672</v>
      </c>
      <c r="G319" s="36">
        <v>421.78333333333342</v>
      </c>
      <c r="H319" s="36">
        <v>463.18333333333339</v>
      </c>
      <c r="I319" s="36">
        <v>473.9666666666667</v>
      </c>
      <c r="J319" s="36">
        <v>483.88333333333338</v>
      </c>
      <c r="K319" s="31">
        <v>464.05</v>
      </c>
      <c r="L319" s="31">
        <v>443.35</v>
      </c>
      <c r="M319" s="31">
        <v>2.9310200000000002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609.15</v>
      </c>
      <c r="D320" s="36">
        <v>609.08333333333337</v>
      </c>
      <c r="E320" s="36">
        <v>604.06666666666672</v>
      </c>
      <c r="F320" s="36">
        <v>598.98333333333335</v>
      </c>
      <c r="G320" s="36">
        <v>593.9666666666667</v>
      </c>
      <c r="H320" s="36">
        <v>614.16666666666674</v>
      </c>
      <c r="I320" s="36">
        <v>619.18333333333339</v>
      </c>
      <c r="J320" s="36">
        <v>624.26666666666677</v>
      </c>
      <c r="K320" s="31">
        <v>614.1</v>
      </c>
      <c r="L320" s="31">
        <v>604</v>
      </c>
      <c r="M320" s="31">
        <v>2.4917199999999999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228.32</v>
      </c>
      <c r="D321" s="36">
        <v>226.67333333333332</v>
      </c>
      <c r="E321" s="36">
        <v>223.94666666666663</v>
      </c>
      <c r="F321" s="36">
        <v>219.57333333333332</v>
      </c>
      <c r="G321" s="36">
        <v>216.84666666666664</v>
      </c>
      <c r="H321" s="36">
        <v>231.04666666666662</v>
      </c>
      <c r="I321" s="36">
        <v>233.77333333333331</v>
      </c>
      <c r="J321" s="36">
        <v>238.14666666666662</v>
      </c>
      <c r="K321" s="31">
        <v>229.4</v>
      </c>
      <c r="L321" s="31">
        <v>222.3</v>
      </c>
      <c r="M321" s="31">
        <v>221.58543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229.13</v>
      </c>
      <c r="D322" s="36">
        <v>232.81333333333336</v>
      </c>
      <c r="E322" s="36">
        <v>224.42666666666673</v>
      </c>
      <c r="F322" s="36">
        <v>219.72333333333339</v>
      </c>
      <c r="G322" s="36">
        <v>211.33666666666676</v>
      </c>
      <c r="H322" s="36">
        <v>237.51666666666671</v>
      </c>
      <c r="I322" s="36">
        <v>245.90333333333331</v>
      </c>
      <c r="J322" s="36">
        <v>250.60666666666668</v>
      </c>
      <c r="K322" s="31">
        <v>241.2</v>
      </c>
      <c r="L322" s="31">
        <v>228.11</v>
      </c>
      <c r="M322" s="31">
        <v>83.089780000000005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2138.85</v>
      </c>
      <c r="D323" s="36">
        <v>2132.6</v>
      </c>
      <c r="E323" s="36">
        <v>2122.3999999999996</v>
      </c>
      <c r="F323" s="36">
        <v>2105.9499999999998</v>
      </c>
      <c r="G323" s="36">
        <v>2095.7499999999995</v>
      </c>
      <c r="H323" s="36">
        <v>2149.0499999999997</v>
      </c>
      <c r="I323" s="36">
        <v>2159.2499999999995</v>
      </c>
      <c r="J323" s="36">
        <v>2175.6999999999998</v>
      </c>
      <c r="K323" s="31">
        <v>2142.8000000000002</v>
      </c>
      <c r="L323" s="31">
        <v>2116.15</v>
      </c>
      <c r="M323" s="31">
        <v>3.0327500000000001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684.85</v>
      </c>
      <c r="D324" s="36">
        <v>678.44999999999993</v>
      </c>
      <c r="E324" s="36">
        <v>670.64999999999986</v>
      </c>
      <c r="F324" s="36">
        <v>656.44999999999993</v>
      </c>
      <c r="G324" s="36">
        <v>648.64999999999986</v>
      </c>
      <c r="H324" s="36">
        <v>692.64999999999986</v>
      </c>
      <c r="I324" s="36">
        <v>700.44999999999982</v>
      </c>
      <c r="J324" s="36">
        <v>714.64999999999986</v>
      </c>
      <c r="K324" s="31">
        <v>686.25</v>
      </c>
      <c r="L324" s="31">
        <v>664.25</v>
      </c>
      <c r="M324" s="31">
        <v>64.279539999999997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12644.05</v>
      </c>
      <c r="D325" s="36">
        <v>12595.683333333334</v>
      </c>
      <c r="E325" s="36">
        <v>12511.366666666669</v>
      </c>
      <c r="F325" s="36">
        <v>12378.683333333334</v>
      </c>
      <c r="G325" s="36">
        <v>12294.366666666669</v>
      </c>
      <c r="H325" s="36">
        <v>12728.366666666669</v>
      </c>
      <c r="I325" s="36">
        <v>12812.683333333334</v>
      </c>
      <c r="J325" s="36">
        <v>12945.366666666669</v>
      </c>
      <c r="K325" s="31">
        <v>12680</v>
      </c>
      <c r="L325" s="31">
        <v>12463</v>
      </c>
      <c r="M325" s="31">
        <v>3.9121600000000001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2807.75</v>
      </c>
      <c r="D326" s="36">
        <v>2791.5833333333335</v>
      </c>
      <c r="E326" s="36">
        <v>2708.166666666667</v>
      </c>
      <c r="F326" s="36">
        <v>2608.5833333333335</v>
      </c>
      <c r="G326" s="36">
        <v>2525.166666666667</v>
      </c>
      <c r="H326" s="36">
        <v>2891.166666666667</v>
      </c>
      <c r="I326" s="36">
        <v>2974.5833333333339</v>
      </c>
      <c r="J326" s="36">
        <v>3074.166666666667</v>
      </c>
      <c r="K326" s="31">
        <v>2875</v>
      </c>
      <c r="L326" s="31">
        <v>2692</v>
      </c>
      <c r="M326" s="31">
        <v>4.4953900000000004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1038.5999999999999</v>
      </c>
      <c r="D327" s="36">
        <v>1032.2666666666667</v>
      </c>
      <c r="E327" s="36">
        <v>1022.7833333333333</v>
      </c>
      <c r="F327" s="36">
        <v>1006.9666666666667</v>
      </c>
      <c r="G327" s="36">
        <v>997.48333333333335</v>
      </c>
      <c r="H327" s="36">
        <v>1048.0833333333333</v>
      </c>
      <c r="I327" s="36">
        <v>1057.5666666666664</v>
      </c>
      <c r="J327" s="36">
        <v>1073.3833333333332</v>
      </c>
      <c r="K327" s="31">
        <v>1041.75</v>
      </c>
      <c r="L327" s="31">
        <v>1016.45</v>
      </c>
      <c r="M327" s="31">
        <v>10.025029999999999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934.55</v>
      </c>
      <c r="D328" s="36">
        <v>922.51666666666677</v>
      </c>
      <c r="E328" s="36">
        <v>905.33333333333348</v>
      </c>
      <c r="F328" s="36">
        <v>876.11666666666667</v>
      </c>
      <c r="G328" s="36">
        <v>858.93333333333339</v>
      </c>
      <c r="H328" s="36">
        <v>951.73333333333358</v>
      </c>
      <c r="I328" s="36">
        <v>968.91666666666674</v>
      </c>
      <c r="J328" s="36">
        <v>998.13333333333367</v>
      </c>
      <c r="K328" s="31">
        <v>939.7</v>
      </c>
      <c r="L328" s="31">
        <v>893.3</v>
      </c>
      <c r="M328" s="31">
        <v>19.14995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5190.75</v>
      </c>
      <c r="D329" s="36">
        <v>5241.4000000000005</v>
      </c>
      <c r="E329" s="36">
        <v>5055.6000000000013</v>
      </c>
      <c r="F329" s="36">
        <v>4920.4500000000007</v>
      </c>
      <c r="G329" s="36">
        <v>4734.6500000000015</v>
      </c>
      <c r="H329" s="36">
        <v>5376.5500000000011</v>
      </c>
      <c r="I329" s="36">
        <v>5562.35</v>
      </c>
      <c r="J329" s="36">
        <v>5697.5000000000009</v>
      </c>
      <c r="K329" s="31">
        <v>5427.2</v>
      </c>
      <c r="L329" s="31">
        <v>5106.25</v>
      </c>
      <c r="M329" s="31">
        <v>21.601600000000001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673.35</v>
      </c>
      <c r="D330" s="36">
        <v>672.7833333333333</v>
      </c>
      <c r="E330" s="36">
        <v>668.56666666666661</v>
      </c>
      <c r="F330" s="36">
        <v>663.7833333333333</v>
      </c>
      <c r="G330" s="36">
        <v>659.56666666666661</v>
      </c>
      <c r="H330" s="36">
        <v>677.56666666666661</v>
      </c>
      <c r="I330" s="36">
        <v>681.7833333333333</v>
      </c>
      <c r="J330" s="36">
        <v>686.56666666666661</v>
      </c>
      <c r="K330" s="31">
        <v>677</v>
      </c>
      <c r="L330" s="31">
        <v>668</v>
      </c>
      <c r="M330" s="31">
        <v>0.54039999999999999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1334.75</v>
      </c>
      <c r="D331" s="36">
        <v>1334.0166666666667</v>
      </c>
      <c r="E331" s="36">
        <v>1319.0333333333333</v>
      </c>
      <c r="F331" s="36">
        <v>1303.3166666666666</v>
      </c>
      <c r="G331" s="36">
        <v>1288.3333333333333</v>
      </c>
      <c r="H331" s="36">
        <v>1349.7333333333333</v>
      </c>
      <c r="I331" s="36">
        <v>1364.7166666666665</v>
      </c>
      <c r="J331" s="36">
        <v>1380.4333333333334</v>
      </c>
      <c r="K331" s="31">
        <v>1349</v>
      </c>
      <c r="L331" s="31">
        <v>1318.3</v>
      </c>
      <c r="M331" s="31">
        <v>0.6381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2031.05</v>
      </c>
      <c r="D332" s="36">
        <v>2029.3666666666668</v>
      </c>
      <c r="E332" s="36">
        <v>2011.6833333333336</v>
      </c>
      <c r="F332" s="36">
        <v>1992.3166666666668</v>
      </c>
      <c r="G332" s="36">
        <v>1974.6333333333337</v>
      </c>
      <c r="H332" s="36">
        <v>2048.7333333333336</v>
      </c>
      <c r="I332" s="36">
        <v>2066.416666666667</v>
      </c>
      <c r="J332" s="36">
        <v>2085.7833333333338</v>
      </c>
      <c r="K332" s="31">
        <v>2047.05</v>
      </c>
      <c r="L332" s="31">
        <v>2010</v>
      </c>
      <c r="M332" s="31">
        <v>0.80859000000000003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482.3</v>
      </c>
      <c r="D333" s="36">
        <v>484.7</v>
      </c>
      <c r="E333" s="36">
        <v>478.4</v>
      </c>
      <c r="F333" s="36">
        <v>474.5</v>
      </c>
      <c r="G333" s="36">
        <v>468.2</v>
      </c>
      <c r="H333" s="36">
        <v>488.59999999999997</v>
      </c>
      <c r="I333" s="36">
        <v>494.90000000000003</v>
      </c>
      <c r="J333" s="36">
        <v>498.79999999999995</v>
      </c>
      <c r="K333" s="31">
        <v>491</v>
      </c>
      <c r="L333" s="31">
        <v>480.8</v>
      </c>
      <c r="M333" s="31">
        <v>2.2556099999999999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74.45</v>
      </c>
      <c r="D334" s="36">
        <v>74.75</v>
      </c>
      <c r="E334" s="36">
        <v>73.5</v>
      </c>
      <c r="F334" s="36">
        <v>72.55</v>
      </c>
      <c r="G334" s="36">
        <v>71.3</v>
      </c>
      <c r="H334" s="36">
        <v>75.7</v>
      </c>
      <c r="I334" s="36">
        <v>76.95</v>
      </c>
      <c r="J334" s="36">
        <v>77.900000000000006</v>
      </c>
      <c r="K334" s="31">
        <v>76</v>
      </c>
      <c r="L334" s="31">
        <v>73.8</v>
      </c>
      <c r="M334" s="31">
        <v>68.595020000000005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542.85</v>
      </c>
      <c r="D335" s="36">
        <v>547.18333333333339</v>
      </c>
      <c r="E335" s="36">
        <v>533.66666666666674</v>
      </c>
      <c r="F335" s="36">
        <v>524.48333333333335</v>
      </c>
      <c r="G335" s="36">
        <v>510.9666666666667</v>
      </c>
      <c r="H335" s="36">
        <v>556.36666666666679</v>
      </c>
      <c r="I335" s="36">
        <v>569.88333333333344</v>
      </c>
      <c r="J335" s="36">
        <v>579.06666666666683</v>
      </c>
      <c r="K335" s="31">
        <v>560.70000000000005</v>
      </c>
      <c r="L335" s="31">
        <v>538</v>
      </c>
      <c r="M335" s="31">
        <v>11.0487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2833.25</v>
      </c>
      <c r="D336" s="36">
        <v>2821.9166666666665</v>
      </c>
      <c r="E336" s="36">
        <v>2783.833333333333</v>
      </c>
      <c r="F336" s="36">
        <v>2734.4166666666665</v>
      </c>
      <c r="G336" s="36">
        <v>2696.333333333333</v>
      </c>
      <c r="H336" s="36">
        <v>2871.333333333333</v>
      </c>
      <c r="I336" s="36">
        <v>2909.4166666666661</v>
      </c>
      <c r="J336" s="36">
        <v>2958.833333333333</v>
      </c>
      <c r="K336" s="31">
        <v>2860</v>
      </c>
      <c r="L336" s="31">
        <v>2772.5</v>
      </c>
      <c r="M336" s="31">
        <v>8.8087300000000006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4067.85</v>
      </c>
      <c r="D337" s="36">
        <v>4016.2999999999997</v>
      </c>
      <c r="E337" s="36">
        <v>3939.5499999999993</v>
      </c>
      <c r="F337" s="36">
        <v>3811.2499999999995</v>
      </c>
      <c r="G337" s="36">
        <v>3734.4999999999991</v>
      </c>
      <c r="H337" s="36">
        <v>4144.5999999999995</v>
      </c>
      <c r="I337" s="36">
        <v>4221.3500000000004</v>
      </c>
      <c r="J337" s="36">
        <v>4349.6499999999996</v>
      </c>
      <c r="K337" s="31">
        <v>4093.05</v>
      </c>
      <c r="L337" s="31">
        <v>3888</v>
      </c>
      <c r="M337" s="31">
        <v>7.1634599999999997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1848.15</v>
      </c>
      <c r="D338" s="36">
        <v>1853.3000000000002</v>
      </c>
      <c r="E338" s="36">
        <v>1820.6500000000003</v>
      </c>
      <c r="F338" s="36">
        <v>1793.15</v>
      </c>
      <c r="G338" s="36">
        <v>1760.5000000000002</v>
      </c>
      <c r="H338" s="36">
        <v>1880.8000000000004</v>
      </c>
      <c r="I338" s="36">
        <v>1913.45</v>
      </c>
      <c r="J338" s="36">
        <v>1940.9500000000005</v>
      </c>
      <c r="K338" s="31">
        <v>1885.95</v>
      </c>
      <c r="L338" s="31">
        <v>1825.8</v>
      </c>
      <c r="M338" s="31">
        <v>16.288209999999999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1260.3499999999999</v>
      </c>
      <c r="D339" s="36">
        <v>1275.45</v>
      </c>
      <c r="E339" s="36">
        <v>1239.9000000000001</v>
      </c>
      <c r="F339" s="36">
        <v>1219.45</v>
      </c>
      <c r="G339" s="36">
        <v>1183.9000000000001</v>
      </c>
      <c r="H339" s="36">
        <v>1295.9000000000001</v>
      </c>
      <c r="I339" s="36">
        <v>1331.4499999999998</v>
      </c>
      <c r="J339" s="36">
        <v>1351.9</v>
      </c>
      <c r="K339" s="31">
        <v>1311</v>
      </c>
      <c r="L339" s="31">
        <v>1255</v>
      </c>
      <c r="M339" s="31">
        <v>21.605090000000001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178.57</v>
      </c>
      <c r="D340" s="36">
        <v>180.49</v>
      </c>
      <c r="E340" s="36">
        <v>174.48000000000002</v>
      </c>
      <c r="F340" s="36">
        <v>170.39000000000001</v>
      </c>
      <c r="G340" s="36">
        <v>164.38000000000002</v>
      </c>
      <c r="H340" s="36">
        <v>184.58</v>
      </c>
      <c r="I340" s="36">
        <v>190.59</v>
      </c>
      <c r="J340" s="36">
        <v>194.68</v>
      </c>
      <c r="K340" s="31">
        <v>186.5</v>
      </c>
      <c r="L340" s="31">
        <v>176.4</v>
      </c>
      <c r="M340" s="31">
        <v>210.73563999999999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317.45</v>
      </c>
      <c r="D341" s="36">
        <v>322.61666666666667</v>
      </c>
      <c r="E341" s="36">
        <v>310.93333333333334</v>
      </c>
      <c r="F341" s="36">
        <v>304.41666666666669</v>
      </c>
      <c r="G341" s="36">
        <v>292.73333333333335</v>
      </c>
      <c r="H341" s="36">
        <v>329.13333333333333</v>
      </c>
      <c r="I341" s="36">
        <v>340.81666666666672</v>
      </c>
      <c r="J341" s="36">
        <v>347.33333333333331</v>
      </c>
      <c r="K341" s="31">
        <v>334.3</v>
      </c>
      <c r="L341" s="31">
        <v>316.10000000000002</v>
      </c>
      <c r="M341" s="31">
        <v>68.146550000000005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108.3</v>
      </c>
      <c r="D342" s="36">
        <v>110.13333333333333</v>
      </c>
      <c r="E342" s="36">
        <v>105.66666666666666</v>
      </c>
      <c r="F342" s="36">
        <v>103.03333333333333</v>
      </c>
      <c r="G342" s="36">
        <v>98.566666666666663</v>
      </c>
      <c r="H342" s="36">
        <v>112.76666666666665</v>
      </c>
      <c r="I342" s="36">
        <v>117.23333333333332</v>
      </c>
      <c r="J342" s="36">
        <v>119.86666666666665</v>
      </c>
      <c r="K342" s="31">
        <v>114.6</v>
      </c>
      <c r="L342" s="31">
        <v>107.5</v>
      </c>
      <c r="M342" s="31">
        <v>848.93553999999995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278.3</v>
      </c>
      <c r="D343" s="36">
        <v>282.59999999999997</v>
      </c>
      <c r="E343" s="36">
        <v>271.19999999999993</v>
      </c>
      <c r="F343" s="36">
        <v>264.09999999999997</v>
      </c>
      <c r="G343" s="36">
        <v>252.69999999999993</v>
      </c>
      <c r="H343" s="36">
        <v>289.69999999999993</v>
      </c>
      <c r="I343" s="36">
        <v>301.09999999999991</v>
      </c>
      <c r="J343" s="36">
        <v>308.19999999999993</v>
      </c>
      <c r="K343" s="31">
        <v>294</v>
      </c>
      <c r="L343" s="31">
        <v>275.5</v>
      </c>
      <c r="M343" s="31">
        <v>116.21545999999999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241.9</v>
      </c>
      <c r="D344" s="36">
        <v>243.00333333333333</v>
      </c>
      <c r="E344" s="36">
        <v>239.60666666666665</v>
      </c>
      <c r="F344" s="36">
        <v>237.31333333333333</v>
      </c>
      <c r="G344" s="36">
        <v>233.91666666666666</v>
      </c>
      <c r="H344" s="36">
        <v>245.29666666666665</v>
      </c>
      <c r="I344" s="36">
        <v>248.6933333333333</v>
      </c>
      <c r="J344" s="36">
        <v>250.98666666666665</v>
      </c>
      <c r="K344" s="31">
        <v>246.4</v>
      </c>
      <c r="L344" s="31">
        <v>240.71</v>
      </c>
      <c r="M344" s="31">
        <v>63.146590000000003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57.83</v>
      </c>
      <c r="D345" s="36">
        <v>58.156666666666666</v>
      </c>
      <c r="E345" s="36">
        <v>57.403333333333336</v>
      </c>
      <c r="F345" s="36">
        <v>56.976666666666667</v>
      </c>
      <c r="G345" s="36">
        <v>56.223333333333336</v>
      </c>
      <c r="H345" s="36">
        <v>58.583333333333336</v>
      </c>
      <c r="I345" s="36">
        <v>59.336666666666666</v>
      </c>
      <c r="J345" s="36">
        <v>59.763333333333335</v>
      </c>
      <c r="K345" s="31">
        <v>58.91</v>
      </c>
      <c r="L345" s="31">
        <v>57.73</v>
      </c>
      <c r="M345" s="31">
        <v>52.199010000000001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377.75</v>
      </c>
      <c r="D346" s="36">
        <v>378.2833333333333</v>
      </c>
      <c r="E346" s="36">
        <v>373.66666666666663</v>
      </c>
      <c r="F346" s="36">
        <v>369.58333333333331</v>
      </c>
      <c r="G346" s="36">
        <v>364.96666666666664</v>
      </c>
      <c r="H346" s="36">
        <v>382.36666666666662</v>
      </c>
      <c r="I346" s="36">
        <v>386.98333333333329</v>
      </c>
      <c r="J346" s="36">
        <v>391.06666666666661</v>
      </c>
      <c r="K346" s="31">
        <v>382.9</v>
      </c>
      <c r="L346" s="31">
        <v>374.2</v>
      </c>
      <c r="M346" s="31">
        <v>157.09153000000001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1242.4000000000001</v>
      </c>
      <c r="D347" s="36">
        <v>1248.3333333333333</v>
      </c>
      <c r="E347" s="36">
        <v>1232.6666666666665</v>
      </c>
      <c r="F347" s="36">
        <v>1222.9333333333332</v>
      </c>
      <c r="G347" s="36">
        <v>1207.2666666666664</v>
      </c>
      <c r="H347" s="36">
        <v>1258.0666666666666</v>
      </c>
      <c r="I347" s="36">
        <v>1273.7333333333331</v>
      </c>
      <c r="J347" s="36">
        <v>1283.4666666666667</v>
      </c>
      <c r="K347" s="31">
        <v>1264</v>
      </c>
      <c r="L347" s="31">
        <v>1238.5999999999999</v>
      </c>
      <c r="M347" s="31">
        <v>3.52833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192.25</v>
      </c>
      <c r="D348" s="36">
        <v>194.26666666666665</v>
      </c>
      <c r="E348" s="36">
        <v>189.48333333333329</v>
      </c>
      <c r="F348" s="36">
        <v>186.71666666666664</v>
      </c>
      <c r="G348" s="36">
        <v>181.93333333333328</v>
      </c>
      <c r="H348" s="36">
        <v>197.0333333333333</v>
      </c>
      <c r="I348" s="36">
        <v>201.81666666666666</v>
      </c>
      <c r="J348" s="36">
        <v>204.58333333333331</v>
      </c>
      <c r="K348" s="31">
        <v>199.05</v>
      </c>
      <c r="L348" s="31">
        <v>191.5</v>
      </c>
      <c r="M348" s="31">
        <v>210.79938000000001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3661</v>
      </c>
      <c r="D349" s="36">
        <v>3661.3833333333332</v>
      </c>
      <c r="E349" s="36">
        <v>3626.5666666666666</v>
      </c>
      <c r="F349" s="36">
        <v>3592.1333333333332</v>
      </c>
      <c r="G349" s="36">
        <v>3557.3166666666666</v>
      </c>
      <c r="H349" s="36">
        <v>3695.8166666666666</v>
      </c>
      <c r="I349" s="36">
        <v>3730.6333333333332</v>
      </c>
      <c r="J349" s="36">
        <v>3765.0666666666666</v>
      </c>
      <c r="K349" s="31">
        <v>3696.2</v>
      </c>
      <c r="L349" s="31">
        <v>3626.95</v>
      </c>
      <c r="M349" s="31">
        <v>2.9014099999999998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2627.05</v>
      </c>
      <c r="D350" s="36">
        <v>2612.3166666666671</v>
      </c>
      <c r="E350" s="36">
        <v>2589.733333333334</v>
      </c>
      <c r="F350" s="36">
        <v>2552.416666666667</v>
      </c>
      <c r="G350" s="36">
        <v>2529.8333333333339</v>
      </c>
      <c r="H350" s="36">
        <v>2649.6333333333341</v>
      </c>
      <c r="I350" s="36">
        <v>2672.2166666666672</v>
      </c>
      <c r="J350" s="36">
        <v>2709.5333333333342</v>
      </c>
      <c r="K350" s="31">
        <v>2634.9</v>
      </c>
      <c r="L350" s="31">
        <v>2575</v>
      </c>
      <c r="M350" s="31">
        <v>8.6679700000000004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80.319999999999993</v>
      </c>
      <c r="D351" s="36">
        <v>81.453333333333333</v>
      </c>
      <c r="E351" s="36">
        <v>78.416666666666671</v>
      </c>
      <c r="F351" s="36">
        <v>76.513333333333335</v>
      </c>
      <c r="G351" s="36">
        <v>73.476666666666674</v>
      </c>
      <c r="H351" s="36">
        <v>83.356666666666669</v>
      </c>
      <c r="I351" s="36">
        <v>86.393333333333331</v>
      </c>
      <c r="J351" s="36">
        <v>88.296666666666667</v>
      </c>
      <c r="K351" s="31">
        <v>84.49</v>
      </c>
      <c r="L351" s="31">
        <v>79.55</v>
      </c>
      <c r="M351" s="31">
        <v>29.980879999999999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651.9</v>
      </c>
      <c r="D352" s="36">
        <v>658.63333333333333</v>
      </c>
      <c r="E352" s="36">
        <v>643.26666666666665</v>
      </c>
      <c r="F352" s="36">
        <v>634.63333333333333</v>
      </c>
      <c r="G352" s="36">
        <v>619.26666666666665</v>
      </c>
      <c r="H352" s="36">
        <v>667.26666666666665</v>
      </c>
      <c r="I352" s="36">
        <v>682.63333333333321</v>
      </c>
      <c r="J352" s="36">
        <v>691.26666666666665</v>
      </c>
      <c r="K352" s="31">
        <v>674</v>
      </c>
      <c r="L352" s="31">
        <v>650</v>
      </c>
      <c r="M352" s="31">
        <v>5.5810899999999997</v>
      </c>
      <c r="N352" s="1"/>
      <c r="O352" s="1"/>
    </row>
    <row r="353" spans="1:15" ht="12.75" customHeight="1">
      <c r="A353" s="33">
        <v>343</v>
      </c>
      <c r="B353" s="53" t="s">
        <v>874</v>
      </c>
      <c r="C353" s="31">
        <v>4922.3999999999996</v>
      </c>
      <c r="D353" s="36">
        <v>4919.1333333333332</v>
      </c>
      <c r="E353" s="36">
        <v>4858.2666666666664</v>
      </c>
      <c r="F353" s="36">
        <v>4794.1333333333332</v>
      </c>
      <c r="G353" s="36">
        <v>4733.2666666666664</v>
      </c>
      <c r="H353" s="36">
        <v>4983.2666666666664</v>
      </c>
      <c r="I353" s="36">
        <v>5044.1333333333332</v>
      </c>
      <c r="J353" s="36">
        <v>5108.2666666666664</v>
      </c>
      <c r="K353" s="31">
        <v>4980</v>
      </c>
      <c r="L353" s="31">
        <v>4855</v>
      </c>
      <c r="M353" s="31">
        <v>0.35083999999999999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348.75</v>
      </c>
      <c r="D354" s="36">
        <v>351.2</v>
      </c>
      <c r="E354" s="36">
        <v>345.04999999999995</v>
      </c>
      <c r="F354" s="36">
        <v>341.34999999999997</v>
      </c>
      <c r="G354" s="36">
        <v>335.19999999999993</v>
      </c>
      <c r="H354" s="36">
        <v>354.9</v>
      </c>
      <c r="I354" s="36">
        <v>361.04999999999995</v>
      </c>
      <c r="J354" s="36">
        <v>364.75</v>
      </c>
      <c r="K354" s="31">
        <v>357.35</v>
      </c>
      <c r="L354" s="31">
        <v>347.5</v>
      </c>
      <c r="M354" s="31">
        <v>2.4515199999999999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1718.55</v>
      </c>
      <c r="D355" s="36">
        <v>1711.7333333333333</v>
      </c>
      <c r="E355" s="36">
        <v>1692.0166666666667</v>
      </c>
      <c r="F355" s="36">
        <v>1665.4833333333333</v>
      </c>
      <c r="G355" s="36">
        <v>1645.7666666666667</v>
      </c>
      <c r="H355" s="36">
        <v>1738.2666666666667</v>
      </c>
      <c r="I355" s="36">
        <v>1757.9833333333333</v>
      </c>
      <c r="J355" s="36">
        <v>1784.5166666666667</v>
      </c>
      <c r="K355" s="31">
        <v>1731.45</v>
      </c>
      <c r="L355" s="31">
        <v>1685.2</v>
      </c>
      <c r="M355" s="31">
        <v>9.3061500000000006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331.7</v>
      </c>
      <c r="D356" s="36">
        <v>328.88333333333333</v>
      </c>
      <c r="E356" s="36">
        <v>324.46666666666664</v>
      </c>
      <c r="F356" s="36">
        <v>317.23333333333329</v>
      </c>
      <c r="G356" s="36">
        <v>312.81666666666661</v>
      </c>
      <c r="H356" s="36">
        <v>336.11666666666667</v>
      </c>
      <c r="I356" s="36">
        <v>340.53333333333342</v>
      </c>
      <c r="J356" s="36">
        <v>347.76666666666671</v>
      </c>
      <c r="K356" s="31">
        <v>333.3</v>
      </c>
      <c r="L356" s="31">
        <v>321.64999999999998</v>
      </c>
      <c r="M356" s="31">
        <v>481.89915000000002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584.9</v>
      </c>
      <c r="D357" s="36">
        <v>596.5333333333333</v>
      </c>
      <c r="E357" s="36">
        <v>568.36666666666656</v>
      </c>
      <c r="F357" s="36">
        <v>551.83333333333326</v>
      </c>
      <c r="G357" s="36">
        <v>523.66666666666652</v>
      </c>
      <c r="H357" s="36">
        <v>613.06666666666661</v>
      </c>
      <c r="I357" s="36">
        <v>641.23333333333335</v>
      </c>
      <c r="J357" s="36">
        <v>657.76666666666665</v>
      </c>
      <c r="K357" s="31">
        <v>624.70000000000005</v>
      </c>
      <c r="L357" s="31">
        <v>580</v>
      </c>
      <c r="M357" s="31">
        <v>125.69307000000001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1763.7</v>
      </c>
      <c r="D358" s="36">
        <v>1779.8500000000001</v>
      </c>
      <c r="E358" s="36">
        <v>1743.8500000000004</v>
      </c>
      <c r="F358" s="36">
        <v>1724.0000000000002</v>
      </c>
      <c r="G358" s="36">
        <v>1688.0000000000005</v>
      </c>
      <c r="H358" s="36">
        <v>1799.7000000000003</v>
      </c>
      <c r="I358" s="36">
        <v>1835.6999999999998</v>
      </c>
      <c r="J358" s="36">
        <v>1855.5500000000002</v>
      </c>
      <c r="K358" s="31">
        <v>1815.85</v>
      </c>
      <c r="L358" s="31">
        <v>1760</v>
      </c>
      <c r="M358" s="31">
        <v>9.0242500000000003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445.3</v>
      </c>
      <c r="D359" s="36">
        <v>450.95</v>
      </c>
      <c r="E359" s="36">
        <v>437.15</v>
      </c>
      <c r="F359" s="36">
        <v>429</v>
      </c>
      <c r="G359" s="36">
        <v>415.2</v>
      </c>
      <c r="H359" s="36">
        <v>459.09999999999997</v>
      </c>
      <c r="I359" s="36">
        <v>472.90000000000003</v>
      </c>
      <c r="J359" s="36">
        <v>481.04999999999995</v>
      </c>
      <c r="K359" s="31">
        <v>464.75</v>
      </c>
      <c r="L359" s="31">
        <v>442.8</v>
      </c>
      <c r="M359" s="31">
        <v>26.992249999999999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10941.95</v>
      </c>
      <c r="D360" s="36">
        <v>10991.166666666666</v>
      </c>
      <c r="E360" s="36">
        <v>10778.133333333331</v>
      </c>
      <c r="F360" s="36">
        <v>10614.316666666666</v>
      </c>
      <c r="G360" s="36">
        <v>10401.283333333331</v>
      </c>
      <c r="H360" s="36">
        <v>11154.983333333332</v>
      </c>
      <c r="I360" s="36">
        <v>11368.016666666668</v>
      </c>
      <c r="J360" s="36">
        <v>11531.833333333332</v>
      </c>
      <c r="K360" s="31">
        <v>11204.2</v>
      </c>
      <c r="L360" s="31">
        <v>10827.35</v>
      </c>
      <c r="M360" s="31">
        <v>4.8634500000000003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1454.6</v>
      </c>
      <c r="D361" s="36">
        <v>1440.8666666666668</v>
      </c>
      <c r="E361" s="36">
        <v>1399.7333333333336</v>
      </c>
      <c r="F361" s="36">
        <v>1344.8666666666668</v>
      </c>
      <c r="G361" s="36">
        <v>1303.7333333333336</v>
      </c>
      <c r="H361" s="36">
        <v>1495.7333333333336</v>
      </c>
      <c r="I361" s="36">
        <v>1536.8666666666668</v>
      </c>
      <c r="J361" s="36">
        <v>1591.7333333333336</v>
      </c>
      <c r="K361" s="31">
        <v>1482</v>
      </c>
      <c r="L361" s="31">
        <v>1386</v>
      </c>
      <c r="M361" s="31">
        <v>7.6225500000000004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286.3</v>
      </c>
      <c r="D362" s="36">
        <v>289</v>
      </c>
      <c r="E362" s="36">
        <v>282.3</v>
      </c>
      <c r="F362" s="36">
        <v>278.3</v>
      </c>
      <c r="G362" s="36">
        <v>271.60000000000002</v>
      </c>
      <c r="H362" s="36">
        <v>293</v>
      </c>
      <c r="I362" s="36">
        <v>299.70000000000005</v>
      </c>
      <c r="J362" s="36">
        <v>303.7</v>
      </c>
      <c r="K362" s="31">
        <v>295.7</v>
      </c>
      <c r="L362" s="31">
        <v>285</v>
      </c>
      <c r="M362" s="31">
        <v>39.906759999999998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3905</v>
      </c>
      <c r="D363" s="36">
        <v>3894.1166666666668</v>
      </c>
      <c r="E363" s="36">
        <v>3859.9333333333334</v>
      </c>
      <c r="F363" s="36">
        <v>3814.8666666666668</v>
      </c>
      <c r="G363" s="36">
        <v>3780.6833333333334</v>
      </c>
      <c r="H363" s="36">
        <v>3939.1833333333334</v>
      </c>
      <c r="I363" s="36">
        <v>3973.3666666666668</v>
      </c>
      <c r="J363" s="36">
        <v>4018.4333333333334</v>
      </c>
      <c r="K363" s="31">
        <v>3928.3</v>
      </c>
      <c r="L363" s="31">
        <v>3849.05</v>
      </c>
      <c r="M363" s="31">
        <v>3.3091499999999998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789.2</v>
      </c>
      <c r="D364" s="36">
        <v>795.13333333333333</v>
      </c>
      <c r="E364" s="36">
        <v>779.26666666666665</v>
      </c>
      <c r="F364" s="36">
        <v>769.33333333333337</v>
      </c>
      <c r="G364" s="36">
        <v>753.4666666666667</v>
      </c>
      <c r="H364" s="36">
        <v>805.06666666666661</v>
      </c>
      <c r="I364" s="36">
        <v>820.93333333333317</v>
      </c>
      <c r="J364" s="36">
        <v>830.86666666666656</v>
      </c>
      <c r="K364" s="31">
        <v>811</v>
      </c>
      <c r="L364" s="31">
        <v>785.2</v>
      </c>
      <c r="M364" s="31">
        <v>8.7522900000000003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521.45000000000005</v>
      </c>
      <c r="D365" s="36">
        <v>522.45000000000005</v>
      </c>
      <c r="E365" s="36">
        <v>513.95000000000005</v>
      </c>
      <c r="F365" s="36">
        <v>506.45000000000005</v>
      </c>
      <c r="G365" s="36">
        <v>497.95000000000005</v>
      </c>
      <c r="H365" s="36">
        <v>529.95000000000005</v>
      </c>
      <c r="I365" s="36">
        <v>538.45000000000005</v>
      </c>
      <c r="J365" s="36">
        <v>545.95000000000005</v>
      </c>
      <c r="K365" s="31">
        <v>530.95000000000005</v>
      </c>
      <c r="L365" s="31">
        <v>514.95000000000005</v>
      </c>
      <c r="M365" s="31">
        <v>5.36524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1412.2</v>
      </c>
      <c r="D366" s="36">
        <v>1417.1833333333332</v>
      </c>
      <c r="E366" s="36">
        <v>1396.3666666666663</v>
      </c>
      <c r="F366" s="36">
        <v>1380.5333333333331</v>
      </c>
      <c r="G366" s="36">
        <v>1359.7166666666662</v>
      </c>
      <c r="H366" s="36">
        <v>1433.0166666666664</v>
      </c>
      <c r="I366" s="36">
        <v>1453.8333333333335</v>
      </c>
      <c r="J366" s="36">
        <v>1469.6666666666665</v>
      </c>
      <c r="K366" s="31">
        <v>1438</v>
      </c>
      <c r="L366" s="31">
        <v>1401.35</v>
      </c>
      <c r="M366" s="31">
        <v>4.8044799999999999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40143.050000000003</v>
      </c>
      <c r="D367" s="36">
        <v>40258.5</v>
      </c>
      <c r="E367" s="36">
        <v>39574.550000000003</v>
      </c>
      <c r="F367" s="36">
        <v>39006.050000000003</v>
      </c>
      <c r="G367" s="36">
        <v>38322.100000000006</v>
      </c>
      <c r="H367" s="36">
        <v>40827</v>
      </c>
      <c r="I367" s="36">
        <v>41510.949999999997</v>
      </c>
      <c r="J367" s="36">
        <v>42079.45</v>
      </c>
      <c r="K367" s="31">
        <v>40942.449999999997</v>
      </c>
      <c r="L367" s="31">
        <v>39690</v>
      </c>
      <c r="M367" s="31">
        <v>0.27609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1600.55</v>
      </c>
      <c r="D368" s="36">
        <v>1586.8666666666668</v>
      </c>
      <c r="E368" s="36">
        <v>1554.7333333333336</v>
      </c>
      <c r="F368" s="36">
        <v>1508.9166666666667</v>
      </c>
      <c r="G368" s="36">
        <v>1476.7833333333335</v>
      </c>
      <c r="H368" s="36">
        <v>1632.6833333333336</v>
      </c>
      <c r="I368" s="36">
        <v>1664.8166666666668</v>
      </c>
      <c r="J368" s="36">
        <v>1710.6333333333337</v>
      </c>
      <c r="K368" s="31">
        <v>1619</v>
      </c>
      <c r="L368" s="31">
        <v>1541.05</v>
      </c>
      <c r="M368" s="31">
        <v>15.78726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4896.1499999999996</v>
      </c>
      <c r="D369" s="36">
        <v>4850.8833333333323</v>
      </c>
      <c r="E369" s="36">
        <v>4784.8166666666648</v>
      </c>
      <c r="F369" s="36">
        <v>4673.4833333333327</v>
      </c>
      <c r="G369" s="36">
        <v>4607.4166666666652</v>
      </c>
      <c r="H369" s="36">
        <v>4962.2166666666644</v>
      </c>
      <c r="I369" s="36">
        <v>5028.2833333333319</v>
      </c>
      <c r="J369" s="36">
        <v>5139.6166666666641</v>
      </c>
      <c r="K369" s="31">
        <v>4916.95</v>
      </c>
      <c r="L369" s="31">
        <v>4739.55</v>
      </c>
      <c r="M369" s="31">
        <v>5.55572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347.05</v>
      </c>
      <c r="D370" s="36">
        <v>347.98333333333335</v>
      </c>
      <c r="E370" s="36">
        <v>342.86666666666667</v>
      </c>
      <c r="F370" s="36">
        <v>338.68333333333334</v>
      </c>
      <c r="G370" s="36">
        <v>333.56666666666666</v>
      </c>
      <c r="H370" s="36">
        <v>352.16666666666669</v>
      </c>
      <c r="I370" s="36">
        <v>357.28333333333336</v>
      </c>
      <c r="J370" s="36">
        <v>361.4666666666667</v>
      </c>
      <c r="K370" s="31">
        <v>353.1</v>
      </c>
      <c r="L370" s="31">
        <v>343.8</v>
      </c>
      <c r="M370" s="31">
        <v>38.421939999999999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4095.3</v>
      </c>
      <c r="D371" s="36">
        <v>4082.4333333333329</v>
      </c>
      <c r="E371" s="36">
        <v>4027.8666666666659</v>
      </c>
      <c r="F371" s="36">
        <v>3960.4333333333329</v>
      </c>
      <c r="G371" s="36">
        <v>3905.8666666666659</v>
      </c>
      <c r="H371" s="36">
        <v>4149.8666666666659</v>
      </c>
      <c r="I371" s="36">
        <v>4204.4333333333325</v>
      </c>
      <c r="J371" s="36">
        <v>4271.8666666666659</v>
      </c>
      <c r="K371" s="31">
        <v>4137</v>
      </c>
      <c r="L371" s="31">
        <v>4015</v>
      </c>
      <c r="M371" s="31">
        <v>2.8888600000000002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3193.4</v>
      </c>
      <c r="D372" s="36">
        <v>3190.4333333333329</v>
      </c>
      <c r="E372" s="36">
        <v>3153.8666666666659</v>
      </c>
      <c r="F372" s="36">
        <v>3114.333333333333</v>
      </c>
      <c r="G372" s="36">
        <v>3077.766666666666</v>
      </c>
      <c r="H372" s="36">
        <v>3229.9666666666658</v>
      </c>
      <c r="I372" s="36">
        <v>3266.5333333333324</v>
      </c>
      <c r="J372" s="36">
        <v>3306.0666666666657</v>
      </c>
      <c r="K372" s="31">
        <v>3227</v>
      </c>
      <c r="L372" s="31">
        <v>3150.9</v>
      </c>
      <c r="M372" s="31">
        <v>4.1093799999999998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962.7</v>
      </c>
      <c r="D373" s="36">
        <v>967.21666666666658</v>
      </c>
      <c r="E373" s="36">
        <v>945.53333333333319</v>
      </c>
      <c r="F373" s="36">
        <v>928.36666666666656</v>
      </c>
      <c r="G373" s="36">
        <v>906.68333333333317</v>
      </c>
      <c r="H373" s="36">
        <v>984.38333333333321</v>
      </c>
      <c r="I373" s="36">
        <v>1006.0666666666666</v>
      </c>
      <c r="J373" s="36">
        <v>1023.2333333333332</v>
      </c>
      <c r="K373" s="31">
        <v>988.9</v>
      </c>
      <c r="L373" s="31">
        <v>950.05</v>
      </c>
      <c r="M373" s="31">
        <v>22.603750000000002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149.51</v>
      </c>
      <c r="D374" s="36">
        <v>150.75333333333333</v>
      </c>
      <c r="E374" s="36">
        <v>147.80666666666667</v>
      </c>
      <c r="F374" s="36">
        <v>146.10333333333335</v>
      </c>
      <c r="G374" s="36">
        <v>143.15666666666669</v>
      </c>
      <c r="H374" s="36">
        <v>152.45666666666665</v>
      </c>
      <c r="I374" s="36">
        <v>155.40333333333331</v>
      </c>
      <c r="J374" s="36">
        <v>157.10666666666663</v>
      </c>
      <c r="K374" s="31">
        <v>153.69999999999999</v>
      </c>
      <c r="L374" s="31">
        <v>149.05000000000001</v>
      </c>
      <c r="M374" s="31">
        <v>16.18019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2109.65</v>
      </c>
      <c r="D375" s="36">
        <v>2087.0499999999997</v>
      </c>
      <c r="E375" s="36">
        <v>2028.4999999999995</v>
      </c>
      <c r="F375" s="36">
        <v>1947.35</v>
      </c>
      <c r="G375" s="36">
        <v>1888.7999999999997</v>
      </c>
      <c r="H375" s="36">
        <v>2168.1999999999994</v>
      </c>
      <c r="I375" s="36">
        <v>2226.7499999999995</v>
      </c>
      <c r="J375" s="36">
        <v>2307.8999999999992</v>
      </c>
      <c r="K375" s="31">
        <v>2145.6</v>
      </c>
      <c r="L375" s="31">
        <v>2005.9</v>
      </c>
      <c r="M375" s="31">
        <v>0.45218999999999998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6552.25</v>
      </c>
      <c r="D376" s="36">
        <v>6586.7166666666672</v>
      </c>
      <c r="E376" s="36">
        <v>6460.0833333333339</v>
      </c>
      <c r="F376" s="36">
        <v>6367.916666666667</v>
      </c>
      <c r="G376" s="36">
        <v>6241.2833333333338</v>
      </c>
      <c r="H376" s="36">
        <v>6678.8833333333341</v>
      </c>
      <c r="I376" s="36">
        <v>6805.5166666666673</v>
      </c>
      <c r="J376" s="36">
        <v>6897.6833333333343</v>
      </c>
      <c r="K376" s="31">
        <v>6713.35</v>
      </c>
      <c r="L376" s="31">
        <v>6494.55</v>
      </c>
      <c r="M376" s="31">
        <v>15.07949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413.25</v>
      </c>
      <c r="D377" s="36">
        <v>412.89999999999992</v>
      </c>
      <c r="E377" s="36">
        <v>407.99999999999983</v>
      </c>
      <c r="F377" s="36">
        <v>402.74999999999989</v>
      </c>
      <c r="G377" s="36">
        <v>397.8499999999998</v>
      </c>
      <c r="H377" s="36">
        <v>418.14999999999986</v>
      </c>
      <c r="I377" s="36">
        <v>423.04999999999995</v>
      </c>
      <c r="J377" s="36">
        <v>428.2999999999999</v>
      </c>
      <c r="K377" s="31">
        <v>417.8</v>
      </c>
      <c r="L377" s="31">
        <v>407.65</v>
      </c>
      <c r="M377" s="31">
        <v>16.875139999999998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547.6</v>
      </c>
      <c r="D378" s="36">
        <v>546.16666666666663</v>
      </c>
      <c r="E378" s="36">
        <v>535.48333333333323</v>
      </c>
      <c r="F378" s="36">
        <v>523.36666666666656</v>
      </c>
      <c r="G378" s="36">
        <v>512.68333333333317</v>
      </c>
      <c r="H378" s="36">
        <v>558.2833333333333</v>
      </c>
      <c r="I378" s="36">
        <v>568.9666666666667</v>
      </c>
      <c r="J378" s="36">
        <v>581.08333333333337</v>
      </c>
      <c r="K378" s="31">
        <v>556.85</v>
      </c>
      <c r="L378" s="31">
        <v>534.04999999999995</v>
      </c>
      <c r="M378" s="31">
        <v>127.03877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341.25</v>
      </c>
      <c r="D379" s="36">
        <v>340.9666666666667</v>
      </c>
      <c r="E379" s="36">
        <v>337.23333333333341</v>
      </c>
      <c r="F379" s="36">
        <v>333.2166666666667</v>
      </c>
      <c r="G379" s="36">
        <v>329.48333333333341</v>
      </c>
      <c r="H379" s="36">
        <v>344.98333333333341</v>
      </c>
      <c r="I379" s="36">
        <v>348.71666666666675</v>
      </c>
      <c r="J379" s="36">
        <v>352.73333333333341</v>
      </c>
      <c r="K379" s="31">
        <v>344.7</v>
      </c>
      <c r="L379" s="31">
        <v>336.95</v>
      </c>
      <c r="M379" s="31">
        <v>139.08161000000001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702</v>
      </c>
      <c r="D380" s="36">
        <v>711.35</v>
      </c>
      <c r="E380" s="36">
        <v>686.25</v>
      </c>
      <c r="F380" s="36">
        <v>670.5</v>
      </c>
      <c r="G380" s="36">
        <v>645.4</v>
      </c>
      <c r="H380" s="36">
        <v>727.1</v>
      </c>
      <c r="I380" s="36">
        <v>752.20000000000016</v>
      </c>
      <c r="J380" s="36">
        <v>767.95</v>
      </c>
      <c r="K380" s="31">
        <v>736.45</v>
      </c>
      <c r="L380" s="31">
        <v>695.6</v>
      </c>
      <c r="M380" s="31">
        <v>10.27792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1756.6</v>
      </c>
      <c r="D381" s="36">
        <v>1772.8666666666668</v>
      </c>
      <c r="E381" s="36">
        <v>1713.7333333333336</v>
      </c>
      <c r="F381" s="36">
        <v>1670.8666666666668</v>
      </c>
      <c r="G381" s="36">
        <v>1611.7333333333336</v>
      </c>
      <c r="H381" s="36">
        <v>1815.7333333333336</v>
      </c>
      <c r="I381" s="36">
        <v>1874.8666666666668</v>
      </c>
      <c r="J381" s="36">
        <v>1917.7333333333336</v>
      </c>
      <c r="K381" s="31">
        <v>1832</v>
      </c>
      <c r="L381" s="31">
        <v>1730</v>
      </c>
      <c r="M381" s="31">
        <v>9.2844899999999999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689.5</v>
      </c>
      <c r="D382" s="36">
        <v>691.4</v>
      </c>
      <c r="E382" s="36">
        <v>677.8</v>
      </c>
      <c r="F382" s="36">
        <v>666.1</v>
      </c>
      <c r="G382" s="36">
        <v>652.5</v>
      </c>
      <c r="H382" s="36">
        <v>703.09999999999991</v>
      </c>
      <c r="I382" s="36">
        <v>716.7</v>
      </c>
      <c r="J382" s="36">
        <v>728.39999999999986</v>
      </c>
      <c r="K382" s="31">
        <v>705</v>
      </c>
      <c r="L382" s="31">
        <v>679.7</v>
      </c>
      <c r="M382" s="31">
        <v>1.7417899999999999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165.33</v>
      </c>
      <c r="D383" s="36">
        <v>167.60333333333335</v>
      </c>
      <c r="E383" s="36">
        <v>162.70666666666671</v>
      </c>
      <c r="F383" s="36">
        <v>160.08333333333334</v>
      </c>
      <c r="G383" s="36">
        <v>155.1866666666667</v>
      </c>
      <c r="H383" s="36">
        <v>170.22666666666672</v>
      </c>
      <c r="I383" s="36">
        <v>175.12333333333336</v>
      </c>
      <c r="J383" s="36">
        <v>177.74666666666673</v>
      </c>
      <c r="K383" s="31">
        <v>172.5</v>
      </c>
      <c r="L383" s="31">
        <v>164.98</v>
      </c>
      <c r="M383" s="31">
        <v>4.4099399999999997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16990.900000000001</v>
      </c>
      <c r="D384" s="36">
        <v>16930.649999999998</v>
      </c>
      <c r="E384" s="36">
        <v>16851.299999999996</v>
      </c>
      <c r="F384" s="36">
        <v>16711.699999999997</v>
      </c>
      <c r="G384" s="36">
        <v>16632.349999999995</v>
      </c>
      <c r="H384" s="36">
        <v>17070.249999999996</v>
      </c>
      <c r="I384" s="36">
        <v>17149.599999999995</v>
      </c>
      <c r="J384" s="36">
        <v>17289.199999999997</v>
      </c>
      <c r="K384" s="31">
        <v>17010</v>
      </c>
      <c r="L384" s="31">
        <v>16791.05</v>
      </c>
      <c r="M384" s="31">
        <v>0.12379999999999999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118.84</v>
      </c>
      <c r="D385" s="36">
        <v>119.29666666666667</v>
      </c>
      <c r="E385" s="36">
        <v>117.69333333333333</v>
      </c>
      <c r="F385" s="36">
        <v>116.54666666666667</v>
      </c>
      <c r="G385" s="36">
        <v>114.94333333333333</v>
      </c>
      <c r="H385" s="36">
        <v>120.44333333333333</v>
      </c>
      <c r="I385" s="36">
        <v>122.04666666666665</v>
      </c>
      <c r="J385" s="36">
        <v>123.19333333333333</v>
      </c>
      <c r="K385" s="31">
        <v>120.9</v>
      </c>
      <c r="L385" s="31">
        <v>118.15</v>
      </c>
      <c r="M385" s="31">
        <v>218.26818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613</v>
      </c>
      <c r="D386" s="36">
        <v>613.26666666666665</v>
      </c>
      <c r="E386" s="36">
        <v>596.23333333333335</v>
      </c>
      <c r="F386" s="36">
        <v>579.4666666666667</v>
      </c>
      <c r="G386" s="36">
        <v>562.43333333333339</v>
      </c>
      <c r="H386" s="36">
        <v>630.0333333333333</v>
      </c>
      <c r="I386" s="36">
        <v>647.06666666666661</v>
      </c>
      <c r="J386" s="36">
        <v>663.83333333333326</v>
      </c>
      <c r="K386" s="31">
        <v>630.29999999999995</v>
      </c>
      <c r="L386" s="31">
        <v>596.5</v>
      </c>
      <c r="M386" s="31">
        <v>1.8914800000000001</v>
      </c>
      <c r="N386" s="1"/>
      <c r="O386" s="1"/>
    </row>
    <row r="387" spans="1:15" ht="12.75" customHeight="1">
      <c r="A387" s="33">
        <v>377</v>
      </c>
      <c r="B387" s="53" t="s">
        <v>875</v>
      </c>
      <c r="C387" s="31">
        <v>1780.3</v>
      </c>
      <c r="D387" s="36">
        <v>1779.0333333333335</v>
      </c>
      <c r="E387" s="36">
        <v>1758.2666666666671</v>
      </c>
      <c r="F387" s="36">
        <v>1736.2333333333336</v>
      </c>
      <c r="G387" s="36">
        <v>1715.4666666666672</v>
      </c>
      <c r="H387" s="36">
        <v>1801.0666666666671</v>
      </c>
      <c r="I387" s="36">
        <v>1821.8333333333335</v>
      </c>
      <c r="J387" s="36">
        <v>1843.866666666667</v>
      </c>
      <c r="K387" s="31">
        <v>1799.8</v>
      </c>
      <c r="L387" s="31">
        <v>1757</v>
      </c>
      <c r="M387" s="31">
        <v>1.7841800000000001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242.6</v>
      </c>
      <c r="D388" s="36">
        <v>243.5</v>
      </c>
      <c r="E388" s="36">
        <v>241.2</v>
      </c>
      <c r="F388" s="36">
        <v>239.79999999999998</v>
      </c>
      <c r="G388" s="36">
        <v>237.49999999999997</v>
      </c>
      <c r="H388" s="36">
        <v>244.9</v>
      </c>
      <c r="I388" s="36">
        <v>247.20000000000002</v>
      </c>
      <c r="J388" s="36">
        <v>248.60000000000002</v>
      </c>
      <c r="K388" s="31">
        <v>245.8</v>
      </c>
      <c r="L388" s="31">
        <v>242.1</v>
      </c>
      <c r="M388" s="31">
        <v>25.519179999999999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610.04999999999995</v>
      </c>
      <c r="D389" s="36">
        <v>609.63333333333333</v>
      </c>
      <c r="E389" s="36">
        <v>598.41666666666663</v>
      </c>
      <c r="F389" s="36">
        <v>586.7833333333333</v>
      </c>
      <c r="G389" s="36">
        <v>575.56666666666661</v>
      </c>
      <c r="H389" s="36">
        <v>621.26666666666665</v>
      </c>
      <c r="I389" s="36">
        <v>632.48333333333335</v>
      </c>
      <c r="J389" s="36">
        <v>644.11666666666667</v>
      </c>
      <c r="K389" s="31">
        <v>620.85</v>
      </c>
      <c r="L389" s="31">
        <v>598</v>
      </c>
      <c r="M389" s="31">
        <v>177.23265000000001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590.79999999999995</v>
      </c>
      <c r="D390" s="36">
        <v>593.55000000000007</v>
      </c>
      <c r="E390" s="36">
        <v>584.75000000000011</v>
      </c>
      <c r="F390" s="36">
        <v>578.70000000000005</v>
      </c>
      <c r="G390" s="36">
        <v>569.90000000000009</v>
      </c>
      <c r="H390" s="36">
        <v>599.60000000000014</v>
      </c>
      <c r="I390" s="36">
        <v>608.40000000000009</v>
      </c>
      <c r="J390" s="36">
        <v>614.45000000000016</v>
      </c>
      <c r="K390" s="31">
        <v>602.35</v>
      </c>
      <c r="L390" s="31">
        <v>587.5</v>
      </c>
      <c r="M390" s="31">
        <v>1.5616099999999999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732.2</v>
      </c>
      <c r="D391" s="36">
        <v>731.61666666666667</v>
      </c>
      <c r="E391" s="36">
        <v>717.68333333333339</v>
      </c>
      <c r="F391" s="36">
        <v>703.16666666666674</v>
      </c>
      <c r="G391" s="36">
        <v>689.23333333333346</v>
      </c>
      <c r="H391" s="36">
        <v>746.13333333333333</v>
      </c>
      <c r="I391" s="36">
        <v>760.06666666666649</v>
      </c>
      <c r="J391" s="36">
        <v>774.58333333333326</v>
      </c>
      <c r="K391" s="31">
        <v>745.55</v>
      </c>
      <c r="L391" s="31">
        <v>717.1</v>
      </c>
      <c r="M391" s="31">
        <v>21.458089999999999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1687.6</v>
      </c>
      <c r="D392" s="36">
        <v>1698.4666666666665</v>
      </c>
      <c r="E392" s="36">
        <v>1670.383333333333</v>
      </c>
      <c r="F392" s="36">
        <v>1653.1666666666665</v>
      </c>
      <c r="G392" s="36">
        <v>1625.083333333333</v>
      </c>
      <c r="H392" s="36">
        <v>1715.6833333333329</v>
      </c>
      <c r="I392" s="36">
        <v>1743.7666666666664</v>
      </c>
      <c r="J392" s="36">
        <v>1760.9833333333329</v>
      </c>
      <c r="K392" s="31">
        <v>1726.55</v>
      </c>
      <c r="L392" s="31">
        <v>1681.25</v>
      </c>
      <c r="M392" s="31">
        <v>1.7343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586.15</v>
      </c>
      <c r="D393" s="36">
        <v>598.26666666666677</v>
      </c>
      <c r="E393" s="36">
        <v>570.53333333333353</v>
      </c>
      <c r="F393" s="36">
        <v>554.91666666666674</v>
      </c>
      <c r="G393" s="36">
        <v>527.18333333333351</v>
      </c>
      <c r="H393" s="36">
        <v>613.88333333333355</v>
      </c>
      <c r="I393" s="36">
        <v>641.6166666666669</v>
      </c>
      <c r="J393" s="36">
        <v>657.23333333333358</v>
      </c>
      <c r="K393" s="31">
        <v>626</v>
      </c>
      <c r="L393" s="31">
        <v>582.65</v>
      </c>
      <c r="M393" s="31">
        <v>351.59676999999999</v>
      </c>
      <c r="N393" s="1"/>
      <c r="O393" s="1"/>
    </row>
    <row r="394" spans="1:15" ht="12.75" customHeight="1">
      <c r="A394" s="33">
        <v>384</v>
      </c>
      <c r="B394" s="53" t="s">
        <v>876</v>
      </c>
      <c r="C394" s="31">
        <v>526.70000000000005</v>
      </c>
      <c r="D394" s="36">
        <v>536.30000000000007</v>
      </c>
      <c r="E394" s="36">
        <v>510.60000000000014</v>
      </c>
      <c r="F394" s="36">
        <v>494.50000000000011</v>
      </c>
      <c r="G394" s="36">
        <v>468.80000000000018</v>
      </c>
      <c r="H394" s="36">
        <v>552.40000000000009</v>
      </c>
      <c r="I394" s="36">
        <v>578.10000000000014</v>
      </c>
      <c r="J394" s="36">
        <v>594.20000000000005</v>
      </c>
      <c r="K394" s="31">
        <v>562</v>
      </c>
      <c r="L394" s="31">
        <v>520.20000000000005</v>
      </c>
      <c r="M394" s="31">
        <v>99.950149999999994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1164.2</v>
      </c>
      <c r="D395" s="36">
        <v>1165.6499999999999</v>
      </c>
      <c r="E395" s="36">
        <v>1145.7999999999997</v>
      </c>
      <c r="F395" s="36">
        <v>1127.3999999999999</v>
      </c>
      <c r="G395" s="36">
        <v>1107.5499999999997</v>
      </c>
      <c r="H395" s="36">
        <v>1184.0499999999997</v>
      </c>
      <c r="I395" s="36">
        <v>1203.8999999999996</v>
      </c>
      <c r="J395" s="36">
        <v>1222.2999999999997</v>
      </c>
      <c r="K395" s="31">
        <v>1185.5</v>
      </c>
      <c r="L395" s="31">
        <v>1147.25</v>
      </c>
      <c r="M395" s="31">
        <v>3.6903000000000001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309.95</v>
      </c>
      <c r="D396" s="36">
        <v>313.2833333333333</v>
      </c>
      <c r="E396" s="36">
        <v>301.66666666666663</v>
      </c>
      <c r="F396" s="36">
        <v>293.38333333333333</v>
      </c>
      <c r="G396" s="36">
        <v>281.76666666666665</v>
      </c>
      <c r="H396" s="36">
        <v>321.56666666666661</v>
      </c>
      <c r="I396" s="36">
        <v>333.18333333333328</v>
      </c>
      <c r="J396" s="36">
        <v>341.46666666666658</v>
      </c>
      <c r="K396" s="31">
        <v>324.89999999999998</v>
      </c>
      <c r="L396" s="31">
        <v>305</v>
      </c>
      <c r="M396" s="31">
        <v>18.669540000000001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887.3</v>
      </c>
      <c r="D397" s="36">
        <v>895.6</v>
      </c>
      <c r="E397" s="36">
        <v>876.7</v>
      </c>
      <c r="F397" s="36">
        <v>866.1</v>
      </c>
      <c r="G397" s="36">
        <v>847.2</v>
      </c>
      <c r="H397" s="36">
        <v>906.2</v>
      </c>
      <c r="I397" s="36">
        <v>925.09999999999991</v>
      </c>
      <c r="J397" s="36">
        <v>935.7</v>
      </c>
      <c r="K397" s="31">
        <v>914.5</v>
      </c>
      <c r="L397" s="31">
        <v>885</v>
      </c>
      <c r="M397" s="31">
        <v>5.3971099999999996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224.52</v>
      </c>
      <c r="D398" s="36">
        <v>226.63333333333335</v>
      </c>
      <c r="E398" s="36">
        <v>219.4666666666667</v>
      </c>
      <c r="F398" s="36">
        <v>214.41333333333336</v>
      </c>
      <c r="G398" s="36">
        <v>207.2466666666667</v>
      </c>
      <c r="H398" s="36">
        <v>231.6866666666667</v>
      </c>
      <c r="I398" s="36">
        <v>238.85333333333338</v>
      </c>
      <c r="J398" s="36">
        <v>243.90666666666669</v>
      </c>
      <c r="K398" s="31">
        <v>233.8</v>
      </c>
      <c r="L398" s="31">
        <v>221.58</v>
      </c>
      <c r="M398" s="31">
        <v>108.15655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3510.05</v>
      </c>
      <c r="D399" s="36">
        <v>3555.4166666666665</v>
      </c>
      <c r="E399" s="36">
        <v>3445.833333333333</v>
      </c>
      <c r="F399" s="36">
        <v>3381.6166666666663</v>
      </c>
      <c r="G399" s="36">
        <v>3272.0333333333328</v>
      </c>
      <c r="H399" s="36">
        <v>3619.6333333333332</v>
      </c>
      <c r="I399" s="36">
        <v>3729.2166666666662</v>
      </c>
      <c r="J399" s="36">
        <v>3793.4333333333334</v>
      </c>
      <c r="K399" s="31">
        <v>3665</v>
      </c>
      <c r="L399" s="31">
        <v>3491.2</v>
      </c>
      <c r="M399" s="31">
        <v>0.88080999999999998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75.7</v>
      </c>
      <c r="D400" s="36">
        <v>76.470000000000013</v>
      </c>
      <c r="E400" s="36">
        <v>74.430000000000021</v>
      </c>
      <c r="F400" s="36">
        <v>73.160000000000011</v>
      </c>
      <c r="G400" s="36">
        <v>71.120000000000019</v>
      </c>
      <c r="H400" s="36">
        <v>77.740000000000023</v>
      </c>
      <c r="I400" s="36">
        <v>79.780000000000015</v>
      </c>
      <c r="J400" s="36">
        <v>81.050000000000026</v>
      </c>
      <c r="K400" s="31">
        <v>78.510000000000005</v>
      </c>
      <c r="L400" s="31">
        <v>75.2</v>
      </c>
      <c r="M400" s="31">
        <v>28.792149999999999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2200.85</v>
      </c>
      <c r="D401" s="36">
        <v>2260.5666666666671</v>
      </c>
      <c r="E401" s="36">
        <v>2141.1333333333341</v>
      </c>
      <c r="F401" s="36">
        <v>2081.416666666667</v>
      </c>
      <c r="G401" s="36">
        <v>1961.983333333334</v>
      </c>
      <c r="H401" s="36">
        <v>2320.2833333333342</v>
      </c>
      <c r="I401" s="36">
        <v>2439.7166666666676</v>
      </c>
      <c r="J401" s="36">
        <v>2499.4333333333343</v>
      </c>
      <c r="K401" s="31">
        <v>2380</v>
      </c>
      <c r="L401" s="31">
        <v>2200.85</v>
      </c>
      <c r="M401" s="31">
        <v>3.0951599999999999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206.12</v>
      </c>
      <c r="D402" s="36">
        <v>206.64000000000001</v>
      </c>
      <c r="E402" s="36">
        <v>204.48000000000002</v>
      </c>
      <c r="F402" s="36">
        <v>202.84</v>
      </c>
      <c r="G402" s="36">
        <v>200.68</v>
      </c>
      <c r="H402" s="36">
        <v>208.28000000000003</v>
      </c>
      <c r="I402" s="36">
        <v>210.44000000000005</v>
      </c>
      <c r="J402" s="36">
        <v>212.08000000000004</v>
      </c>
      <c r="K402" s="31">
        <v>208.8</v>
      </c>
      <c r="L402" s="31">
        <v>205</v>
      </c>
      <c r="M402" s="31">
        <v>20.94012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3173.35</v>
      </c>
      <c r="D403" s="36">
        <v>3158.9333333333329</v>
      </c>
      <c r="E403" s="36">
        <v>3130.0666666666657</v>
      </c>
      <c r="F403" s="36">
        <v>3086.7833333333328</v>
      </c>
      <c r="G403" s="36">
        <v>3057.9166666666656</v>
      </c>
      <c r="H403" s="36">
        <v>3202.2166666666658</v>
      </c>
      <c r="I403" s="36">
        <v>3231.0833333333335</v>
      </c>
      <c r="J403" s="36">
        <v>3274.3666666666659</v>
      </c>
      <c r="K403" s="31">
        <v>3187.8</v>
      </c>
      <c r="L403" s="31">
        <v>3115.65</v>
      </c>
      <c r="M403" s="31">
        <v>61.491869999999999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112.25</v>
      </c>
      <c r="D404" s="36">
        <v>111.14999999999999</v>
      </c>
      <c r="E404" s="36">
        <v>108.59999999999998</v>
      </c>
      <c r="F404" s="36">
        <v>104.94999999999999</v>
      </c>
      <c r="G404" s="36">
        <v>102.39999999999998</v>
      </c>
      <c r="H404" s="36">
        <v>114.79999999999998</v>
      </c>
      <c r="I404" s="36">
        <v>117.35</v>
      </c>
      <c r="J404" s="36">
        <v>120.99999999999999</v>
      </c>
      <c r="K404" s="31">
        <v>113.7</v>
      </c>
      <c r="L404" s="31">
        <v>107.5</v>
      </c>
      <c r="M404" s="31">
        <v>29.395589999999999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1827.85</v>
      </c>
      <c r="D405" s="36">
        <v>1829.8500000000001</v>
      </c>
      <c r="E405" s="36">
        <v>1791.7500000000002</v>
      </c>
      <c r="F405" s="36">
        <v>1755.65</v>
      </c>
      <c r="G405" s="36">
        <v>1717.5500000000002</v>
      </c>
      <c r="H405" s="36">
        <v>1865.9500000000003</v>
      </c>
      <c r="I405" s="36">
        <v>1904.0500000000002</v>
      </c>
      <c r="J405" s="36">
        <v>1940.1500000000003</v>
      </c>
      <c r="K405" s="31">
        <v>1867.95</v>
      </c>
      <c r="L405" s="31">
        <v>1793.75</v>
      </c>
      <c r="M405" s="31">
        <v>2.2377699999999998</v>
      </c>
      <c r="N405" s="1"/>
      <c r="O405" s="1"/>
    </row>
    <row r="406" spans="1:15" ht="12.75" customHeight="1">
      <c r="A406" s="33">
        <v>396</v>
      </c>
      <c r="B406" s="53" t="s">
        <v>877</v>
      </c>
      <c r="C406" s="31">
        <v>81.099999999999994</v>
      </c>
      <c r="D406" s="36">
        <v>81.17</v>
      </c>
      <c r="E406" s="36">
        <v>80.14</v>
      </c>
      <c r="F406" s="36">
        <v>79.179999999999993</v>
      </c>
      <c r="G406" s="36">
        <v>78.149999999999991</v>
      </c>
      <c r="H406" s="36">
        <v>82.13000000000001</v>
      </c>
      <c r="I406" s="36">
        <v>83.160000000000011</v>
      </c>
      <c r="J406" s="36">
        <v>84.120000000000019</v>
      </c>
      <c r="K406" s="31">
        <v>82.2</v>
      </c>
      <c r="L406" s="31">
        <v>80.209999999999994</v>
      </c>
      <c r="M406" s="31">
        <v>12.99456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733.5</v>
      </c>
      <c r="D407" s="36">
        <v>729.98333333333323</v>
      </c>
      <c r="E407" s="36">
        <v>725.51666666666642</v>
      </c>
      <c r="F407" s="36">
        <v>717.53333333333319</v>
      </c>
      <c r="G407" s="36">
        <v>713.06666666666638</v>
      </c>
      <c r="H407" s="36">
        <v>737.96666666666647</v>
      </c>
      <c r="I407" s="36">
        <v>742.43333333333339</v>
      </c>
      <c r="J407" s="36">
        <v>750.41666666666652</v>
      </c>
      <c r="K407" s="31">
        <v>734.45</v>
      </c>
      <c r="L407" s="31">
        <v>722</v>
      </c>
      <c r="M407" s="31">
        <v>8.3657199999999996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1659.8</v>
      </c>
      <c r="D408" s="36">
        <v>1646.6000000000001</v>
      </c>
      <c r="E408" s="36">
        <v>1628.2500000000002</v>
      </c>
      <c r="F408" s="36">
        <v>1596.7</v>
      </c>
      <c r="G408" s="36">
        <v>1578.3500000000001</v>
      </c>
      <c r="H408" s="36">
        <v>1678.1500000000003</v>
      </c>
      <c r="I408" s="36">
        <v>1696.5000000000002</v>
      </c>
      <c r="J408" s="36">
        <v>1728.0500000000004</v>
      </c>
      <c r="K408" s="31">
        <v>1664.95</v>
      </c>
      <c r="L408" s="31">
        <v>1615.05</v>
      </c>
      <c r="M408" s="31">
        <v>21.040209999999998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146.44</v>
      </c>
      <c r="D409" s="36">
        <v>148.01666666666668</v>
      </c>
      <c r="E409" s="36">
        <v>142.63333333333335</v>
      </c>
      <c r="F409" s="36">
        <v>138.82666666666668</v>
      </c>
      <c r="G409" s="36">
        <v>133.44333333333336</v>
      </c>
      <c r="H409" s="36">
        <v>151.82333333333335</v>
      </c>
      <c r="I409" s="36">
        <v>157.20666666666668</v>
      </c>
      <c r="J409" s="36">
        <v>161.01333333333335</v>
      </c>
      <c r="K409" s="31">
        <v>153.4</v>
      </c>
      <c r="L409" s="31">
        <v>144.21</v>
      </c>
      <c r="M409" s="31">
        <v>259.11910999999998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5779.5</v>
      </c>
      <c r="D410" s="36">
        <v>5803.7166666666672</v>
      </c>
      <c r="E410" s="36">
        <v>5726.7833333333347</v>
      </c>
      <c r="F410" s="36">
        <v>5674.0666666666675</v>
      </c>
      <c r="G410" s="36">
        <v>5597.133333333335</v>
      </c>
      <c r="H410" s="36">
        <v>5856.4333333333343</v>
      </c>
      <c r="I410" s="36">
        <v>5933.3666666666668</v>
      </c>
      <c r="J410" s="36">
        <v>5986.0833333333339</v>
      </c>
      <c r="K410" s="31">
        <v>5880.65</v>
      </c>
      <c r="L410" s="31">
        <v>5751</v>
      </c>
      <c r="M410" s="31">
        <v>0.36357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2404.5</v>
      </c>
      <c r="D411" s="36">
        <v>2399.0499999999997</v>
      </c>
      <c r="E411" s="36">
        <v>2382.1499999999996</v>
      </c>
      <c r="F411" s="36">
        <v>2359.7999999999997</v>
      </c>
      <c r="G411" s="36">
        <v>2342.8999999999996</v>
      </c>
      <c r="H411" s="36">
        <v>2421.3999999999996</v>
      </c>
      <c r="I411" s="36">
        <v>2438.3000000000002</v>
      </c>
      <c r="J411" s="36">
        <v>2460.6499999999996</v>
      </c>
      <c r="K411" s="31">
        <v>2415.9499999999998</v>
      </c>
      <c r="L411" s="31">
        <v>2376.6999999999998</v>
      </c>
      <c r="M411" s="31">
        <v>5.1989200000000002</v>
      </c>
      <c r="N411" s="1"/>
      <c r="O411" s="1"/>
    </row>
    <row r="412" spans="1:15" ht="12.75" customHeight="1">
      <c r="A412" s="33">
        <v>402</v>
      </c>
      <c r="B412" s="53" t="s">
        <v>833</v>
      </c>
      <c r="C412" s="31">
        <v>2149.6</v>
      </c>
      <c r="D412" s="36">
        <v>2144.3833333333337</v>
      </c>
      <c r="E412" s="36">
        <v>2111.2666666666673</v>
      </c>
      <c r="F412" s="36">
        <v>2072.9333333333338</v>
      </c>
      <c r="G412" s="36">
        <v>2039.8166666666675</v>
      </c>
      <c r="H412" s="36">
        <v>2182.7166666666672</v>
      </c>
      <c r="I412" s="36">
        <v>2215.833333333333</v>
      </c>
      <c r="J412" s="36">
        <v>2254.166666666667</v>
      </c>
      <c r="K412" s="31">
        <v>2177.5</v>
      </c>
      <c r="L412" s="31">
        <v>2106.0500000000002</v>
      </c>
      <c r="M412" s="31">
        <v>0.28040999999999999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204.31</v>
      </c>
      <c r="D413" s="36">
        <v>202.86</v>
      </c>
      <c r="E413" s="36">
        <v>199.82000000000002</v>
      </c>
      <c r="F413" s="36">
        <v>195.33</v>
      </c>
      <c r="G413" s="36">
        <v>192.29000000000002</v>
      </c>
      <c r="H413" s="36">
        <v>207.35000000000002</v>
      </c>
      <c r="I413" s="36">
        <v>210.39</v>
      </c>
      <c r="J413" s="36">
        <v>214.88000000000002</v>
      </c>
      <c r="K413" s="31">
        <v>205.9</v>
      </c>
      <c r="L413" s="31">
        <v>198.37</v>
      </c>
      <c r="M413" s="31">
        <v>557.31480999999997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6345.15</v>
      </c>
      <c r="D414" s="36">
        <v>6369.7166666666672</v>
      </c>
      <c r="E414" s="36">
        <v>6275.4333333333343</v>
      </c>
      <c r="F414" s="36">
        <v>6205.7166666666672</v>
      </c>
      <c r="G414" s="36">
        <v>6111.4333333333343</v>
      </c>
      <c r="H414" s="36">
        <v>6439.4333333333343</v>
      </c>
      <c r="I414" s="36">
        <v>6533.7166666666672</v>
      </c>
      <c r="J414" s="36">
        <v>6603.4333333333343</v>
      </c>
      <c r="K414" s="31">
        <v>6464</v>
      </c>
      <c r="L414" s="31">
        <v>6300</v>
      </c>
      <c r="M414" s="31">
        <v>0.17188999999999999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1549.15</v>
      </c>
      <c r="D415" s="36">
        <v>1545.6833333333334</v>
      </c>
      <c r="E415" s="36">
        <v>1534.3666666666668</v>
      </c>
      <c r="F415" s="36">
        <v>1519.5833333333335</v>
      </c>
      <c r="G415" s="36">
        <v>1508.2666666666669</v>
      </c>
      <c r="H415" s="36">
        <v>1560.4666666666667</v>
      </c>
      <c r="I415" s="36">
        <v>1571.7833333333333</v>
      </c>
      <c r="J415" s="36">
        <v>1586.5666666666666</v>
      </c>
      <c r="K415" s="31">
        <v>1557</v>
      </c>
      <c r="L415" s="31">
        <v>1530.9</v>
      </c>
      <c r="M415" s="31">
        <v>2.0614599999999998</v>
      </c>
      <c r="N415" s="1"/>
      <c r="O415" s="1"/>
    </row>
    <row r="416" spans="1:15" ht="12.75" customHeight="1">
      <c r="A416" s="33">
        <v>406</v>
      </c>
      <c r="B416" s="53" t="s">
        <v>834</v>
      </c>
      <c r="C416" s="31">
        <v>542.29999999999995</v>
      </c>
      <c r="D416" s="36">
        <v>538.51666666666665</v>
      </c>
      <c r="E416" s="36">
        <v>531.08333333333326</v>
      </c>
      <c r="F416" s="36">
        <v>519.86666666666656</v>
      </c>
      <c r="G416" s="36">
        <v>512.43333333333317</v>
      </c>
      <c r="H416" s="36">
        <v>549.73333333333335</v>
      </c>
      <c r="I416" s="36">
        <v>557.16666666666674</v>
      </c>
      <c r="J416" s="36">
        <v>568.38333333333344</v>
      </c>
      <c r="K416" s="31">
        <v>545.95000000000005</v>
      </c>
      <c r="L416" s="31">
        <v>527.29999999999995</v>
      </c>
      <c r="M416" s="31">
        <v>3.1679300000000001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3978.4</v>
      </c>
      <c r="D417" s="36">
        <v>4036.1666666666665</v>
      </c>
      <c r="E417" s="36">
        <v>3902.333333333333</v>
      </c>
      <c r="F417" s="36">
        <v>3826.2666666666664</v>
      </c>
      <c r="G417" s="36">
        <v>3692.4333333333329</v>
      </c>
      <c r="H417" s="36">
        <v>4112.2333333333336</v>
      </c>
      <c r="I417" s="36">
        <v>4246.0666666666657</v>
      </c>
      <c r="J417" s="36">
        <v>4322.1333333333332</v>
      </c>
      <c r="K417" s="31">
        <v>4170</v>
      </c>
      <c r="L417" s="31">
        <v>3960.1</v>
      </c>
      <c r="M417" s="31">
        <v>3.7430500000000002</v>
      </c>
      <c r="N417" s="1"/>
      <c r="O417" s="1"/>
    </row>
    <row r="418" spans="1:15" ht="12.75" customHeight="1">
      <c r="A418" s="33">
        <v>408</v>
      </c>
      <c r="B418" s="53" t="s">
        <v>878</v>
      </c>
      <c r="C418" s="31">
        <v>789.9</v>
      </c>
      <c r="D418" s="36">
        <v>798.11666666666679</v>
      </c>
      <c r="E418" s="36">
        <v>778.23333333333358</v>
      </c>
      <c r="F418" s="36">
        <v>766.56666666666683</v>
      </c>
      <c r="G418" s="36">
        <v>746.68333333333362</v>
      </c>
      <c r="H418" s="36">
        <v>809.78333333333353</v>
      </c>
      <c r="I418" s="36">
        <v>829.66666666666674</v>
      </c>
      <c r="J418" s="36">
        <v>841.33333333333348</v>
      </c>
      <c r="K418" s="31">
        <v>818</v>
      </c>
      <c r="L418" s="31">
        <v>786.45</v>
      </c>
      <c r="M418" s="31">
        <v>2.7418300000000002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28061.599999999999</v>
      </c>
      <c r="D419" s="36">
        <v>27976.933333333334</v>
      </c>
      <c r="E419" s="36">
        <v>27756.866666666669</v>
      </c>
      <c r="F419" s="36">
        <v>27452.133333333335</v>
      </c>
      <c r="G419" s="36">
        <v>27232.066666666669</v>
      </c>
      <c r="H419" s="36">
        <v>28281.666666666668</v>
      </c>
      <c r="I419" s="36">
        <v>28501.733333333334</v>
      </c>
      <c r="J419" s="36">
        <v>28806.466666666667</v>
      </c>
      <c r="K419" s="31">
        <v>28197</v>
      </c>
      <c r="L419" s="31">
        <v>27672.2</v>
      </c>
      <c r="M419" s="31">
        <v>0.30732999999999999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48.35</v>
      </c>
      <c r="D420" s="36">
        <v>48.773333333333333</v>
      </c>
      <c r="E420" s="36">
        <v>47.706666666666663</v>
      </c>
      <c r="F420" s="36">
        <v>47.063333333333333</v>
      </c>
      <c r="G420" s="36">
        <v>45.996666666666663</v>
      </c>
      <c r="H420" s="36">
        <v>49.416666666666664</v>
      </c>
      <c r="I420" s="36">
        <v>50.483333333333341</v>
      </c>
      <c r="J420" s="36">
        <v>51.126666666666665</v>
      </c>
      <c r="K420" s="31">
        <v>49.84</v>
      </c>
      <c r="L420" s="31">
        <v>48.13</v>
      </c>
      <c r="M420" s="31">
        <v>111.40067000000001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2867.3</v>
      </c>
      <c r="D421" s="36">
        <v>2839.4166666666665</v>
      </c>
      <c r="E421" s="36">
        <v>2804.8833333333332</v>
      </c>
      <c r="F421" s="36">
        <v>2742.4666666666667</v>
      </c>
      <c r="G421" s="36">
        <v>2707.9333333333334</v>
      </c>
      <c r="H421" s="36">
        <v>2901.833333333333</v>
      </c>
      <c r="I421" s="36">
        <v>2936.3666666666668</v>
      </c>
      <c r="J421" s="36">
        <v>2998.7833333333328</v>
      </c>
      <c r="K421" s="31">
        <v>2873.95</v>
      </c>
      <c r="L421" s="31">
        <v>2777</v>
      </c>
      <c r="M421" s="31">
        <v>8.2380399999999998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682.05</v>
      </c>
      <c r="D422" s="36">
        <v>684</v>
      </c>
      <c r="E422" s="36">
        <v>670</v>
      </c>
      <c r="F422" s="36">
        <v>657.95</v>
      </c>
      <c r="G422" s="36">
        <v>643.95000000000005</v>
      </c>
      <c r="H422" s="36">
        <v>696.05</v>
      </c>
      <c r="I422" s="36">
        <v>710.05</v>
      </c>
      <c r="J422" s="36">
        <v>722.09999999999991</v>
      </c>
      <c r="K422" s="31">
        <v>698</v>
      </c>
      <c r="L422" s="31">
        <v>671.95</v>
      </c>
      <c r="M422" s="31">
        <v>3.5352299999999999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7121.2</v>
      </c>
      <c r="D423" s="36">
        <v>7218.2666666666664</v>
      </c>
      <c r="E423" s="36">
        <v>6957.9833333333327</v>
      </c>
      <c r="F423" s="36">
        <v>6794.7666666666664</v>
      </c>
      <c r="G423" s="36">
        <v>6534.4833333333327</v>
      </c>
      <c r="H423" s="36">
        <v>7381.4833333333327</v>
      </c>
      <c r="I423" s="36">
        <v>7641.7666666666655</v>
      </c>
      <c r="J423" s="36">
        <v>7804.9833333333327</v>
      </c>
      <c r="K423" s="31">
        <v>7478.55</v>
      </c>
      <c r="L423" s="31">
        <v>7055.05</v>
      </c>
      <c r="M423" s="31">
        <v>8.6708099999999995</v>
      </c>
      <c r="N423" s="1"/>
      <c r="O423" s="1"/>
    </row>
    <row r="424" spans="1:15" ht="12.75" customHeight="1">
      <c r="A424" s="33">
        <v>414</v>
      </c>
      <c r="B424" s="53" t="s">
        <v>879</v>
      </c>
      <c r="C424" s="31">
        <v>1479.15</v>
      </c>
      <c r="D424" s="36">
        <v>1478.2333333333333</v>
      </c>
      <c r="E424" s="36">
        <v>1458.4666666666667</v>
      </c>
      <c r="F424" s="36">
        <v>1437.7833333333333</v>
      </c>
      <c r="G424" s="36">
        <v>1418.0166666666667</v>
      </c>
      <c r="H424" s="36">
        <v>1498.9166666666667</v>
      </c>
      <c r="I424" s="36">
        <v>1518.6833333333336</v>
      </c>
      <c r="J424" s="36">
        <v>1539.3666666666668</v>
      </c>
      <c r="K424" s="31">
        <v>1498</v>
      </c>
      <c r="L424" s="31">
        <v>1457.55</v>
      </c>
      <c r="M424" s="31">
        <v>7.9360299999999997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1931.35</v>
      </c>
      <c r="D425" s="36">
        <v>1934.6833333333334</v>
      </c>
      <c r="E425" s="36">
        <v>1889.4166666666667</v>
      </c>
      <c r="F425" s="36">
        <v>1847.4833333333333</v>
      </c>
      <c r="G425" s="36">
        <v>1802.2166666666667</v>
      </c>
      <c r="H425" s="36">
        <v>1976.6166666666668</v>
      </c>
      <c r="I425" s="36">
        <v>2021.8833333333332</v>
      </c>
      <c r="J425" s="36">
        <v>2063.8166666666666</v>
      </c>
      <c r="K425" s="31">
        <v>1979.95</v>
      </c>
      <c r="L425" s="31">
        <v>1892.75</v>
      </c>
      <c r="M425" s="31">
        <v>1.60755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11305.75</v>
      </c>
      <c r="D426" s="36">
        <v>11450.35</v>
      </c>
      <c r="E426" s="36">
        <v>10985.45</v>
      </c>
      <c r="F426" s="36">
        <v>10665.15</v>
      </c>
      <c r="G426" s="36">
        <v>10200.25</v>
      </c>
      <c r="H426" s="36">
        <v>11770.650000000001</v>
      </c>
      <c r="I426" s="36">
        <v>12235.55</v>
      </c>
      <c r="J426" s="36">
        <v>12555.850000000002</v>
      </c>
      <c r="K426" s="31">
        <v>11915.25</v>
      </c>
      <c r="L426" s="31">
        <v>11130.05</v>
      </c>
      <c r="M426" s="31">
        <v>1.1852199999999999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711.5</v>
      </c>
      <c r="D427" s="36">
        <v>711.7166666666667</v>
      </c>
      <c r="E427" s="36">
        <v>701.53333333333342</v>
      </c>
      <c r="F427" s="36">
        <v>691.56666666666672</v>
      </c>
      <c r="G427" s="36">
        <v>681.38333333333344</v>
      </c>
      <c r="H427" s="36">
        <v>721.68333333333339</v>
      </c>
      <c r="I427" s="36">
        <v>731.86666666666679</v>
      </c>
      <c r="J427" s="36">
        <v>741.83333333333337</v>
      </c>
      <c r="K427" s="31">
        <v>721.9</v>
      </c>
      <c r="L427" s="31">
        <v>701.75</v>
      </c>
      <c r="M427" s="31">
        <v>13.284380000000001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694.35</v>
      </c>
      <c r="D428" s="36">
        <v>687.0333333333333</v>
      </c>
      <c r="E428" s="36">
        <v>672.56666666666661</v>
      </c>
      <c r="F428" s="36">
        <v>650.7833333333333</v>
      </c>
      <c r="G428" s="36">
        <v>636.31666666666661</v>
      </c>
      <c r="H428" s="36">
        <v>708.81666666666661</v>
      </c>
      <c r="I428" s="36">
        <v>723.2833333333333</v>
      </c>
      <c r="J428" s="36">
        <v>745.06666666666661</v>
      </c>
      <c r="K428" s="31">
        <v>701.5</v>
      </c>
      <c r="L428" s="31">
        <v>665.25</v>
      </c>
      <c r="M428" s="31">
        <v>29.37651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586.20000000000005</v>
      </c>
      <c r="D429" s="36">
        <v>595.16666666666663</v>
      </c>
      <c r="E429" s="36">
        <v>574.0333333333333</v>
      </c>
      <c r="F429" s="36">
        <v>561.86666666666667</v>
      </c>
      <c r="G429" s="36">
        <v>540.73333333333335</v>
      </c>
      <c r="H429" s="36">
        <v>607.33333333333326</v>
      </c>
      <c r="I429" s="36">
        <v>628.4666666666667</v>
      </c>
      <c r="J429" s="36">
        <v>640.63333333333321</v>
      </c>
      <c r="K429" s="31">
        <v>616.29999999999995</v>
      </c>
      <c r="L429" s="31">
        <v>583</v>
      </c>
      <c r="M429" s="31">
        <v>13.903269999999999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893.55</v>
      </c>
      <c r="D430" s="36">
        <v>888.65</v>
      </c>
      <c r="E430" s="36">
        <v>882.4</v>
      </c>
      <c r="F430" s="36">
        <v>871.25</v>
      </c>
      <c r="G430" s="36">
        <v>865</v>
      </c>
      <c r="H430" s="36">
        <v>899.8</v>
      </c>
      <c r="I430" s="36">
        <v>906.05</v>
      </c>
      <c r="J430" s="36">
        <v>917.19999999999993</v>
      </c>
      <c r="K430" s="31">
        <v>894.9</v>
      </c>
      <c r="L430" s="31">
        <v>877.5</v>
      </c>
      <c r="M430" s="31">
        <v>194.35183000000001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147.88999999999999</v>
      </c>
      <c r="D431" s="36">
        <v>148.46333333333334</v>
      </c>
      <c r="E431" s="36">
        <v>146.12666666666667</v>
      </c>
      <c r="F431" s="36">
        <v>144.36333333333332</v>
      </c>
      <c r="G431" s="36">
        <v>142.02666666666664</v>
      </c>
      <c r="H431" s="36">
        <v>150.22666666666669</v>
      </c>
      <c r="I431" s="36">
        <v>152.56333333333333</v>
      </c>
      <c r="J431" s="36">
        <v>154.32666666666671</v>
      </c>
      <c r="K431" s="31">
        <v>150.80000000000001</v>
      </c>
      <c r="L431" s="31">
        <v>146.69999999999999</v>
      </c>
      <c r="M431" s="31">
        <v>245.04143999999999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676.6</v>
      </c>
      <c r="D432" s="36">
        <v>685.13333333333333</v>
      </c>
      <c r="E432" s="36">
        <v>652.4666666666667</v>
      </c>
      <c r="F432" s="36">
        <v>628.33333333333337</v>
      </c>
      <c r="G432" s="36">
        <v>595.66666666666674</v>
      </c>
      <c r="H432" s="36">
        <v>709.26666666666665</v>
      </c>
      <c r="I432" s="36">
        <v>741.93333333333339</v>
      </c>
      <c r="J432" s="36">
        <v>766.06666666666661</v>
      </c>
      <c r="K432" s="31">
        <v>717.8</v>
      </c>
      <c r="L432" s="31">
        <v>661</v>
      </c>
      <c r="M432" s="31">
        <v>36.871020000000001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142.79</v>
      </c>
      <c r="D433" s="36">
        <v>144.34666666666666</v>
      </c>
      <c r="E433" s="36">
        <v>140.30333333333334</v>
      </c>
      <c r="F433" s="36">
        <v>137.81666666666669</v>
      </c>
      <c r="G433" s="36">
        <v>133.77333333333337</v>
      </c>
      <c r="H433" s="36">
        <v>146.83333333333331</v>
      </c>
      <c r="I433" s="36">
        <v>150.87666666666667</v>
      </c>
      <c r="J433" s="36">
        <v>153.36333333333329</v>
      </c>
      <c r="K433" s="31">
        <v>148.38999999999999</v>
      </c>
      <c r="L433" s="31">
        <v>141.86000000000001</v>
      </c>
      <c r="M433" s="31">
        <v>23.286349999999999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505.2</v>
      </c>
      <c r="D434" s="36">
        <v>502.75</v>
      </c>
      <c r="E434" s="36">
        <v>498.3</v>
      </c>
      <c r="F434" s="36">
        <v>491.40000000000003</v>
      </c>
      <c r="G434" s="36">
        <v>486.95000000000005</v>
      </c>
      <c r="H434" s="36">
        <v>509.65</v>
      </c>
      <c r="I434" s="36">
        <v>514.1</v>
      </c>
      <c r="J434" s="36">
        <v>521</v>
      </c>
      <c r="K434" s="31">
        <v>507.2</v>
      </c>
      <c r="L434" s="31">
        <v>495.85</v>
      </c>
      <c r="M434" s="31">
        <v>6.5186299999999999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231.18</v>
      </c>
      <c r="D435" s="36">
        <v>232.86</v>
      </c>
      <c r="E435" s="36">
        <v>228.32000000000002</v>
      </c>
      <c r="F435" s="36">
        <v>225.46</v>
      </c>
      <c r="G435" s="36">
        <v>220.92000000000002</v>
      </c>
      <c r="H435" s="36">
        <v>235.72000000000003</v>
      </c>
      <c r="I435" s="36">
        <v>240.26</v>
      </c>
      <c r="J435" s="36">
        <v>243.12000000000003</v>
      </c>
      <c r="K435" s="31">
        <v>237.4</v>
      </c>
      <c r="L435" s="31">
        <v>230</v>
      </c>
      <c r="M435" s="31">
        <v>5.0204500000000003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1594.25</v>
      </c>
      <c r="D436" s="36">
        <v>1587.0333333333335</v>
      </c>
      <c r="E436" s="36">
        <v>1577.4666666666672</v>
      </c>
      <c r="F436" s="36">
        <v>1560.6833333333336</v>
      </c>
      <c r="G436" s="36">
        <v>1551.1166666666672</v>
      </c>
      <c r="H436" s="36">
        <v>1603.8166666666671</v>
      </c>
      <c r="I436" s="36">
        <v>1613.3833333333332</v>
      </c>
      <c r="J436" s="36">
        <v>1630.166666666667</v>
      </c>
      <c r="K436" s="31">
        <v>1596.6</v>
      </c>
      <c r="L436" s="31">
        <v>1570.25</v>
      </c>
      <c r="M436" s="31">
        <v>16.656359999999999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801.2</v>
      </c>
      <c r="D437" s="36">
        <v>799.63333333333333</v>
      </c>
      <c r="E437" s="36">
        <v>791.56666666666661</v>
      </c>
      <c r="F437" s="36">
        <v>781.93333333333328</v>
      </c>
      <c r="G437" s="36">
        <v>773.86666666666656</v>
      </c>
      <c r="H437" s="36">
        <v>809.26666666666665</v>
      </c>
      <c r="I437" s="36">
        <v>817.33333333333348</v>
      </c>
      <c r="J437" s="36">
        <v>826.9666666666667</v>
      </c>
      <c r="K437" s="31">
        <v>807.7</v>
      </c>
      <c r="L437" s="31">
        <v>790</v>
      </c>
      <c r="M437" s="31">
        <v>9.4666399999999999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4233.3999999999996</v>
      </c>
      <c r="D438" s="36">
        <v>4236.2333333333336</v>
      </c>
      <c r="E438" s="36">
        <v>4177.7166666666672</v>
      </c>
      <c r="F438" s="36">
        <v>4122.0333333333338</v>
      </c>
      <c r="G438" s="36">
        <v>4063.5166666666673</v>
      </c>
      <c r="H438" s="36">
        <v>4291.916666666667</v>
      </c>
      <c r="I438" s="36">
        <v>4350.4333333333334</v>
      </c>
      <c r="J438" s="36">
        <v>4406.1166666666668</v>
      </c>
      <c r="K438" s="31">
        <v>4294.75</v>
      </c>
      <c r="L438" s="31">
        <v>4180.55</v>
      </c>
      <c r="M438" s="31">
        <v>0.90398000000000001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1401.3</v>
      </c>
      <c r="D439" s="36">
        <v>1428.6833333333334</v>
      </c>
      <c r="E439" s="36">
        <v>1351.4166666666667</v>
      </c>
      <c r="F439" s="36">
        <v>1301.5333333333333</v>
      </c>
      <c r="G439" s="36">
        <v>1224.2666666666667</v>
      </c>
      <c r="H439" s="36">
        <v>1478.5666666666668</v>
      </c>
      <c r="I439" s="36">
        <v>1555.8333333333333</v>
      </c>
      <c r="J439" s="36">
        <v>1605.7166666666669</v>
      </c>
      <c r="K439" s="31">
        <v>1505.95</v>
      </c>
      <c r="L439" s="31">
        <v>1378.8</v>
      </c>
      <c r="M439" s="31">
        <v>7.8088100000000003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615.75</v>
      </c>
      <c r="D440" s="36">
        <v>621.88333333333333</v>
      </c>
      <c r="E440" s="36">
        <v>606.06666666666661</v>
      </c>
      <c r="F440" s="36">
        <v>596.38333333333333</v>
      </c>
      <c r="G440" s="36">
        <v>580.56666666666661</v>
      </c>
      <c r="H440" s="36">
        <v>631.56666666666661</v>
      </c>
      <c r="I440" s="36">
        <v>647.38333333333344</v>
      </c>
      <c r="J440" s="36">
        <v>657.06666666666661</v>
      </c>
      <c r="K440" s="31">
        <v>637.70000000000005</v>
      </c>
      <c r="L440" s="31">
        <v>612.20000000000005</v>
      </c>
      <c r="M440" s="31">
        <v>11.853160000000001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5721.25</v>
      </c>
      <c r="D441" s="36">
        <v>5727.083333333333</v>
      </c>
      <c r="E441" s="36">
        <v>5604.1666666666661</v>
      </c>
      <c r="F441" s="36">
        <v>5487.083333333333</v>
      </c>
      <c r="G441" s="36">
        <v>5364.1666666666661</v>
      </c>
      <c r="H441" s="36">
        <v>5844.1666666666661</v>
      </c>
      <c r="I441" s="36">
        <v>5967.0833333333321</v>
      </c>
      <c r="J441" s="36">
        <v>6084.1666666666661</v>
      </c>
      <c r="K441" s="31">
        <v>5850</v>
      </c>
      <c r="L441" s="31">
        <v>5610</v>
      </c>
      <c r="M441" s="31">
        <v>2.2978499999999999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872.3</v>
      </c>
      <c r="D442" s="36">
        <v>866.75</v>
      </c>
      <c r="E442" s="36">
        <v>851.9</v>
      </c>
      <c r="F442" s="36">
        <v>831.5</v>
      </c>
      <c r="G442" s="36">
        <v>816.65</v>
      </c>
      <c r="H442" s="36">
        <v>887.15</v>
      </c>
      <c r="I442" s="36">
        <v>901.99999999999989</v>
      </c>
      <c r="J442" s="36">
        <v>922.4</v>
      </c>
      <c r="K442" s="31">
        <v>881.6</v>
      </c>
      <c r="L442" s="31">
        <v>846.35</v>
      </c>
      <c r="M442" s="31">
        <v>5.3865100000000004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55.39</v>
      </c>
      <c r="D443" s="36">
        <v>54.976666666666667</v>
      </c>
      <c r="E443" s="36">
        <v>54.233333333333334</v>
      </c>
      <c r="F443" s="36">
        <v>53.076666666666668</v>
      </c>
      <c r="G443" s="36">
        <v>52.333333333333336</v>
      </c>
      <c r="H443" s="36">
        <v>56.133333333333333</v>
      </c>
      <c r="I443" s="36">
        <v>56.876666666666658</v>
      </c>
      <c r="J443" s="36">
        <v>58.033333333333331</v>
      </c>
      <c r="K443" s="31">
        <v>55.72</v>
      </c>
      <c r="L443" s="31">
        <v>53.82</v>
      </c>
      <c r="M443" s="31">
        <v>681.96636999999998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709.75</v>
      </c>
      <c r="D444" s="36">
        <v>713.4666666666667</v>
      </c>
      <c r="E444" s="36">
        <v>698.63333333333344</v>
      </c>
      <c r="F444" s="36">
        <v>687.51666666666677</v>
      </c>
      <c r="G444" s="36">
        <v>672.68333333333351</v>
      </c>
      <c r="H444" s="36">
        <v>724.58333333333337</v>
      </c>
      <c r="I444" s="36">
        <v>739.41666666666663</v>
      </c>
      <c r="J444" s="36">
        <v>750.5333333333333</v>
      </c>
      <c r="K444" s="31">
        <v>728.3</v>
      </c>
      <c r="L444" s="31">
        <v>702.35</v>
      </c>
      <c r="M444" s="31">
        <v>16.8004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766.5</v>
      </c>
      <c r="D445" s="36">
        <v>760.36666666666679</v>
      </c>
      <c r="E445" s="36">
        <v>751.8333333333336</v>
      </c>
      <c r="F445" s="36">
        <v>737.16666666666686</v>
      </c>
      <c r="G445" s="36">
        <v>728.63333333333367</v>
      </c>
      <c r="H445" s="36">
        <v>775.03333333333353</v>
      </c>
      <c r="I445" s="36">
        <v>783.56666666666683</v>
      </c>
      <c r="J445" s="36">
        <v>798.23333333333346</v>
      </c>
      <c r="K445" s="31">
        <v>768.9</v>
      </c>
      <c r="L445" s="31">
        <v>745.7</v>
      </c>
      <c r="M445" s="31">
        <v>10.848409999999999</v>
      </c>
      <c r="N445" s="1"/>
      <c r="O445" s="1"/>
    </row>
    <row r="446" spans="1:15" ht="12.75" customHeight="1">
      <c r="A446" s="33">
        <v>436</v>
      </c>
      <c r="B446" s="53" t="s">
        <v>835</v>
      </c>
      <c r="C446" s="31">
        <v>462.5</v>
      </c>
      <c r="D446" s="36">
        <v>467.7</v>
      </c>
      <c r="E446" s="36">
        <v>454.9</v>
      </c>
      <c r="F446" s="36">
        <v>447.3</v>
      </c>
      <c r="G446" s="36">
        <v>434.5</v>
      </c>
      <c r="H446" s="36">
        <v>475.29999999999995</v>
      </c>
      <c r="I446" s="36">
        <v>488.1</v>
      </c>
      <c r="J446" s="36">
        <v>495.69999999999993</v>
      </c>
      <c r="K446" s="31">
        <v>480.5</v>
      </c>
      <c r="L446" s="31">
        <v>460.1</v>
      </c>
      <c r="M446" s="31">
        <v>6.8293499999999998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41.99</v>
      </c>
      <c r="D447" s="36">
        <v>41.97</v>
      </c>
      <c r="E447" s="36">
        <v>40.619999999999997</v>
      </c>
      <c r="F447" s="36">
        <v>39.25</v>
      </c>
      <c r="G447" s="36">
        <v>37.9</v>
      </c>
      <c r="H447" s="36">
        <v>43.339999999999996</v>
      </c>
      <c r="I447" s="36">
        <v>44.689999999999991</v>
      </c>
      <c r="J447" s="36">
        <v>46.059999999999995</v>
      </c>
      <c r="K447" s="31">
        <v>43.32</v>
      </c>
      <c r="L447" s="31">
        <v>40.6</v>
      </c>
      <c r="M447" s="31">
        <v>91.924850000000006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2407.6</v>
      </c>
      <c r="D448" s="36">
        <v>2418.5166666666664</v>
      </c>
      <c r="E448" s="36">
        <v>2372.083333333333</v>
      </c>
      <c r="F448" s="36">
        <v>2336.5666666666666</v>
      </c>
      <c r="G448" s="36">
        <v>2290.1333333333332</v>
      </c>
      <c r="H448" s="36">
        <v>2454.0333333333328</v>
      </c>
      <c r="I448" s="36">
        <v>2500.4666666666662</v>
      </c>
      <c r="J448" s="36">
        <v>2535.9833333333327</v>
      </c>
      <c r="K448" s="31">
        <v>2464.9499999999998</v>
      </c>
      <c r="L448" s="31">
        <v>2383</v>
      </c>
      <c r="M448" s="31">
        <v>8.9446100000000008</v>
      </c>
      <c r="N448" s="1"/>
      <c r="O448" s="1"/>
    </row>
    <row r="449" spans="1:15" ht="12.75" customHeight="1">
      <c r="A449" s="33">
        <v>439</v>
      </c>
      <c r="B449" s="53" t="s">
        <v>880</v>
      </c>
      <c r="C449" s="31">
        <v>190.98</v>
      </c>
      <c r="D449" s="36">
        <v>192.76</v>
      </c>
      <c r="E449" s="36">
        <v>188.64</v>
      </c>
      <c r="F449" s="36">
        <v>186.29999999999998</v>
      </c>
      <c r="G449" s="36">
        <v>182.17999999999998</v>
      </c>
      <c r="H449" s="36">
        <v>195.1</v>
      </c>
      <c r="I449" s="36">
        <v>199.22</v>
      </c>
      <c r="J449" s="36">
        <v>201.56</v>
      </c>
      <c r="K449" s="31">
        <v>196.88</v>
      </c>
      <c r="L449" s="31">
        <v>190.42</v>
      </c>
      <c r="M449" s="31">
        <v>15.943709999999999</v>
      </c>
      <c r="N449" s="1"/>
      <c r="O449" s="1"/>
    </row>
    <row r="450" spans="1:15" ht="12.75" customHeight="1">
      <c r="A450" s="33">
        <v>440</v>
      </c>
      <c r="B450" s="53" t="s">
        <v>881</v>
      </c>
      <c r="C450" s="31">
        <v>463.1</v>
      </c>
      <c r="D450" s="36">
        <v>465.7833333333333</v>
      </c>
      <c r="E450" s="36">
        <v>459.31666666666661</v>
      </c>
      <c r="F450" s="36">
        <v>455.5333333333333</v>
      </c>
      <c r="G450" s="36">
        <v>449.06666666666661</v>
      </c>
      <c r="H450" s="36">
        <v>469.56666666666661</v>
      </c>
      <c r="I450" s="36">
        <v>476.0333333333333</v>
      </c>
      <c r="J450" s="36">
        <v>479.81666666666661</v>
      </c>
      <c r="K450" s="31">
        <v>472.25</v>
      </c>
      <c r="L450" s="31">
        <v>462</v>
      </c>
      <c r="M450" s="31">
        <v>1.6813899999999999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993.05</v>
      </c>
      <c r="D451" s="36">
        <v>1001.0166666666668</v>
      </c>
      <c r="E451" s="36">
        <v>975.03333333333353</v>
      </c>
      <c r="F451" s="36">
        <v>957.01666666666677</v>
      </c>
      <c r="G451" s="36">
        <v>931.03333333333353</v>
      </c>
      <c r="H451" s="36">
        <v>1019.0333333333335</v>
      </c>
      <c r="I451" s="36">
        <v>1045.0166666666669</v>
      </c>
      <c r="J451" s="36">
        <v>1063.0333333333335</v>
      </c>
      <c r="K451" s="31">
        <v>1027</v>
      </c>
      <c r="L451" s="31">
        <v>983</v>
      </c>
      <c r="M451" s="31">
        <v>9.0440799999999992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1060.55</v>
      </c>
      <c r="D452" s="36">
        <v>1058.8666666666666</v>
      </c>
      <c r="E452" s="36">
        <v>1048.833333333333</v>
      </c>
      <c r="F452" s="36">
        <v>1037.1166666666666</v>
      </c>
      <c r="G452" s="36">
        <v>1027.083333333333</v>
      </c>
      <c r="H452" s="36">
        <v>1070.583333333333</v>
      </c>
      <c r="I452" s="36">
        <v>1080.6166666666663</v>
      </c>
      <c r="J452" s="36">
        <v>1092.333333333333</v>
      </c>
      <c r="K452" s="31">
        <v>1068.9000000000001</v>
      </c>
      <c r="L452" s="31">
        <v>1047.1500000000001</v>
      </c>
      <c r="M452" s="31">
        <v>13.95138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1870.45</v>
      </c>
      <c r="D453" s="36">
        <v>1861.3333333333333</v>
      </c>
      <c r="E453" s="36">
        <v>1834.6666666666665</v>
      </c>
      <c r="F453" s="36">
        <v>1798.8833333333332</v>
      </c>
      <c r="G453" s="36">
        <v>1772.2166666666665</v>
      </c>
      <c r="H453" s="36">
        <v>1897.1166666666666</v>
      </c>
      <c r="I453" s="36">
        <v>1923.7833333333331</v>
      </c>
      <c r="J453" s="36">
        <v>1959.5666666666666</v>
      </c>
      <c r="K453" s="31">
        <v>1888</v>
      </c>
      <c r="L453" s="31">
        <v>1825.55</v>
      </c>
      <c r="M453" s="31">
        <v>8.5614399999999993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4315.55</v>
      </c>
      <c r="D454" s="36">
        <v>4266.8499999999995</v>
      </c>
      <c r="E454" s="36">
        <v>4208.6999999999989</v>
      </c>
      <c r="F454" s="36">
        <v>4101.8499999999995</v>
      </c>
      <c r="G454" s="36">
        <v>4043.6999999999989</v>
      </c>
      <c r="H454" s="36">
        <v>4373.6999999999989</v>
      </c>
      <c r="I454" s="36">
        <v>4431.8499999999985</v>
      </c>
      <c r="J454" s="36">
        <v>4538.6999999999989</v>
      </c>
      <c r="K454" s="31">
        <v>4325</v>
      </c>
      <c r="L454" s="31">
        <v>4160</v>
      </c>
      <c r="M454" s="31">
        <v>56.13364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1193.4000000000001</v>
      </c>
      <c r="D455" s="36">
        <v>1186</v>
      </c>
      <c r="E455" s="36">
        <v>1177.4000000000001</v>
      </c>
      <c r="F455" s="36">
        <v>1161.4000000000001</v>
      </c>
      <c r="G455" s="36">
        <v>1152.8000000000002</v>
      </c>
      <c r="H455" s="36">
        <v>1202</v>
      </c>
      <c r="I455" s="36">
        <v>1210.5999999999999</v>
      </c>
      <c r="J455" s="36">
        <v>1226.5999999999999</v>
      </c>
      <c r="K455" s="31">
        <v>1194.5999999999999</v>
      </c>
      <c r="L455" s="31">
        <v>1170</v>
      </c>
      <c r="M455" s="31">
        <v>25.59563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7034.4</v>
      </c>
      <c r="D456" s="36">
        <v>7008.8</v>
      </c>
      <c r="E456" s="36">
        <v>6967.6</v>
      </c>
      <c r="F456" s="36">
        <v>6900.8</v>
      </c>
      <c r="G456" s="36">
        <v>6859.6</v>
      </c>
      <c r="H456" s="36">
        <v>7075.6</v>
      </c>
      <c r="I456" s="36">
        <v>7116.7999999999993</v>
      </c>
      <c r="J456" s="36">
        <v>7183.6</v>
      </c>
      <c r="K456" s="31">
        <v>7050</v>
      </c>
      <c r="L456" s="31">
        <v>6942</v>
      </c>
      <c r="M456" s="31">
        <v>1.08684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6409.85</v>
      </c>
      <c r="D457" s="36">
        <v>6430.1166666666659</v>
      </c>
      <c r="E457" s="36">
        <v>6361.2833333333319</v>
      </c>
      <c r="F457" s="36">
        <v>6312.7166666666662</v>
      </c>
      <c r="G457" s="36">
        <v>6243.8833333333323</v>
      </c>
      <c r="H457" s="36">
        <v>6478.6833333333316</v>
      </c>
      <c r="I457" s="36">
        <v>6547.5166666666655</v>
      </c>
      <c r="J457" s="36">
        <v>6596.0833333333312</v>
      </c>
      <c r="K457" s="31">
        <v>6498.95</v>
      </c>
      <c r="L457" s="31">
        <v>6381.55</v>
      </c>
      <c r="M457" s="31">
        <v>0.23458000000000001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701.25</v>
      </c>
      <c r="D458" s="36">
        <v>697.81666666666661</v>
      </c>
      <c r="E458" s="36">
        <v>691.43333333333317</v>
      </c>
      <c r="F458" s="36">
        <v>681.61666666666656</v>
      </c>
      <c r="G458" s="36">
        <v>675.23333333333312</v>
      </c>
      <c r="H458" s="36">
        <v>707.63333333333321</v>
      </c>
      <c r="I458" s="36">
        <v>714.01666666666665</v>
      </c>
      <c r="J458" s="36">
        <v>723.83333333333326</v>
      </c>
      <c r="K458" s="31">
        <v>704.2</v>
      </c>
      <c r="L458" s="31">
        <v>688</v>
      </c>
      <c r="M458" s="31">
        <v>19.23075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1024.55</v>
      </c>
      <c r="D459" s="36">
        <v>1019.85</v>
      </c>
      <c r="E459" s="36">
        <v>1012.7</v>
      </c>
      <c r="F459" s="36">
        <v>1000.85</v>
      </c>
      <c r="G459" s="36">
        <v>993.7</v>
      </c>
      <c r="H459" s="36">
        <v>1031.7</v>
      </c>
      <c r="I459" s="36">
        <v>1038.8499999999999</v>
      </c>
      <c r="J459" s="36">
        <v>1050.7</v>
      </c>
      <c r="K459" s="31">
        <v>1027</v>
      </c>
      <c r="L459" s="31">
        <v>1008</v>
      </c>
      <c r="M459" s="31">
        <v>80.10324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429.95</v>
      </c>
      <c r="D460" s="36">
        <v>433.31666666666666</v>
      </c>
      <c r="E460" s="36">
        <v>425.63333333333333</v>
      </c>
      <c r="F460" s="36">
        <v>421.31666666666666</v>
      </c>
      <c r="G460" s="36">
        <v>413.63333333333333</v>
      </c>
      <c r="H460" s="36">
        <v>437.63333333333333</v>
      </c>
      <c r="I460" s="36">
        <v>445.31666666666661</v>
      </c>
      <c r="J460" s="36">
        <v>449.63333333333333</v>
      </c>
      <c r="K460" s="31">
        <v>441</v>
      </c>
      <c r="L460" s="31">
        <v>429</v>
      </c>
      <c r="M460" s="31">
        <v>120.53565999999999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166.36</v>
      </c>
      <c r="D461" s="36">
        <v>166.13666666666668</v>
      </c>
      <c r="E461" s="36">
        <v>164.66333333333336</v>
      </c>
      <c r="F461" s="36">
        <v>162.96666666666667</v>
      </c>
      <c r="G461" s="36">
        <v>161.49333333333334</v>
      </c>
      <c r="H461" s="36">
        <v>167.83333333333337</v>
      </c>
      <c r="I461" s="36">
        <v>169.30666666666667</v>
      </c>
      <c r="J461" s="36">
        <v>171.00333333333339</v>
      </c>
      <c r="K461" s="31">
        <v>167.61</v>
      </c>
      <c r="L461" s="31">
        <v>164.44</v>
      </c>
      <c r="M461" s="31">
        <v>365.68851999999998</v>
      </c>
      <c r="N461" s="1"/>
      <c r="O461" s="1"/>
    </row>
    <row r="462" spans="1:15" ht="12.75" customHeight="1">
      <c r="A462" s="33">
        <v>452</v>
      </c>
      <c r="B462" s="53" t="s">
        <v>882</v>
      </c>
      <c r="C462" s="31">
        <v>1009.15</v>
      </c>
      <c r="D462" s="36">
        <v>1012.3833333333333</v>
      </c>
      <c r="E462" s="36">
        <v>1004.7666666666667</v>
      </c>
      <c r="F462" s="36">
        <v>1000.3833333333333</v>
      </c>
      <c r="G462" s="36">
        <v>992.76666666666665</v>
      </c>
      <c r="H462" s="36">
        <v>1016.7666666666667</v>
      </c>
      <c r="I462" s="36">
        <v>1024.3833333333332</v>
      </c>
      <c r="J462" s="36">
        <v>1028.7666666666667</v>
      </c>
      <c r="K462" s="31">
        <v>1020</v>
      </c>
      <c r="L462" s="31">
        <v>1008</v>
      </c>
      <c r="M462" s="31">
        <v>6.5595999999999997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97.31</v>
      </c>
      <c r="D463" s="36">
        <v>92.163333333333341</v>
      </c>
      <c r="E463" s="36">
        <v>86.746666666666684</v>
      </c>
      <c r="F463" s="36">
        <v>76.183333333333337</v>
      </c>
      <c r="G463" s="36">
        <v>70.76666666666668</v>
      </c>
      <c r="H463" s="36">
        <v>102.72666666666669</v>
      </c>
      <c r="I463" s="36">
        <v>108.14333333333335</v>
      </c>
      <c r="J463" s="36">
        <v>118.70666666666669</v>
      </c>
      <c r="K463" s="31">
        <v>97.58</v>
      </c>
      <c r="L463" s="31">
        <v>81.599999999999994</v>
      </c>
      <c r="M463" s="31">
        <v>2127.5054399999999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1539.35</v>
      </c>
      <c r="D464" s="36">
        <v>1530.0166666666667</v>
      </c>
      <c r="E464" s="36">
        <v>1514.3333333333333</v>
      </c>
      <c r="F464" s="36">
        <v>1489.3166666666666</v>
      </c>
      <c r="G464" s="36">
        <v>1473.6333333333332</v>
      </c>
      <c r="H464" s="36">
        <v>1555.0333333333333</v>
      </c>
      <c r="I464" s="36">
        <v>1570.7166666666667</v>
      </c>
      <c r="J464" s="36">
        <v>1595.7333333333333</v>
      </c>
      <c r="K464" s="31">
        <v>1545.7</v>
      </c>
      <c r="L464" s="31">
        <v>1505</v>
      </c>
      <c r="M464" s="31">
        <v>27.52497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1438</v>
      </c>
      <c r="D465" s="36">
        <v>1438.95</v>
      </c>
      <c r="E465" s="36">
        <v>1409.3000000000002</v>
      </c>
      <c r="F465" s="36">
        <v>1380.6000000000001</v>
      </c>
      <c r="G465" s="36">
        <v>1350.9500000000003</v>
      </c>
      <c r="H465" s="36">
        <v>1467.65</v>
      </c>
      <c r="I465" s="36">
        <v>1497.3000000000002</v>
      </c>
      <c r="J465" s="36">
        <v>1526</v>
      </c>
      <c r="K465" s="31">
        <v>1468.6</v>
      </c>
      <c r="L465" s="31">
        <v>1410.25</v>
      </c>
      <c r="M465" s="31">
        <v>7.93445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280.44</v>
      </c>
      <c r="D466" s="36">
        <v>284.04666666666668</v>
      </c>
      <c r="E466" s="36">
        <v>276.39333333333337</v>
      </c>
      <c r="F466" s="36">
        <v>272.34666666666669</v>
      </c>
      <c r="G466" s="36">
        <v>264.69333333333338</v>
      </c>
      <c r="H466" s="36">
        <v>288.09333333333336</v>
      </c>
      <c r="I466" s="36">
        <v>295.74666666666667</v>
      </c>
      <c r="J466" s="36">
        <v>299.79333333333335</v>
      </c>
      <c r="K466" s="31">
        <v>291.7</v>
      </c>
      <c r="L466" s="31">
        <v>280</v>
      </c>
      <c r="M466" s="31">
        <v>25.96407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782.85</v>
      </c>
      <c r="D467" s="36">
        <v>785.68333333333339</v>
      </c>
      <c r="E467" s="36">
        <v>773.51666666666677</v>
      </c>
      <c r="F467" s="36">
        <v>764.18333333333339</v>
      </c>
      <c r="G467" s="36">
        <v>752.01666666666677</v>
      </c>
      <c r="H467" s="36">
        <v>795.01666666666677</v>
      </c>
      <c r="I467" s="36">
        <v>807.18333333333328</v>
      </c>
      <c r="J467" s="36">
        <v>816.51666666666677</v>
      </c>
      <c r="K467" s="31">
        <v>797.85</v>
      </c>
      <c r="L467" s="31">
        <v>776.35</v>
      </c>
      <c r="M467" s="31">
        <v>11.28003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4962.3500000000004</v>
      </c>
      <c r="D468" s="36">
        <v>5000.833333333333</v>
      </c>
      <c r="E468" s="36">
        <v>4866.6666666666661</v>
      </c>
      <c r="F468" s="36">
        <v>4770.9833333333327</v>
      </c>
      <c r="G468" s="36">
        <v>4636.8166666666657</v>
      </c>
      <c r="H468" s="36">
        <v>5096.5166666666664</v>
      </c>
      <c r="I468" s="36">
        <v>5230.6833333333325</v>
      </c>
      <c r="J468" s="36">
        <v>5326.3666666666668</v>
      </c>
      <c r="K468" s="31">
        <v>5135</v>
      </c>
      <c r="L468" s="31">
        <v>4905.1499999999996</v>
      </c>
      <c r="M468" s="31">
        <v>1.74482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3921.05</v>
      </c>
      <c r="D469" s="36">
        <v>3952.4666666666667</v>
      </c>
      <c r="E469" s="36">
        <v>3879.9333333333334</v>
      </c>
      <c r="F469" s="36">
        <v>3838.8166666666666</v>
      </c>
      <c r="G469" s="36">
        <v>3766.2833333333333</v>
      </c>
      <c r="H469" s="36">
        <v>3993.5833333333335</v>
      </c>
      <c r="I469" s="36">
        <v>4066.1166666666672</v>
      </c>
      <c r="J469" s="36">
        <v>4107.2333333333336</v>
      </c>
      <c r="K469" s="31">
        <v>4025</v>
      </c>
      <c r="L469" s="31">
        <v>3911.35</v>
      </c>
      <c r="M469" s="31">
        <v>0.88983000000000001</v>
      </c>
      <c r="N469" s="1"/>
      <c r="O469" s="1"/>
    </row>
    <row r="470" spans="1:15" ht="12.75" customHeight="1">
      <c r="A470" s="33">
        <v>460</v>
      </c>
      <c r="B470" s="53" t="s">
        <v>883</v>
      </c>
      <c r="C470" s="31">
        <v>1609.3</v>
      </c>
      <c r="D470" s="36">
        <v>1637.4333333333334</v>
      </c>
      <c r="E470" s="36">
        <v>1571.8666666666668</v>
      </c>
      <c r="F470" s="36">
        <v>1534.4333333333334</v>
      </c>
      <c r="G470" s="36">
        <v>1468.8666666666668</v>
      </c>
      <c r="H470" s="36">
        <v>1674.8666666666668</v>
      </c>
      <c r="I470" s="36">
        <v>1740.4333333333334</v>
      </c>
      <c r="J470" s="36">
        <v>1777.8666666666668</v>
      </c>
      <c r="K470" s="31">
        <v>1703</v>
      </c>
      <c r="L470" s="31">
        <v>1600</v>
      </c>
      <c r="M470" s="31">
        <v>13.823449999999999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3262.1</v>
      </c>
      <c r="D471" s="36">
        <v>3245.7333333333336</v>
      </c>
      <c r="E471" s="36">
        <v>3222.3666666666672</v>
      </c>
      <c r="F471" s="36">
        <v>3182.6333333333337</v>
      </c>
      <c r="G471" s="36">
        <v>3159.2666666666673</v>
      </c>
      <c r="H471" s="36">
        <v>3285.4666666666672</v>
      </c>
      <c r="I471" s="36">
        <v>3308.8333333333339</v>
      </c>
      <c r="J471" s="36">
        <v>3348.5666666666671</v>
      </c>
      <c r="K471" s="31">
        <v>3269.1</v>
      </c>
      <c r="L471" s="31">
        <v>3206</v>
      </c>
      <c r="M471" s="31">
        <v>10.86374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3058.3</v>
      </c>
      <c r="D472" s="36">
        <v>3028.4333333333329</v>
      </c>
      <c r="E472" s="36">
        <v>2982.9166666666661</v>
      </c>
      <c r="F472" s="36">
        <v>2907.5333333333333</v>
      </c>
      <c r="G472" s="36">
        <v>2862.0166666666664</v>
      </c>
      <c r="H472" s="36">
        <v>3103.8166666666657</v>
      </c>
      <c r="I472" s="36">
        <v>3149.333333333333</v>
      </c>
      <c r="J472" s="36">
        <v>3224.7166666666653</v>
      </c>
      <c r="K472" s="31">
        <v>3073.95</v>
      </c>
      <c r="L472" s="31">
        <v>2953.05</v>
      </c>
      <c r="M472" s="31">
        <v>4.1602399999999999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1542.7</v>
      </c>
      <c r="D473" s="36">
        <v>1583.2333333333333</v>
      </c>
      <c r="E473" s="36">
        <v>1479.4666666666667</v>
      </c>
      <c r="F473" s="36">
        <v>1416.2333333333333</v>
      </c>
      <c r="G473" s="36">
        <v>1312.4666666666667</v>
      </c>
      <c r="H473" s="36">
        <v>1646.4666666666667</v>
      </c>
      <c r="I473" s="36">
        <v>1750.2333333333336</v>
      </c>
      <c r="J473" s="36">
        <v>1813.4666666666667</v>
      </c>
      <c r="K473" s="31">
        <v>1687</v>
      </c>
      <c r="L473" s="31">
        <v>1520</v>
      </c>
      <c r="M473" s="31">
        <v>32.549149999999997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5308.5</v>
      </c>
      <c r="D474" s="36">
        <v>5417.2333333333336</v>
      </c>
      <c r="E474" s="36">
        <v>5174.2166666666672</v>
      </c>
      <c r="F474" s="36">
        <v>5039.9333333333334</v>
      </c>
      <c r="G474" s="36">
        <v>4796.916666666667</v>
      </c>
      <c r="H474" s="36">
        <v>5551.5166666666673</v>
      </c>
      <c r="I474" s="36">
        <v>5794.5333333333338</v>
      </c>
      <c r="J474" s="36">
        <v>5928.8166666666675</v>
      </c>
      <c r="K474" s="31">
        <v>5660.25</v>
      </c>
      <c r="L474" s="31">
        <v>5282.95</v>
      </c>
      <c r="M474" s="31">
        <v>13.424860000000001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37.56</v>
      </c>
      <c r="D475" s="36">
        <v>37.656666666666666</v>
      </c>
      <c r="E475" s="36">
        <v>37.153333333333336</v>
      </c>
      <c r="F475" s="36">
        <v>36.74666666666667</v>
      </c>
      <c r="G475" s="36">
        <v>36.243333333333339</v>
      </c>
      <c r="H475" s="36">
        <v>38.063333333333333</v>
      </c>
      <c r="I475" s="36">
        <v>38.566666666666663</v>
      </c>
      <c r="J475" s="36">
        <v>38.973333333333329</v>
      </c>
      <c r="K475" s="31">
        <v>38.159999999999997</v>
      </c>
      <c r="L475" s="31">
        <v>37.25</v>
      </c>
      <c r="M475" s="31">
        <v>69.108019999999996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407.8</v>
      </c>
      <c r="D476" s="36">
        <v>412.38333333333338</v>
      </c>
      <c r="E476" s="36">
        <v>400.41666666666674</v>
      </c>
      <c r="F476" s="36">
        <v>393.03333333333336</v>
      </c>
      <c r="G476" s="36">
        <v>381.06666666666672</v>
      </c>
      <c r="H476" s="36">
        <v>419.76666666666677</v>
      </c>
      <c r="I476" s="36">
        <v>431.73333333333335</v>
      </c>
      <c r="J476" s="36">
        <v>439.11666666666679</v>
      </c>
      <c r="K476" s="31">
        <v>424.35</v>
      </c>
      <c r="L476" s="31">
        <v>405</v>
      </c>
      <c r="M476" s="31">
        <v>8.4665800000000004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621.65</v>
      </c>
      <c r="D477" s="36">
        <v>632.61666666666667</v>
      </c>
      <c r="E477" s="36">
        <v>605.23333333333335</v>
      </c>
      <c r="F477" s="36">
        <v>588.81666666666672</v>
      </c>
      <c r="G477" s="36">
        <v>561.43333333333339</v>
      </c>
      <c r="H477" s="36">
        <v>649.0333333333333</v>
      </c>
      <c r="I477" s="36">
        <v>676.41666666666674</v>
      </c>
      <c r="J477" s="31">
        <v>692.83333333333326</v>
      </c>
      <c r="K477" s="31">
        <v>660</v>
      </c>
      <c r="L477" s="31">
        <v>616.20000000000005</v>
      </c>
      <c r="M477" s="53">
        <v>6.8176300000000003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4093.2</v>
      </c>
      <c r="D478" s="36">
        <v>4076.7333333333336</v>
      </c>
      <c r="E478" s="36">
        <v>3998.4666666666672</v>
      </c>
      <c r="F478" s="36">
        <v>3903.7333333333336</v>
      </c>
      <c r="G478" s="36">
        <v>3825.4666666666672</v>
      </c>
      <c r="H478" s="36">
        <v>4171.4666666666672</v>
      </c>
      <c r="I478" s="36">
        <v>4249.7333333333336</v>
      </c>
      <c r="J478" s="31">
        <v>4344.4666666666672</v>
      </c>
      <c r="K478" s="31">
        <v>4155</v>
      </c>
      <c r="L478" s="31">
        <v>3982</v>
      </c>
      <c r="M478" s="53">
        <v>5.0764699999999996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56.8</v>
      </c>
      <c r="D479" s="36">
        <v>56.756666666666668</v>
      </c>
      <c r="E479" s="36">
        <v>55.063333333333333</v>
      </c>
      <c r="F479" s="36">
        <v>53.326666666666668</v>
      </c>
      <c r="G479" s="36">
        <v>51.633333333333333</v>
      </c>
      <c r="H479" s="36">
        <v>58.493333333333332</v>
      </c>
      <c r="I479" s="36">
        <v>60.186666666666675</v>
      </c>
      <c r="J479" s="36">
        <v>61.923333333333332</v>
      </c>
      <c r="K479" s="31">
        <v>58.45</v>
      </c>
      <c r="L479" s="31">
        <v>55.02</v>
      </c>
      <c r="M479" s="31">
        <v>286.86739999999998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993.75</v>
      </c>
      <c r="D480" s="36">
        <v>1006.1333333333333</v>
      </c>
      <c r="E480" s="36">
        <v>977.7166666666667</v>
      </c>
      <c r="F480" s="36">
        <v>961.68333333333339</v>
      </c>
      <c r="G480" s="36">
        <v>933.26666666666677</v>
      </c>
      <c r="H480" s="36">
        <v>1022.1666666666666</v>
      </c>
      <c r="I480" s="36">
        <v>1050.5833333333335</v>
      </c>
      <c r="J480" s="31">
        <v>1066.6166666666666</v>
      </c>
      <c r="K480" s="31">
        <v>1034.55</v>
      </c>
      <c r="L480" s="31">
        <v>990.1</v>
      </c>
      <c r="M480" s="53">
        <v>19.357610000000001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558.65</v>
      </c>
      <c r="D481" s="36">
        <v>558.20000000000005</v>
      </c>
      <c r="E481" s="36">
        <v>555.40000000000009</v>
      </c>
      <c r="F481" s="36">
        <v>552.15000000000009</v>
      </c>
      <c r="G481" s="36">
        <v>549.35000000000014</v>
      </c>
      <c r="H481" s="36">
        <v>561.45000000000005</v>
      </c>
      <c r="I481" s="36">
        <v>564.25</v>
      </c>
      <c r="J481" s="36">
        <v>567.5</v>
      </c>
      <c r="K481" s="31">
        <v>561</v>
      </c>
      <c r="L481" s="31">
        <v>554.95000000000005</v>
      </c>
      <c r="M481" s="31">
        <v>12.58371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1042.1500000000001</v>
      </c>
      <c r="D482" s="36">
        <v>1046.75</v>
      </c>
      <c r="E482" s="36">
        <v>1032.4000000000001</v>
      </c>
      <c r="F482" s="36">
        <v>1022.6500000000001</v>
      </c>
      <c r="G482" s="36">
        <v>1008.3000000000002</v>
      </c>
      <c r="H482" s="36">
        <v>1056.5</v>
      </c>
      <c r="I482" s="36">
        <v>1070.8499999999999</v>
      </c>
      <c r="J482" s="36">
        <v>1080.5999999999999</v>
      </c>
      <c r="K482" s="31">
        <v>1061.0999999999999</v>
      </c>
      <c r="L482" s="31">
        <v>1037</v>
      </c>
      <c r="M482" s="31">
        <v>5.3587699999999998</v>
      </c>
      <c r="N482" s="1"/>
      <c r="O482" s="1"/>
    </row>
    <row r="483" spans="1:15" ht="12.75" customHeight="1">
      <c r="A483" s="33">
        <v>473</v>
      </c>
      <c r="B483" s="31" t="s">
        <v>836</v>
      </c>
      <c r="C483" s="31">
        <v>43.92</v>
      </c>
      <c r="D483" s="36">
        <v>44.193333333333335</v>
      </c>
      <c r="E483" s="36">
        <v>43.536666666666669</v>
      </c>
      <c r="F483" s="36">
        <v>43.153333333333336</v>
      </c>
      <c r="G483" s="36">
        <v>42.49666666666667</v>
      </c>
      <c r="H483" s="36">
        <v>44.576666666666668</v>
      </c>
      <c r="I483" s="36">
        <v>45.233333333333334</v>
      </c>
      <c r="J483" s="36">
        <v>45.616666666666667</v>
      </c>
      <c r="K483" s="31">
        <v>44.85</v>
      </c>
      <c r="L483" s="31">
        <v>43.81</v>
      </c>
      <c r="M483" s="31">
        <v>140.89899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11647.25</v>
      </c>
      <c r="D484" s="36">
        <v>11602.033333333333</v>
      </c>
      <c r="E484" s="36">
        <v>11520.216666666665</v>
      </c>
      <c r="F484" s="36">
        <v>11393.183333333332</v>
      </c>
      <c r="G484" s="36">
        <v>11311.366666666665</v>
      </c>
      <c r="H484" s="36">
        <v>11729.066666666666</v>
      </c>
      <c r="I484" s="36">
        <v>11810.883333333331</v>
      </c>
      <c r="J484" s="36">
        <v>11937.916666666666</v>
      </c>
      <c r="K484" s="31">
        <v>11683.85</v>
      </c>
      <c r="L484" s="31">
        <v>11475</v>
      </c>
      <c r="M484" s="31">
        <v>7.3127399999999998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139.80000000000001</v>
      </c>
      <c r="D485" s="36">
        <v>140.21333333333334</v>
      </c>
      <c r="E485" s="36">
        <v>138.62666666666667</v>
      </c>
      <c r="F485" s="36">
        <v>137.45333333333332</v>
      </c>
      <c r="G485" s="36">
        <v>135.86666666666665</v>
      </c>
      <c r="H485" s="36">
        <v>141.38666666666668</v>
      </c>
      <c r="I485" s="36">
        <v>142.97333333333333</v>
      </c>
      <c r="J485" s="36">
        <v>144.1466666666667</v>
      </c>
      <c r="K485" s="31">
        <v>141.80000000000001</v>
      </c>
      <c r="L485" s="31">
        <v>139.04</v>
      </c>
      <c r="M485" s="31">
        <v>140.15928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2091.9</v>
      </c>
      <c r="D486" s="36">
        <v>2088.3166666666666</v>
      </c>
      <c r="E486" s="36">
        <v>2076.6333333333332</v>
      </c>
      <c r="F486" s="36">
        <v>2061.3666666666668</v>
      </c>
      <c r="G486" s="36">
        <v>2049.6833333333334</v>
      </c>
      <c r="H486" s="36">
        <v>2103.583333333333</v>
      </c>
      <c r="I486" s="36">
        <v>2115.2666666666664</v>
      </c>
      <c r="J486" s="36">
        <v>2130.5333333333328</v>
      </c>
      <c r="K486" s="31">
        <v>2100</v>
      </c>
      <c r="L486" s="31">
        <v>2073.0500000000002</v>
      </c>
      <c r="M486" s="31">
        <v>3.83907</v>
      </c>
      <c r="N486" s="1"/>
      <c r="O486" s="1"/>
    </row>
    <row r="487" spans="1:15" ht="12.75" customHeight="1">
      <c r="A487" s="33">
        <v>477</v>
      </c>
      <c r="B487" s="53" t="s">
        <v>891</v>
      </c>
      <c r="C487" s="31">
        <v>1299.45</v>
      </c>
      <c r="D487" s="36">
        <v>1294.7666666666667</v>
      </c>
      <c r="E487" s="36">
        <v>1287.5333333333333</v>
      </c>
      <c r="F487" s="36">
        <v>1275.6166666666666</v>
      </c>
      <c r="G487" s="36">
        <v>1268.3833333333332</v>
      </c>
      <c r="H487" s="36">
        <v>1306.6833333333334</v>
      </c>
      <c r="I487" s="36">
        <v>1313.9166666666665</v>
      </c>
      <c r="J487" s="36">
        <v>1325.8333333333335</v>
      </c>
      <c r="K487" s="31">
        <v>1302</v>
      </c>
      <c r="L487" s="31">
        <v>1282.8499999999999</v>
      </c>
      <c r="M487" s="31">
        <v>5.5829599999999999</v>
      </c>
      <c r="N487" s="1"/>
      <c r="O487" s="1"/>
    </row>
    <row r="488" spans="1:15" ht="12.75" customHeight="1">
      <c r="A488" s="33">
        <v>478</v>
      </c>
      <c r="B488" s="53" t="s">
        <v>837</v>
      </c>
      <c r="C488" s="36">
        <v>383.65</v>
      </c>
      <c r="D488" s="36">
        <v>385.73333333333335</v>
      </c>
      <c r="E488" s="36">
        <v>378.9666666666667</v>
      </c>
      <c r="F488" s="36">
        <v>374.28333333333336</v>
      </c>
      <c r="G488" s="36">
        <v>367.51666666666671</v>
      </c>
      <c r="H488" s="36">
        <v>390.41666666666669</v>
      </c>
      <c r="I488" s="36">
        <v>397.18333333333334</v>
      </c>
      <c r="J488" s="36">
        <v>401.86666666666667</v>
      </c>
      <c r="K488" s="31">
        <v>392.5</v>
      </c>
      <c r="L488" s="31">
        <v>381.05</v>
      </c>
      <c r="M488" s="31">
        <v>3.9503300000000001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459.05</v>
      </c>
      <c r="D489" s="36">
        <v>458.75</v>
      </c>
      <c r="E489" s="36">
        <v>452.3</v>
      </c>
      <c r="F489" s="36">
        <v>445.55</v>
      </c>
      <c r="G489" s="36">
        <v>439.1</v>
      </c>
      <c r="H489" s="36">
        <v>465.5</v>
      </c>
      <c r="I489" s="36">
        <v>471.95000000000005</v>
      </c>
      <c r="J489" s="36">
        <v>478.7</v>
      </c>
      <c r="K489" s="31">
        <v>465.2</v>
      </c>
      <c r="L489" s="31">
        <v>452</v>
      </c>
      <c r="M489" s="31">
        <v>3.1110600000000002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472.55</v>
      </c>
      <c r="D490" s="36">
        <v>474.31666666666661</v>
      </c>
      <c r="E490" s="36">
        <v>468.63333333333321</v>
      </c>
      <c r="F490" s="36">
        <v>464.71666666666658</v>
      </c>
      <c r="G490" s="36">
        <v>459.03333333333319</v>
      </c>
      <c r="H490" s="36">
        <v>478.23333333333323</v>
      </c>
      <c r="I490" s="36">
        <v>483.91666666666663</v>
      </c>
      <c r="J490" s="36">
        <v>487.83333333333326</v>
      </c>
      <c r="K490" s="31">
        <v>480</v>
      </c>
      <c r="L490" s="31">
        <v>470.4</v>
      </c>
      <c r="M490" s="31">
        <v>1.63652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321.95</v>
      </c>
      <c r="D491" s="36">
        <v>323.18333333333334</v>
      </c>
      <c r="E491" s="36">
        <v>319.01666666666665</v>
      </c>
      <c r="F491" s="36">
        <v>316.08333333333331</v>
      </c>
      <c r="G491" s="36">
        <v>311.91666666666663</v>
      </c>
      <c r="H491" s="36">
        <v>326.11666666666667</v>
      </c>
      <c r="I491" s="36">
        <v>330.2833333333333</v>
      </c>
      <c r="J491" s="36">
        <v>333.2166666666667</v>
      </c>
      <c r="K491" s="31">
        <v>327.35000000000002</v>
      </c>
      <c r="L491" s="31">
        <v>320.25</v>
      </c>
      <c r="M491" s="31">
        <v>3.0890599999999999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543.6</v>
      </c>
      <c r="D492" s="36">
        <v>547.5333333333333</v>
      </c>
      <c r="E492" s="36">
        <v>533.21666666666658</v>
      </c>
      <c r="F492" s="36">
        <v>522.83333333333326</v>
      </c>
      <c r="G492" s="36">
        <v>508.51666666666654</v>
      </c>
      <c r="H492" s="36">
        <v>557.91666666666663</v>
      </c>
      <c r="I492" s="36">
        <v>572.23333333333323</v>
      </c>
      <c r="J492" s="36">
        <v>582.61666666666667</v>
      </c>
      <c r="K492" s="31">
        <v>561.85</v>
      </c>
      <c r="L492" s="31">
        <v>537.15</v>
      </c>
      <c r="M492" s="31">
        <v>4.0216799999999999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643.6</v>
      </c>
      <c r="D493" s="36">
        <v>649.91666666666674</v>
      </c>
      <c r="E493" s="36">
        <v>629.88333333333344</v>
      </c>
      <c r="F493" s="36">
        <v>616.16666666666674</v>
      </c>
      <c r="G493" s="36">
        <v>596.13333333333344</v>
      </c>
      <c r="H493" s="36">
        <v>663.63333333333344</v>
      </c>
      <c r="I493" s="36">
        <v>683.66666666666674</v>
      </c>
      <c r="J493" s="36">
        <v>697.38333333333344</v>
      </c>
      <c r="K493" s="31">
        <v>669.95</v>
      </c>
      <c r="L493" s="31">
        <v>636.20000000000005</v>
      </c>
      <c r="M493" s="31">
        <v>2.8173599999999999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1590.65</v>
      </c>
      <c r="D494" s="36">
        <v>1594.9166666666667</v>
      </c>
      <c r="E494" s="36">
        <v>1581.8333333333335</v>
      </c>
      <c r="F494" s="36">
        <v>1573.0166666666667</v>
      </c>
      <c r="G494" s="36">
        <v>1559.9333333333334</v>
      </c>
      <c r="H494" s="36">
        <v>1603.7333333333336</v>
      </c>
      <c r="I494" s="36">
        <v>1616.8166666666671</v>
      </c>
      <c r="J494" s="36">
        <v>1625.6333333333337</v>
      </c>
      <c r="K494" s="31">
        <v>1608</v>
      </c>
      <c r="L494" s="31">
        <v>1586.1</v>
      </c>
      <c r="M494" s="31">
        <v>19.97411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1038.6500000000001</v>
      </c>
      <c r="D495" s="36">
        <v>1046.5666666666666</v>
      </c>
      <c r="E495" s="36">
        <v>1025.8333333333333</v>
      </c>
      <c r="F495" s="36">
        <v>1013.0166666666667</v>
      </c>
      <c r="G495" s="36">
        <v>992.2833333333333</v>
      </c>
      <c r="H495" s="36">
        <v>1059.3833333333332</v>
      </c>
      <c r="I495" s="36">
        <v>1080.1166666666668</v>
      </c>
      <c r="J495" s="36">
        <v>1092.9333333333332</v>
      </c>
      <c r="K495" s="31">
        <v>1067.3</v>
      </c>
      <c r="L495" s="31">
        <v>1033.75</v>
      </c>
      <c r="M495" s="31">
        <v>0.65854999999999997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451.4</v>
      </c>
      <c r="D496" s="36">
        <v>453.3</v>
      </c>
      <c r="E496" s="36">
        <v>446.1</v>
      </c>
      <c r="F496" s="36">
        <v>440.8</v>
      </c>
      <c r="G496" s="36">
        <v>433.6</v>
      </c>
      <c r="H496" s="36">
        <v>458.6</v>
      </c>
      <c r="I496" s="36">
        <v>465.79999999999995</v>
      </c>
      <c r="J496" s="36">
        <v>471.1</v>
      </c>
      <c r="K496" s="31">
        <v>460.5</v>
      </c>
      <c r="L496" s="31">
        <v>448</v>
      </c>
      <c r="M496" s="31">
        <v>164.69541000000001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765.7</v>
      </c>
      <c r="D497" s="36">
        <v>767.18333333333339</v>
      </c>
      <c r="E497" s="36">
        <v>751.56666666666683</v>
      </c>
      <c r="F497" s="36">
        <v>737.43333333333339</v>
      </c>
      <c r="G497" s="36">
        <v>721.81666666666683</v>
      </c>
      <c r="H497" s="36">
        <v>781.31666666666683</v>
      </c>
      <c r="I497" s="36">
        <v>796.93333333333339</v>
      </c>
      <c r="J497" s="36">
        <v>811.06666666666683</v>
      </c>
      <c r="K497" s="31">
        <v>782.8</v>
      </c>
      <c r="L497" s="31">
        <v>753.05</v>
      </c>
      <c r="M497" s="31">
        <v>1.6396900000000001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16.27</v>
      </c>
      <c r="D498" s="36">
        <v>16.290000000000003</v>
      </c>
      <c r="E498" s="36">
        <v>15.890000000000004</v>
      </c>
      <c r="F498" s="36">
        <v>15.510000000000002</v>
      </c>
      <c r="G498" s="36">
        <v>15.110000000000003</v>
      </c>
      <c r="H498" s="36">
        <v>16.670000000000005</v>
      </c>
      <c r="I498" s="36">
        <v>17.070000000000004</v>
      </c>
      <c r="J498" s="36">
        <v>17.450000000000006</v>
      </c>
      <c r="K498" s="31">
        <v>16.690000000000001</v>
      </c>
      <c r="L498" s="31">
        <v>15.91</v>
      </c>
      <c r="M498" s="31">
        <v>6792.4629800000002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1493.25</v>
      </c>
      <c r="D499" s="36">
        <v>1501.6000000000001</v>
      </c>
      <c r="E499" s="36">
        <v>1478.2000000000003</v>
      </c>
      <c r="F499" s="36">
        <v>1463.15</v>
      </c>
      <c r="G499" s="36">
        <v>1439.7500000000002</v>
      </c>
      <c r="H499" s="36">
        <v>1516.6500000000003</v>
      </c>
      <c r="I499" s="36">
        <v>1540.0500000000004</v>
      </c>
      <c r="J499" s="31">
        <v>1555.1000000000004</v>
      </c>
      <c r="K499" s="31">
        <v>1525</v>
      </c>
      <c r="L499" s="31">
        <v>1486.55</v>
      </c>
      <c r="M499" s="53">
        <v>9.4978899999999999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652.4</v>
      </c>
      <c r="D500" s="36">
        <v>649.70000000000005</v>
      </c>
      <c r="E500" s="36">
        <v>637.40000000000009</v>
      </c>
      <c r="F500" s="36">
        <v>622.40000000000009</v>
      </c>
      <c r="G500" s="36">
        <v>610.10000000000014</v>
      </c>
      <c r="H500" s="36">
        <v>664.7</v>
      </c>
      <c r="I500" s="36">
        <v>677</v>
      </c>
      <c r="J500" s="31">
        <v>692</v>
      </c>
      <c r="K500" s="31">
        <v>662</v>
      </c>
      <c r="L500" s="31">
        <v>634.70000000000005</v>
      </c>
      <c r="M500" s="53">
        <v>14.94548</v>
      </c>
      <c r="N500" s="1"/>
      <c r="O500" s="1"/>
    </row>
    <row r="501" spans="1:15" ht="12.75" customHeight="1">
      <c r="A501" s="33">
        <v>491</v>
      </c>
      <c r="B501" s="53" t="s">
        <v>838</v>
      </c>
      <c r="C501" s="53">
        <v>175.87</v>
      </c>
      <c r="D501" s="36">
        <v>173.38333333333333</v>
      </c>
      <c r="E501" s="36">
        <v>169.51666666666665</v>
      </c>
      <c r="F501" s="36">
        <v>163.16333333333333</v>
      </c>
      <c r="G501" s="36">
        <v>159.29666666666665</v>
      </c>
      <c r="H501" s="36">
        <v>179.73666666666665</v>
      </c>
      <c r="I501" s="36">
        <v>183.60333333333332</v>
      </c>
      <c r="J501" s="36">
        <v>189.95666666666665</v>
      </c>
      <c r="K501" s="31">
        <v>177.25</v>
      </c>
      <c r="L501" s="31">
        <v>167.03</v>
      </c>
      <c r="M501" s="31">
        <v>103.49033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851.25</v>
      </c>
      <c r="D502" s="36">
        <v>853.30000000000007</v>
      </c>
      <c r="E502" s="36">
        <v>847.80000000000018</v>
      </c>
      <c r="F502" s="36">
        <v>844.35000000000014</v>
      </c>
      <c r="G502" s="36">
        <v>838.85000000000025</v>
      </c>
      <c r="H502" s="36">
        <v>856.75000000000011</v>
      </c>
      <c r="I502" s="36">
        <v>862.24999999999989</v>
      </c>
      <c r="J502" s="36">
        <v>865.7</v>
      </c>
      <c r="K502" s="31">
        <v>858.8</v>
      </c>
      <c r="L502" s="31">
        <v>849.85</v>
      </c>
      <c r="M502" s="31">
        <v>0.27690999999999999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2045.25</v>
      </c>
      <c r="D503" s="36">
        <v>2039.6166666666668</v>
      </c>
      <c r="E503" s="36">
        <v>2009.2333333333336</v>
      </c>
      <c r="F503" s="36">
        <v>1973.2166666666667</v>
      </c>
      <c r="G503" s="36">
        <v>1942.8333333333335</v>
      </c>
      <c r="H503" s="36">
        <v>2075.6333333333337</v>
      </c>
      <c r="I503" s="36">
        <v>2106.0166666666669</v>
      </c>
      <c r="J503" s="31">
        <v>2142.0333333333338</v>
      </c>
      <c r="K503" s="31">
        <v>2070</v>
      </c>
      <c r="L503" s="31">
        <v>2003.6</v>
      </c>
      <c r="M503" s="53">
        <v>1.22664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573.20000000000005</v>
      </c>
      <c r="D504" s="36">
        <v>567.98333333333323</v>
      </c>
      <c r="E504" s="36">
        <v>561.56666666666649</v>
      </c>
      <c r="F504" s="36">
        <v>549.93333333333328</v>
      </c>
      <c r="G504" s="36">
        <v>543.51666666666654</v>
      </c>
      <c r="H504" s="36">
        <v>579.61666666666645</v>
      </c>
      <c r="I504" s="36">
        <v>586.03333333333319</v>
      </c>
      <c r="J504" s="36">
        <v>597.6666666666664</v>
      </c>
      <c r="K504" s="31">
        <v>574.4</v>
      </c>
      <c r="L504" s="31">
        <v>556.35</v>
      </c>
      <c r="M504" s="31">
        <v>125.09893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25.75</v>
      </c>
      <c r="D505" s="200">
        <v>25.906666666666666</v>
      </c>
      <c r="E505" s="200">
        <v>25.513333333333332</v>
      </c>
      <c r="F505" s="200">
        <v>25.276666666666667</v>
      </c>
      <c r="G505" s="200">
        <v>24.883333333333333</v>
      </c>
      <c r="H505" s="200">
        <v>26.143333333333331</v>
      </c>
      <c r="I505" s="200">
        <v>26.536666666666662</v>
      </c>
      <c r="J505" s="200">
        <v>26.77333333333333</v>
      </c>
      <c r="K505" s="201">
        <v>26.3</v>
      </c>
      <c r="L505" s="201">
        <v>25.67</v>
      </c>
      <c r="M505" s="201">
        <v>1879.83764</v>
      </c>
      <c r="N505" s="1"/>
      <c r="O505" s="1"/>
    </row>
    <row r="506" spans="1:15" ht="12.75" customHeight="1">
      <c r="A506" s="33">
        <v>496</v>
      </c>
      <c r="B506" s="275" t="s">
        <v>516</v>
      </c>
      <c r="C506" s="275">
        <v>15793.8</v>
      </c>
      <c r="D506" s="276">
        <v>15715.300000000001</v>
      </c>
      <c r="E506" s="276">
        <v>15581.600000000002</v>
      </c>
      <c r="F506" s="276">
        <v>15369.400000000001</v>
      </c>
      <c r="G506" s="276">
        <v>15235.700000000003</v>
      </c>
      <c r="H506" s="276">
        <v>15927.500000000002</v>
      </c>
      <c r="I506" s="276">
        <v>16061.200000000003</v>
      </c>
      <c r="J506" s="276">
        <v>16273.400000000001</v>
      </c>
      <c r="K506" s="277">
        <v>15849</v>
      </c>
      <c r="L506" s="277">
        <v>15503.1</v>
      </c>
      <c r="M506" s="277">
        <v>8.5800000000000001E-2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142.41999999999999</v>
      </c>
      <c r="D507" s="215">
        <v>144.47333333333333</v>
      </c>
      <c r="E507" s="215">
        <v>139.94666666666666</v>
      </c>
      <c r="F507" s="215">
        <v>137.47333333333333</v>
      </c>
      <c r="G507" s="215">
        <v>132.94666666666666</v>
      </c>
      <c r="H507" s="215">
        <v>146.94666666666666</v>
      </c>
      <c r="I507" s="215">
        <v>151.47333333333336</v>
      </c>
      <c r="J507" s="215">
        <v>153.94666666666666</v>
      </c>
      <c r="K507" s="213">
        <v>149</v>
      </c>
      <c r="L507" s="213">
        <v>142</v>
      </c>
      <c r="M507" s="213">
        <v>490.68184000000002</v>
      </c>
      <c r="N507" s="198"/>
      <c r="O507" s="198"/>
    </row>
    <row r="508" spans="1:15" ht="12.75" customHeight="1">
      <c r="A508" s="33">
        <v>498</v>
      </c>
      <c r="B508" s="278" t="s">
        <v>517</v>
      </c>
      <c r="C508" s="278">
        <v>790.3</v>
      </c>
      <c r="D508" s="278">
        <v>788.05000000000007</v>
      </c>
      <c r="E508" s="278">
        <v>774.25000000000011</v>
      </c>
      <c r="F508" s="278">
        <v>758.2</v>
      </c>
      <c r="G508" s="278">
        <v>744.40000000000009</v>
      </c>
      <c r="H508" s="278">
        <v>804.10000000000014</v>
      </c>
      <c r="I508" s="278">
        <v>817.90000000000009</v>
      </c>
      <c r="J508" s="278">
        <v>833.95000000000016</v>
      </c>
      <c r="K508" s="278">
        <v>801.85</v>
      </c>
      <c r="L508" s="278">
        <v>772</v>
      </c>
      <c r="M508" s="278">
        <v>26.79955</v>
      </c>
      <c r="N508" s="198"/>
      <c r="O508" s="198"/>
    </row>
    <row r="509" spans="1:15" ht="12.75" customHeight="1">
      <c r="A509" s="274">
        <v>499</v>
      </c>
      <c r="B509" s="280" t="s">
        <v>301</v>
      </c>
      <c r="C509" s="280">
        <v>220.62</v>
      </c>
      <c r="D509" s="280">
        <v>217.42333333333332</v>
      </c>
      <c r="E509" s="280">
        <v>213.44666666666663</v>
      </c>
      <c r="F509" s="280">
        <v>206.27333333333331</v>
      </c>
      <c r="G509" s="280">
        <v>202.29666666666662</v>
      </c>
      <c r="H509" s="280">
        <v>224.59666666666664</v>
      </c>
      <c r="I509" s="280">
        <v>228.57333333333332</v>
      </c>
      <c r="J509" s="280">
        <v>235.74666666666664</v>
      </c>
      <c r="K509" s="280">
        <v>221.4</v>
      </c>
      <c r="L509" s="280">
        <v>210.25</v>
      </c>
      <c r="M509" s="280">
        <v>585.37672999999995</v>
      </c>
      <c r="N509" s="198"/>
      <c r="O509" s="198"/>
    </row>
    <row r="510" spans="1:15" ht="12.75" customHeight="1">
      <c r="A510" s="213">
        <v>500</v>
      </c>
      <c r="B510" s="278" t="s">
        <v>237</v>
      </c>
      <c r="C510" s="278">
        <v>1185.6500000000001</v>
      </c>
      <c r="D510" s="278">
        <v>1178.7666666666667</v>
      </c>
      <c r="E510" s="278">
        <v>1166.9833333333333</v>
      </c>
      <c r="F510" s="278">
        <v>1148.3166666666666</v>
      </c>
      <c r="G510" s="278">
        <v>1136.5333333333333</v>
      </c>
      <c r="H510" s="278">
        <v>1197.4333333333334</v>
      </c>
      <c r="I510" s="278">
        <v>1209.2166666666667</v>
      </c>
      <c r="J510" s="278">
        <v>1227.8833333333334</v>
      </c>
      <c r="K510" s="278">
        <v>1190.55</v>
      </c>
      <c r="L510" s="278">
        <v>1160.0999999999999</v>
      </c>
      <c r="M510" s="278">
        <v>9.1436100000000007</v>
      </c>
      <c r="N510" s="198"/>
      <c r="O510" s="198"/>
    </row>
    <row r="511" spans="1:15" ht="12.75" customHeight="1">
      <c r="A511" s="213">
        <v>501</v>
      </c>
      <c r="B511" s="281" t="s">
        <v>884</v>
      </c>
      <c r="C511" s="281">
        <v>2476.1999999999998</v>
      </c>
      <c r="D511" s="281">
        <v>2473.6166666666668</v>
      </c>
      <c r="E511" s="281">
        <v>2443.5833333333335</v>
      </c>
      <c r="F511" s="281">
        <v>2410.9666666666667</v>
      </c>
      <c r="G511" s="281">
        <v>2380.9333333333334</v>
      </c>
      <c r="H511" s="281">
        <v>2506.2333333333336</v>
      </c>
      <c r="I511" s="281">
        <v>2536.2666666666664</v>
      </c>
      <c r="J511" s="281">
        <v>2568.8833333333337</v>
      </c>
      <c r="K511" s="281">
        <v>2503.65</v>
      </c>
      <c r="L511" s="281">
        <v>2441</v>
      </c>
      <c r="M511" s="281">
        <v>0.63573999999999997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2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71"/>
      <c r="B5" s="372"/>
      <c r="C5" s="371"/>
      <c r="D5" s="372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73" t="s">
        <v>520</v>
      </c>
      <c r="C7" s="373"/>
      <c r="D7" s="7">
        <f>Main!B10</f>
        <v>45492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45491</v>
      </c>
      <c r="B10" s="32">
        <v>543499</v>
      </c>
      <c r="C10" s="31" t="s">
        <v>1010</v>
      </c>
      <c r="D10" s="31" t="s">
        <v>1011</v>
      </c>
      <c r="E10" s="31" t="s">
        <v>529</v>
      </c>
      <c r="F10" s="84">
        <v>198000</v>
      </c>
      <c r="G10" s="32">
        <v>55.35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45491</v>
      </c>
      <c r="B11" s="32">
        <v>543499</v>
      </c>
      <c r="C11" s="31" t="s">
        <v>1010</v>
      </c>
      <c r="D11" s="31" t="s">
        <v>1089</v>
      </c>
      <c r="E11" s="31" t="s">
        <v>530</v>
      </c>
      <c r="F11" s="84">
        <v>189000</v>
      </c>
      <c r="G11" s="32">
        <v>55.4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45491</v>
      </c>
      <c r="B12" s="32">
        <v>538351</v>
      </c>
      <c r="C12" s="31" t="s">
        <v>1043</v>
      </c>
      <c r="D12" s="31" t="s">
        <v>887</v>
      </c>
      <c r="E12" s="31" t="s">
        <v>530</v>
      </c>
      <c r="F12" s="84">
        <v>99949</v>
      </c>
      <c r="G12" s="32">
        <v>13.38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45491</v>
      </c>
      <c r="B13" s="32">
        <v>538351</v>
      </c>
      <c r="C13" s="31" t="s">
        <v>1043</v>
      </c>
      <c r="D13" s="31" t="s">
        <v>1090</v>
      </c>
      <c r="E13" s="31" t="s">
        <v>529</v>
      </c>
      <c r="F13" s="84">
        <v>224067</v>
      </c>
      <c r="G13" s="32">
        <v>13.38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45491</v>
      </c>
      <c r="B14" s="32">
        <v>542865</v>
      </c>
      <c r="C14" s="31" t="s">
        <v>1044</v>
      </c>
      <c r="D14" s="31" t="s">
        <v>1091</v>
      </c>
      <c r="E14" s="31" t="s">
        <v>529</v>
      </c>
      <c r="F14" s="84">
        <v>60000</v>
      </c>
      <c r="G14" s="32">
        <v>28.14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45491</v>
      </c>
      <c r="B15" s="32">
        <v>530249</v>
      </c>
      <c r="C15" s="31" t="s">
        <v>1045</v>
      </c>
      <c r="D15" s="31" t="s">
        <v>887</v>
      </c>
      <c r="E15" s="31" t="s">
        <v>529</v>
      </c>
      <c r="F15" s="84">
        <v>390463</v>
      </c>
      <c r="G15" s="32">
        <v>5.37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45491</v>
      </c>
      <c r="B16" s="32">
        <v>542934</v>
      </c>
      <c r="C16" s="31" t="s">
        <v>1092</v>
      </c>
      <c r="D16" s="31" t="s">
        <v>1093</v>
      </c>
      <c r="E16" s="31" t="s">
        <v>529</v>
      </c>
      <c r="F16" s="84">
        <v>70000</v>
      </c>
      <c r="G16" s="32">
        <v>69.25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45491</v>
      </c>
      <c r="B17" s="32">
        <v>542934</v>
      </c>
      <c r="C17" s="31" t="s">
        <v>1092</v>
      </c>
      <c r="D17" s="31" t="s">
        <v>1094</v>
      </c>
      <c r="E17" s="31" t="s">
        <v>530</v>
      </c>
      <c r="F17" s="84">
        <v>67000</v>
      </c>
      <c r="G17" s="32">
        <v>69.25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45491</v>
      </c>
      <c r="B18" s="32">
        <v>540829</v>
      </c>
      <c r="C18" s="31" t="s">
        <v>1046</v>
      </c>
      <c r="D18" s="31" t="s">
        <v>1095</v>
      </c>
      <c r="E18" s="31" t="s">
        <v>529</v>
      </c>
      <c r="F18" s="84">
        <v>11138</v>
      </c>
      <c r="G18" s="32">
        <v>26.85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45491</v>
      </c>
      <c r="B19" s="32">
        <v>543172</v>
      </c>
      <c r="C19" s="31" t="s">
        <v>1096</v>
      </c>
      <c r="D19" s="31" t="s">
        <v>1097</v>
      </c>
      <c r="E19" s="31" t="s">
        <v>530</v>
      </c>
      <c r="F19" s="84">
        <v>8000</v>
      </c>
      <c r="G19" s="32">
        <v>301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45491</v>
      </c>
      <c r="B20" s="32">
        <v>543172</v>
      </c>
      <c r="C20" s="31" t="s">
        <v>1096</v>
      </c>
      <c r="D20" s="31" t="s">
        <v>1057</v>
      </c>
      <c r="E20" s="31" t="s">
        <v>529</v>
      </c>
      <c r="F20" s="84">
        <v>8000</v>
      </c>
      <c r="G20" s="32">
        <v>301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45491</v>
      </c>
      <c r="B21" s="32">
        <v>544195</v>
      </c>
      <c r="C21" s="31" t="s">
        <v>1098</v>
      </c>
      <c r="D21" s="31" t="s">
        <v>1099</v>
      </c>
      <c r="E21" s="31" t="s">
        <v>529</v>
      </c>
      <c r="F21" s="84">
        <v>92000</v>
      </c>
      <c r="G21" s="32">
        <v>71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45491</v>
      </c>
      <c r="B22" s="32">
        <v>537707</v>
      </c>
      <c r="C22" s="31" t="s">
        <v>1100</v>
      </c>
      <c r="D22" s="31" t="s">
        <v>1101</v>
      </c>
      <c r="E22" s="31" t="s">
        <v>530</v>
      </c>
      <c r="F22" s="84">
        <v>86312</v>
      </c>
      <c r="G22" s="32">
        <v>20.69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45491</v>
      </c>
      <c r="B23" s="32">
        <v>540190</v>
      </c>
      <c r="C23" s="31" t="s">
        <v>1001</v>
      </c>
      <c r="D23" s="31" t="s">
        <v>1005</v>
      </c>
      <c r="E23" s="31" t="s">
        <v>529</v>
      </c>
      <c r="F23" s="84">
        <v>250000</v>
      </c>
      <c r="G23" s="32">
        <v>3.91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45491</v>
      </c>
      <c r="B24" s="32">
        <v>540190</v>
      </c>
      <c r="C24" s="31" t="s">
        <v>1001</v>
      </c>
      <c r="D24" s="31" t="s">
        <v>1005</v>
      </c>
      <c r="E24" s="31" t="s">
        <v>530</v>
      </c>
      <c r="F24" s="84">
        <v>1000000</v>
      </c>
      <c r="G24" s="32">
        <v>3.91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45491</v>
      </c>
      <c r="B25" s="32">
        <v>540190</v>
      </c>
      <c r="C25" s="31" t="s">
        <v>1001</v>
      </c>
      <c r="D25" s="31" t="s">
        <v>1029</v>
      </c>
      <c r="E25" s="31" t="s">
        <v>529</v>
      </c>
      <c r="F25" s="84">
        <v>1027500</v>
      </c>
      <c r="G25" s="32">
        <v>3.91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45491</v>
      </c>
      <c r="B26" s="32">
        <v>540190</v>
      </c>
      <c r="C26" s="31" t="s">
        <v>1001</v>
      </c>
      <c r="D26" s="31" t="s">
        <v>1102</v>
      </c>
      <c r="E26" s="31" t="s">
        <v>529</v>
      </c>
      <c r="F26" s="84">
        <v>1169500</v>
      </c>
      <c r="G26" s="32">
        <v>3.89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45491</v>
      </c>
      <c r="B27" s="32">
        <v>540190</v>
      </c>
      <c r="C27" s="31" t="s">
        <v>1001</v>
      </c>
      <c r="D27" s="31" t="s">
        <v>887</v>
      </c>
      <c r="E27" s="31" t="s">
        <v>530</v>
      </c>
      <c r="F27" s="84">
        <v>7946972</v>
      </c>
      <c r="G27" s="32">
        <v>3.91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45491</v>
      </c>
      <c r="B28" s="32">
        <v>540190</v>
      </c>
      <c r="C28" s="31" t="s">
        <v>1001</v>
      </c>
      <c r="D28" s="31" t="s">
        <v>1047</v>
      </c>
      <c r="E28" s="31" t="s">
        <v>529</v>
      </c>
      <c r="F28" s="84">
        <v>3000123</v>
      </c>
      <c r="G28" s="32">
        <v>3.91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45491</v>
      </c>
      <c r="B29" s="32">
        <v>540190</v>
      </c>
      <c r="C29" s="31" t="s">
        <v>1001</v>
      </c>
      <c r="D29" s="31" t="s">
        <v>1047</v>
      </c>
      <c r="E29" s="31" t="s">
        <v>530</v>
      </c>
      <c r="F29" s="84">
        <v>6600123</v>
      </c>
      <c r="G29" s="32">
        <v>3.89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45491</v>
      </c>
      <c r="B30" s="32">
        <v>540190</v>
      </c>
      <c r="C30" s="31" t="s">
        <v>1001</v>
      </c>
      <c r="D30" s="31" t="s">
        <v>1048</v>
      </c>
      <c r="E30" s="31" t="s">
        <v>530</v>
      </c>
      <c r="F30" s="84">
        <v>7349126</v>
      </c>
      <c r="G30" s="32">
        <v>3.9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45491</v>
      </c>
      <c r="B31" s="32">
        <v>540190</v>
      </c>
      <c r="C31" s="31" t="s">
        <v>1001</v>
      </c>
      <c r="D31" s="31" t="s">
        <v>1103</v>
      </c>
      <c r="E31" s="31" t="s">
        <v>530</v>
      </c>
      <c r="F31" s="84">
        <v>3589209</v>
      </c>
      <c r="G31" s="32">
        <v>3.9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45491</v>
      </c>
      <c r="B32" s="32">
        <v>540190</v>
      </c>
      <c r="C32" s="31" t="s">
        <v>1001</v>
      </c>
      <c r="D32" s="31" t="s">
        <v>1104</v>
      </c>
      <c r="E32" s="31" t="s">
        <v>530</v>
      </c>
      <c r="F32" s="84">
        <v>7000000</v>
      </c>
      <c r="G32" s="32">
        <v>3.9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45491</v>
      </c>
      <c r="B33" s="32">
        <v>540190</v>
      </c>
      <c r="C33" s="31" t="s">
        <v>1001</v>
      </c>
      <c r="D33" s="31" t="s">
        <v>1049</v>
      </c>
      <c r="E33" s="31" t="s">
        <v>530</v>
      </c>
      <c r="F33" s="84">
        <v>2000029</v>
      </c>
      <c r="G33" s="32">
        <v>3.89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45491</v>
      </c>
      <c r="B34" s="32">
        <v>540190</v>
      </c>
      <c r="C34" s="31" t="s">
        <v>1001</v>
      </c>
      <c r="D34" s="31" t="s">
        <v>1050</v>
      </c>
      <c r="E34" s="31" t="s">
        <v>530</v>
      </c>
      <c r="F34" s="84">
        <v>1500000</v>
      </c>
      <c r="G34" s="32">
        <v>3.91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45491</v>
      </c>
      <c r="B35" s="32">
        <v>540190</v>
      </c>
      <c r="C35" s="31" t="s">
        <v>1001</v>
      </c>
      <c r="D35" s="31" t="s">
        <v>1050</v>
      </c>
      <c r="E35" s="31" t="s">
        <v>529</v>
      </c>
      <c r="F35" s="84">
        <v>3000000</v>
      </c>
      <c r="G35" s="32">
        <v>3.9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45491</v>
      </c>
      <c r="B36" s="32">
        <v>540190</v>
      </c>
      <c r="C36" s="31" t="s">
        <v>1001</v>
      </c>
      <c r="D36" s="31" t="s">
        <v>1105</v>
      </c>
      <c r="E36" s="31" t="s">
        <v>529</v>
      </c>
      <c r="F36" s="84">
        <v>1698990</v>
      </c>
      <c r="G36" s="32">
        <v>3.91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45491</v>
      </c>
      <c r="B37" s="32">
        <v>540190</v>
      </c>
      <c r="C37" s="31" t="s">
        <v>1001</v>
      </c>
      <c r="D37" s="31" t="s">
        <v>1105</v>
      </c>
      <c r="E37" s="31" t="s">
        <v>530</v>
      </c>
      <c r="F37" s="84">
        <v>686085</v>
      </c>
      <c r="G37" s="32">
        <v>3.88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45491</v>
      </c>
      <c r="B38" s="32">
        <v>540190</v>
      </c>
      <c r="C38" s="31" t="s">
        <v>1001</v>
      </c>
      <c r="D38" s="31" t="s">
        <v>1106</v>
      </c>
      <c r="E38" s="31" t="s">
        <v>529</v>
      </c>
      <c r="F38" s="84">
        <v>3248124</v>
      </c>
      <c r="G38" s="32">
        <v>3.9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45491</v>
      </c>
      <c r="B39" s="32">
        <v>540190</v>
      </c>
      <c r="C39" s="31" t="s">
        <v>1001</v>
      </c>
      <c r="D39" s="31" t="s">
        <v>1106</v>
      </c>
      <c r="E39" s="31" t="s">
        <v>530</v>
      </c>
      <c r="F39" s="84">
        <v>605790</v>
      </c>
      <c r="G39" s="32">
        <v>3.87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45491</v>
      </c>
      <c r="B40" s="32">
        <v>531911</v>
      </c>
      <c r="C40" s="31" t="s">
        <v>1051</v>
      </c>
      <c r="D40" s="31" t="s">
        <v>1052</v>
      </c>
      <c r="E40" s="31" t="s">
        <v>529</v>
      </c>
      <c r="F40" s="84">
        <v>28500</v>
      </c>
      <c r="G40" s="32">
        <v>56.39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45491</v>
      </c>
      <c r="B41" s="32">
        <v>543546</v>
      </c>
      <c r="C41" s="31" t="s">
        <v>1054</v>
      </c>
      <c r="D41" s="31" t="s">
        <v>1107</v>
      </c>
      <c r="E41" s="31" t="s">
        <v>529</v>
      </c>
      <c r="F41" s="84">
        <v>120000</v>
      </c>
      <c r="G41" s="32">
        <v>40.04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45491</v>
      </c>
      <c r="B42" s="32">
        <v>543546</v>
      </c>
      <c r="C42" s="31" t="s">
        <v>1054</v>
      </c>
      <c r="D42" s="31" t="s">
        <v>1107</v>
      </c>
      <c r="E42" s="31" t="s">
        <v>530</v>
      </c>
      <c r="F42" s="84">
        <v>30000</v>
      </c>
      <c r="G42" s="32">
        <v>39.1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45491</v>
      </c>
      <c r="B43" s="32">
        <v>540377</v>
      </c>
      <c r="C43" s="31" t="s">
        <v>1030</v>
      </c>
      <c r="D43" s="31" t="s">
        <v>1056</v>
      </c>
      <c r="E43" s="31" t="s">
        <v>530</v>
      </c>
      <c r="F43" s="84">
        <v>54193262</v>
      </c>
      <c r="G43" s="32">
        <v>1.36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45491</v>
      </c>
      <c r="B44" s="32">
        <v>540377</v>
      </c>
      <c r="C44" s="31" t="s">
        <v>1030</v>
      </c>
      <c r="D44" s="31" t="s">
        <v>1108</v>
      </c>
      <c r="E44" s="31" t="s">
        <v>530</v>
      </c>
      <c r="F44" s="84">
        <v>50835945</v>
      </c>
      <c r="G44" s="32">
        <v>1.36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45491</v>
      </c>
      <c r="B45" s="32">
        <v>540377</v>
      </c>
      <c r="C45" s="31" t="s">
        <v>1030</v>
      </c>
      <c r="D45" s="31" t="s">
        <v>1056</v>
      </c>
      <c r="E45" s="31" t="s">
        <v>529</v>
      </c>
      <c r="F45" s="84">
        <v>1224864</v>
      </c>
      <c r="G45" s="32">
        <v>1.35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45491</v>
      </c>
      <c r="B46" s="32">
        <v>540377</v>
      </c>
      <c r="C46" s="31" t="s">
        <v>1030</v>
      </c>
      <c r="D46" s="31" t="s">
        <v>1109</v>
      </c>
      <c r="E46" s="31" t="s">
        <v>529</v>
      </c>
      <c r="F46" s="84">
        <v>6158360</v>
      </c>
      <c r="G46" s="32">
        <v>1.36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45491</v>
      </c>
      <c r="B47" s="32">
        <v>535730</v>
      </c>
      <c r="C47" s="31" t="s">
        <v>1058</v>
      </c>
      <c r="D47" s="31" t="s">
        <v>1110</v>
      </c>
      <c r="E47" s="31" t="s">
        <v>530</v>
      </c>
      <c r="F47" s="84">
        <v>3600000</v>
      </c>
      <c r="G47" s="32">
        <v>1.42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45491</v>
      </c>
      <c r="B48" s="32">
        <v>543613</v>
      </c>
      <c r="C48" s="31" t="s">
        <v>1111</v>
      </c>
      <c r="D48" s="31" t="s">
        <v>1112</v>
      </c>
      <c r="E48" s="31" t="s">
        <v>529</v>
      </c>
      <c r="F48" s="84">
        <v>32000</v>
      </c>
      <c r="G48" s="32">
        <v>16.77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45491</v>
      </c>
      <c r="B49" s="32">
        <v>531512</v>
      </c>
      <c r="C49" s="31" t="s">
        <v>1113</v>
      </c>
      <c r="D49" s="31" t="s">
        <v>1114</v>
      </c>
      <c r="E49" s="31" t="s">
        <v>530</v>
      </c>
      <c r="F49" s="84">
        <v>98610</v>
      </c>
      <c r="G49" s="32">
        <v>13.7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45491</v>
      </c>
      <c r="B50" s="32">
        <v>531512</v>
      </c>
      <c r="C50" s="31" t="s">
        <v>1113</v>
      </c>
      <c r="D50" s="31" t="s">
        <v>1114</v>
      </c>
      <c r="E50" s="31" t="s">
        <v>529</v>
      </c>
      <c r="F50" s="84">
        <v>20857</v>
      </c>
      <c r="G50" s="32">
        <v>13.6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45491</v>
      </c>
      <c r="B51" s="32">
        <v>531512</v>
      </c>
      <c r="C51" s="31" t="s">
        <v>1113</v>
      </c>
      <c r="D51" s="31" t="s">
        <v>1115</v>
      </c>
      <c r="E51" s="31" t="s">
        <v>529</v>
      </c>
      <c r="F51" s="84">
        <v>100000</v>
      </c>
      <c r="G51" s="32">
        <v>13.7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45491</v>
      </c>
      <c r="B52" s="32">
        <v>506122</v>
      </c>
      <c r="C52" s="31" t="s">
        <v>1116</v>
      </c>
      <c r="D52" s="31" t="s">
        <v>1117</v>
      </c>
      <c r="E52" s="31" t="s">
        <v>530</v>
      </c>
      <c r="F52" s="84">
        <v>2225</v>
      </c>
      <c r="G52" s="32">
        <v>262.10000000000002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45491</v>
      </c>
      <c r="B53" s="32">
        <v>506122</v>
      </c>
      <c r="C53" s="31" t="s">
        <v>1116</v>
      </c>
      <c r="D53" s="31" t="s">
        <v>1118</v>
      </c>
      <c r="E53" s="31" t="s">
        <v>529</v>
      </c>
      <c r="F53" s="84">
        <v>6545</v>
      </c>
      <c r="G53" s="32">
        <v>251.9</v>
      </c>
      <c r="H53" s="32" t="s">
        <v>325</v>
      </c>
    </row>
    <row r="54" spans="1:28" ht="15" customHeight="1">
      <c r="A54" s="83">
        <v>45491</v>
      </c>
      <c r="B54" s="32">
        <v>531255</v>
      </c>
      <c r="C54" s="31" t="s">
        <v>1119</v>
      </c>
      <c r="D54" s="31" t="s">
        <v>1120</v>
      </c>
      <c r="E54" s="31" t="s">
        <v>529</v>
      </c>
      <c r="F54" s="84">
        <v>24988</v>
      </c>
      <c r="G54" s="32">
        <v>58.49</v>
      </c>
      <c r="H54" s="32" t="s">
        <v>325</v>
      </c>
    </row>
    <row r="55" spans="1:28" ht="15" customHeight="1">
      <c r="A55" s="83">
        <v>45491</v>
      </c>
      <c r="B55" s="32">
        <v>531255</v>
      </c>
      <c r="C55" s="31" t="s">
        <v>1119</v>
      </c>
      <c r="D55" s="31" t="s">
        <v>1120</v>
      </c>
      <c r="E55" s="31" t="s">
        <v>530</v>
      </c>
      <c r="F55" s="84">
        <v>13964</v>
      </c>
      <c r="G55" s="32">
        <v>59.14</v>
      </c>
      <c r="H55" s="32" t="s">
        <v>325</v>
      </c>
    </row>
    <row r="56" spans="1:28" ht="15" customHeight="1">
      <c r="A56" s="83">
        <v>45491</v>
      </c>
      <c r="B56" s="32">
        <v>531255</v>
      </c>
      <c r="C56" s="31" t="s">
        <v>1119</v>
      </c>
      <c r="D56" s="31" t="s">
        <v>1121</v>
      </c>
      <c r="E56" s="31" t="s">
        <v>530</v>
      </c>
      <c r="F56" s="84">
        <v>24845</v>
      </c>
      <c r="G56" s="32">
        <v>58.5</v>
      </c>
      <c r="H56" s="32" t="s">
        <v>325</v>
      </c>
    </row>
    <row r="57" spans="1:28" ht="15" customHeight="1">
      <c r="A57" s="83">
        <v>45491</v>
      </c>
      <c r="B57" s="32">
        <v>512217</v>
      </c>
      <c r="C57" s="31" t="s">
        <v>1060</v>
      </c>
      <c r="D57" s="31" t="s">
        <v>1122</v>
      </c>
      <c r="E57" s="31" t="s">
        <v>529</v>
      </c>
      <c r="F57" s="84">
        <v>46329</v>
      </c>
      <c r="G57" s="32">
        <v>26.69</v>
      </c>
      <c r="H57" s="32" t="s">
        <v>325</v>
      </c>
    </row>
    <row r="58" spans="1:28" ht="15" customHeight="1">
      <c r="A58" s="83">
        <v>45491</v>
      </c>
      <c r="B58" s="32">
        <v>539561</v>
      </c>
      <c r="C58" s="31" t="s">
        <v>1012</v>
      </c>
      <c r="D58" s="31" t="s">
        <v>1061</v>
      </c>
      <c r="E58" s="31" t="s">
        <v>529</v>
      </c>
      <c r="F58" s="84">
        <v>905494</v>
      </c>
      <c r="G58" s="32">
        <v>19.04</v>
      </c>
      <c r="H58" s="32" t="s">
        <v>325</v>
      </c>
    </row>
    <row r="59" spans="1:28" ht="15" customHeight="1">
      <c r="A59" s="83">
        <v>45491</v>
      </c>
      <c r="B59" s="32">
        <v>539561</v>
      </c>
      <c r="C59" s="31" t="s">
        <v>1012</v>
      </c>
      <c r="D59" s="31" t="s">
        <v>1061</v>
      </c>
      <c r="E59" s="31" t="s">
        <v>530</v>
      </c>
      <c r="F59" s="84">
        <v>960000</v>
      </c>
      <c r="G59" s="32">
        <v>19.22</v>
      </c>
      <c r="H59" s="32" t="s">
        <v>325</v>
      </c>
    </row>
    <row r="60" spans="1:28" ht="15" customHeight="1">
      <c r="A60" s="83">
        <v>45491</v>
      </c>
      <c r="B60" s="32">
        <v>543256</v>
      </c>
      <c r="C60" s="31" t="s">
        <v>1123</v>
      </c>
      <c r="D60" s="31" t="s">
        <v>1124</v>
      </c>
      <c r="E60" s="31" t="s">
        <v>530</v>
      </c>
      <c r="F60" s="84">
        <v>50316</v>
      </c>
      <c r="G60" s="32">
        <v>17.63</v>
      </c>
      <c r="H60" s="32" t="s">
        <v>325</v>
      </c>
    </row>
    <row r="61" spans="1:28" ht="15" customHeight="1">
      <c r="A61" s="83">
        <v>45491</v>
      </c>
      <c r="B61" s="32">
        <v>523021</v>
      </c>
      <c r="C61" s="31" t="s">
        <v>1125</v>
      </c>
      <c r="D61" s="31" t="s">
        <v>1126</v>
      </c>
      <c r="E61" s="31" t="s">
        <v>529</v>
      </c>
      <c r="F61" s="84">
        <v>51986</v>
      </c>
      <c r="G61" s="32">
        <v>66.510000000000005</v>
      </c>
      <c r="H61" s="32" t="s">
        <v>325</v>
      </c>
    </row>
    <row r="62" spans="1:28" ht="15" customHeight="1">
      <c r="A62" s="83">
        <v>45491</v>
      </c>
      <c r="B62" s="32">
        <v>530025</v>
      </c>
      <c r="C62" s="31" t="s">
        <v>1127</v>
      </c>
      <c r="D62" s="31" t="s">
        <v>1128</v>
      </c>
      <c r="E62" s="31" t="s">
        <v>529</v>
      </c>
      <c r="F62" s="84">
        <v>31510</v>
      </c>
      <c r="G62" s="32">
        <v>33.549999999999997</v>
      </c>
      <c r="H62" s="32" t="s">
        <v>325</v>
      </c>
    </row>
    <row r="63" spans="1:28" ht="15" customHeight="1">
      <c r="A63" s="83">
        <v>45491</v>
      </c>
      <c r="B63" s="32">
        <v>530025</v>
      </c>
      <c r="C63" s="31" t="s">
        <v>1127</v>
      </c>
      <c r="D63" s="31" t="s">
        <v>1129</v>
      </c>
      <c r="E63" s="31" t="s">
        <v>530</v>
      </c>
      <c r="F63" s="84">
        <v>43000</v>
      </c>
      <c r="G63" s="32">
        <v>34.28</v>
      </c>
      <c r="H63" s="32" t="s">
        <v>325</v>
      </c>
    </row>
    <row r="64" spans="1:28" ht="15" customHeight="1">
      <c r="A64" s="83">
        <v>45491</v>
      </c>
      <c r="B64" s="32">
        <v>531893</v>
      </c>
      <c r="C64" s="31" t="s">
        <v>1130</v>
      </c>
      <c r="D64" s="31" t="s">
        <v>1131</v>
      </c>
      <c r="E64" s="31" t="s">
        <v>530</v>
      </c>
      <c r="F64" s="84">
        <v>9085423</v>
      </c>
      <c r="G64" s="32">
        <v>0.67</v>
      </c>
      <c r="H64" s="32" t="s">
        <v>325</v>
      </c>
    </row>
    <row r="65" spans="1:8" ht="15" customHeight="1">
      <c r="A65" s="83">
        <v>45491</v>
      </c>
      <c r="B65" s="32">
        <v>531893</v>
      </c>
      <c r="C65" s="31" t="s">
        <v>1130</v>
      </c>
      <c r="D65" s="31" t="s">
        <v>1132</v>
      </c>
      <c r="E65" s="31" t="s">
        <v>530</v>
      </c>
      <c r="F65" s="84">
        <v>3085423</v>
      </c>
      <c r="G65" s="32">
        <v>0.67</v>
      </c>
      <c r="H65" s="32" t="s">
        <v>325</v>
      </c>
    </row>
    <row r="66" spans="1:8" ht="15" customHeight="1">
      <c r="A66" s="83">
        <v>45491</v>
      </c>
      <c r="B66" s="32">
        <v>531893</v>
      </c>
      <c r="C66" s="31" t="s">
        <v>1130</v>
      </c>
      <c r="D66" s="31" t="s">
        <v>1133</v>
      </c>
      <c r="E66" s="31" t="s">
        <v>530</v>
      </c>
      <c r="F66" s="84">
        <v>14521358</v>
      </c>
      <c r="G66" s="32">
        <v>0.67</v>
      </c>
      <c r="H66" s="32" t="s">
        <v>325</v>
      </c>
    </row>
    <row r="67" spans="1:8" ht="15" customHeight="1">
      <c r="A67" s="83">
        <v>45491</v>
      </c>
      <c r="B67" s="32">
        <v>531893</v>
      </c>
      <c r="C67" s="31" t="s">
        <v>1130</v>
      </c>
      <c r="D67" s="31" t="s">
        <v>1062</v>
      </c>
      <c r="E67" s="31" t="s">
        <v>529</v>
      </c>
      <c r="F67" s="84">
        <v>15812428</v>
      </c>
      <c r="G67" s="32">
        <v>0.67</v>
      </c>
      <c r="H67" s="32" t="s">
        <v>325</v>
      </c>
    </row>
    <row r="68" spans="1:8" ht="15" customHeight="1">
      <c r="A68" s="83">
        <v>45491</v>
      </c>
      <c r="B68" s="32">
        <v>531893</v>
      </c>
      <c r="C68" s="31" t="s">
        <v>1130</v>
      </c>
      <c r="D68" s="31" t="s">
        <v>1031</v>
      </c>
      <c r="E68" s="31" t="s">
        <v>529</v>
      </c>
      <c r="F68" s="84">
        <v>5000000</v>
      </c>
      <c r="G68" s="32">
        <v>0.67</v>
      </c>
      <c r="H68" s="32" t="s">
        <v>325</v>
      </c>
    </row>
    <row r="69" spans="1:8" ht="15" customHeight="1">
      <c r="A69" s="83">
        <v>45491</v>
      </c>
      <c r="B69" s="32">
        <v>538923</v>
      </c>
      <c r="C69" s="31" t="s">
        <v>1134</v>
      </c>
      <c r="D69" s="31" t="s">
        <v>1135</v>
      </c>
      <c r="E69" s="31" t="s">
        <v>530</v>
      </c>
      <c r="F69" s="84">
        <v>33946</v>
      </c>
      <c r="G69" s="32">
        <v>37.69</v>
      </c>
      <c r="H69" s="32" t="s">
        <v>325</v>
      </c>
    </row>
    <row r="70" spans="1:8" ht="15" customHeight="1">
      <c r="A70" s="83">
        <v>45491</v>
      </c>
      <c r="B70" s="32">
        <v>538923</v>
      </c>
      <c r="C70" s="31" t="s">
        <v>1134</v>
      </c>
      <c r="D70" s="31" t="s">
        <v>1136</v>
      </c>
      <c r="E70" s="31" t="s">
        <v>529</v>
      </c>
      <c r="F70" s="84">
        <v>46000</v>
      </c>
      <c r="G70" s="32">
        <v>37.69</v>
      </c>
      <c r="H70" s="32" t="s">
        <v>325</v>
      </c>
    </row>
    <row r="71" spans="1:8" ht="15" customHeight="1">
      <c r="A71" s="83">
        <v>45491</v>
      </c>
      <c r="B71" s="32">
        <v>543828</v>
      </c>
      <c r="C71" s="31" t="s">
        <v>1137</v>
      </c>
      <c r="D71" s="31" t="s">
        <v>1138</v>
      </c>
      <c r="E71" s="31" t="s">
        <v>529</v>
      </c>
      <c r="F71" s="84">
        <v>134400</v>
      </c>
      <c r="G71" s="32">
        <v>114.05</v>
      </c>
      <c r="H71" s="32" t="s">
        <v>325</v>
      </c>
    </row>
    <row r="72" spans="1:8" ht="15" customHeight="1">
      <c r="A72" s="83">
        <v>45491</v>
      </c>
      <c r="B72" s="32">
        <v>543828</v>
      </c>
      <c r="C72" s="31" t="s">
        <v>1137</v>
      </c>
      <c r="D72" s="31" t="s">
        <v>1138</v>
      </c>
      <c r="E72" s="31" t="s">
        <v>530</v>
      </c>
      <c r="F72" s="84">
        <v>19200</v>
      </c>
      <c r="G72" s="32">
        <v>110.98</v>
      </c>
      <c r="H72" s="32" t="s">
        <v>325</v>
      </c>
    </row>
    <row r="73" spans="1:8" ht="15" customHeight="1">
      <c r="A73" s="83">
        <v>45491</v>
      </c>
      <c r="B73" s="32">
        <v>543745</v>
      </c>
      <c r="C73" s="31" t="s">
        <v>1032</v>
      </c>
      <c r="D73" s="31" t="s">
        <v>1139</v>
      </c>
      <c r="E73" s="31" t="s">
        <v>530</v>
      </c>
      <c r="F73" s="84">
        <v>108000</v>
      </c>
      <c r="G73" s="32">
        <v>11.45</v>
      </c>
      <c r="H73" s="32" t="s">
        <v>325</v>
      </c>
    </row>
    <row r="74" spans="1:8" ht="15" customHeight="1">
      <c r="A74" s="83">
        <v>45491</v>
      </c>
      <c r="B74" s="32">
        <v>543745</v>
      </c>
      <c r="C74" s="31" t="s">
        <v>1032</v>
      </c>
      <c r="D74" s="31" t="s">
        <v>1140</v>
      </c>
      <c r="E74" s="31" t="s">
        <v>529</v>
      </c>
      <c r="F74" s="84">
        <v>156000</v>
      </c>
      <c r="G74" s="32">
        <v>11.35</v>
      </c>
      <c r="H74" s="32" t="s">
        <v>325</v>
      </c>
    </row>
    <row r="75" spans="1:8" ht="15" customHeight="1">
      <c r="A75" s="83">
        <v>45491</v>
      </c>
      <c r="B75" s="32">
        <v>543745</v>
      </c>
      <c r="C75" s="31" t="s">
        <v>1032</v>
      </c>
      <c r="D75" s="31" t="s">
        <v>1141</v>
      </c>
      <c r="E75" s="31" t="s">
        <v>529</v>
      </c>
      <c r="F75" s="84">
        <v>2112000</v>
      </c>
      <c r="G75" s="32">
        <v>11.42</v>
      </c>
      <c r="H75" s="32" t="s">
        <v>325</v>
      </c>
    </row>
    <row r="76" spans="1:8" ht="15" customHeight="1">
      <c r="A76" s="83">
        <v>45491</v>
      </c>
      <c r="B76" s="32">
        <v>543745</v>
      </c>
      <c r="C76" s="31" t="s">
        <v>1032</v>
      </c>
      <c r="D76" s="31" t="s">
        <v>1059</v>
      </c>
      <c r="E76" s="31" t="s">
        <v>529</v>
      </c>
      <c r="F76" s="84">
        <v>318000</v>
      </c>
      <c r="G76" s="32">
        <v>11.4</v>
      </c>
      <c r="H76" s="32" t="s">
        <v>325</v>
      </c>
    </row>
    <row r="77" spans="1:8" ht="15" customHeight="1">
      <c r="A77" s="83">
        <v>45491</v>
      </c>
      <c r="B77" s="32">
        <v>543745</v>
      </c>
      <c r="C77" s="31" t="s">
        <v>1032</v>
      </c>
      <c r="D77" s="31" t="s">
        <v>1142</v>
      </c>
      <c r="E77" s="31" t="s">
        <v>530</v>
      </c>
      <c r="F77" s="84">
        <v>2370000</v>
      </c>
      <c r="G77" s="32">
        <v>11.41</v>
      </c>
      <c r="H77" s="32" t="s">
        <v>325</v>
      </c>
    </row>
    <row r="78" spans="1:8" ht="15" customHeight="1">
      <c r="A78" s="83">
        <v>45491</v>
      </c>
      <c r="B78" s="32">
        <v>542765</v>
      </c>
      <c r="C78" s="31" t="s">
        <v>1143</v>
      </c>
      <c r="D78" s="31" t="s">
        <v>1144</v>
      </c>
      <c r="E78" s="31" t="s">
        <v>530</v>
      </c>
      <c r="F78" s="84">
        <v>2000</v>
      </c>
      <c r="G78" s="32">
        <v>305.10000000000002</v>
      </c>
      <c r="H78" s="32" t="s">
        <v>325</v>
      </c>
    </row>
    <row r="79" spans="1:8" ht="15" customHeight="1">
      <c r="A79" s="83">
        <v>45491</v>
      </c>
      <c r="B79" s="32">
        <v>531716</v>
      </c>
      <c r="C79" s="31" t="s">
        <v>1145</v>
      </c>
      <c r="D79" s="31" t="s">
        <v>1146</v>
      </c>
      <c r="E79" s="31" t="s">
        <v>530</v>
      </c>
      <c r="F79" s="84">
        <v>89899</v>
      </c>
      <c r="G79" s="32">
        <v>1.31</v>
      </c>
      <c r="H79" s="32" t="s">
        <v>325</v>
      </c>
    </row>
    <row r="80" spans="1:8" ht="15" customHeight="1">
      <c r="A80" s="83">
        <v>45491</v>
      </c>
      <c r="B80" s="32">
        <v>531716</v>
      </c>
      <c r="C80" s="31" t="s">
        <v>1145</v>
      </c>
      <c r="D80" s="31" t="s">
        <v>1147</v>
      </c>
      <c r="E80" s="31" t="s">
        <v>529</v>
      </c>
      <c r="F80" s="84">
        <v>95000</v>
      </c>
      <c r="G80" s="32">
        <v>1.31</v>
      </c>
      <c r="H80" s="32" t="s">
        <v>325</v>
      </c>
    </row>
    <row r="81" spans="1:8" ht="15" customHeight="1">
      <c r="A81" s="83">
        <v>45491</v>
      </c>
      <c r="B81" s="32">
        <v>531716</v>
      </c>
      <c r="C81" s="31" t="s">
        <v>1145</v>
      </c>
      <c r="D81" s="31" t="s">
        <v>1147</v>
      </c>
      <c r="E81" s="31" t="s">
        <v>530</v>
      </c>
      <c r="F81" s="84">
        <v>2414</v>
      </c>
      <c r="G81" s="32">
        <v>1.4</v>
      </c>
      <c r="H81" s="32" t="s">
        <v>325</v>
      </c>
    </row>
    <row r="82" spans="1:8" ht="15" customHeight="1">
      <c r="A82" s="83">
        <v>45491</v>
      </c>
      <c r="B82" s="32">
        <v>539040</v>
      </c>
      <c r="C82" s="31" t="s">
        <v>1148</v>
      </c>
      <c r="D82" s="31" t="s">
        <v>1149</v>
      </c>
      <c r="E82" s="31" t="s">
        <v>530</v>
      </c>
      <c r="F82" s="84">
        <v>641433</v>
      </c>
      <c r="G82" s="32">
        <v>20.3</v>
      </c>
      <c r="H82" s="32" t="s">
        <v>325</v>
      </c>
    </row>
    <row r="83" spans="1:8" ht="15" customHeight="1">
      <c r="A83" s="83">
        <v>45491</v>
      </c>
      <c r="B83" s="32">
        <v>539040</v>
      </c>
      <c r="C83" s="31" t="s">
        <v>1148</v>
      </c>
      <c r="D83" s="31" t="s">
        <v>1150</v>
      </c>
      <c r="E83" s="31" t="s">
        <v>529</v>
      </c>
      <c r="F83" s="84">
        <v>300000</v>
      </c>
      <c r="G83" s="32">
        <v>19.96</v>
      </c>
      <c r="H83" s="32" t="s">
        <v>325</v>
      </c>
    </row>
    <row r="84" spans="1:8" ht="15" customHeight="1">
      <c r="A84" s="83">
        <v>45491</v>
      </c>
      <c r="B84" s="32">
        <v>539040</v>
      </c>
      <c r="C84" s="31" t="s">
        <v>1148</v>
      </c>
      <c r="D84" s="31" t="s">
        <v>887</v>
      </c>
      <c r="E84" s="31" t="s">
        <v>530</v>
      </c>
      <c r="F84" s="84">
        <v>298016</v>
      </c>
      <c r="G84" s="32">
        <v>19.96</v>
      </c>
      <c r="H84" s="32" t="s">
        <v>325</v>
      </c>
    </row>
    <row r="85" spans="1:8" ht="15" customHeight="1">
      <c r="A85" s="83">
        <v>45491</v>
      </c>
      <c r="B85" s="32">
        <v>539040</v>
      </c>
      <c r="C85" s="31" t="s">
        <v>1148</v>
      </c>
      <c r="D85" s="31" t="s">
        <v>1151</v>
      </c>
      <c r="E85" s="31" t="s">
        <v>530</v>
      </c>
      <c r="F85" s="84">
        <v>186585</v>
      </c>
      <c r="G85" s="32">
        <v>19.96</v>
      </c>
      <c r="H85" s="32" t="s">
        <v>325</v>
      </c>
    </row>
    <row r="86" spans="1:8" ht="15" customHeight="1">
      <c r="A86" s="83">
        <v>45491</v>
      </c>
      <c r="B86" s="32">
        <v>539040</v>
      </c>
      <c r="C86" s="31" t="s">
        <v>1148</v>
      </c>
      <c r="D86" s="31" t="s">
        <v>1115</v>
      </c>
      <c r="E86" s="31" t="s">
        <v>529</v>
      </c>
      <c r="F86" s="84">
        <v>150000</v>
      </c>
      <c r="G86" s="32">
        <v>19.96</v>
      </c>
      <c r="H86" s="32" t="s">
        <v>325</v>
      </c>
    </row>
    <row r="87" spans="1:8" ht="15" customHeight="1">
      <c r="A87" s="83">
        <v>45491</v>
      </c>
      <c r="B87" s="32">
        <v>539040</v>
      </c>
      <c r="C87" s="31" t="s">
        <v>1148</v>
      </c>
      <c r="D87" s="31" t="s">
        <v>1152</v>
      </c>
      <c r="E87" s="31" t="s">
        <v>529</v>
      </c>
      <c r="F87" s="84">
        <v>650000</v>
      </c>
      <c r="G87" s="32">
        <v>20.239999999999998</v>
      </c>
      <c r="H87" s="32" t="s">
        <v>325</v>
      </c>
    </row>
    <row r="88" spans="1:8" ht="15" customHeight="1">
      <c r="A88" s="83">
        <v>45491</v>
      </c>
      <c r="B88" s="32">
        <v>532378</v>
      </c>
      <c r="C88" s="31" t="s">
        <v>1153</v>
      </c>
      <c r="D88" s="31" t="s">
        <v>1154</v>
      </c>
      <c r="E88" s="31" t="s">
        <v>530</v>
      </c>
      <c r="F88" s="84">
        <v>50000</v>
      </c>
      <c r="G88" s="32">
        <v>5.23</v>
      </c>
      <c r="H88" s="32" t="s">
        <v>325</v>
      </c>
    </row>
    <row r="89" spans="1:8" ht="15" customHeight="1">
      <c r="A89" s="83">
        <v>45491</v>
      </c>
      <c r="B89" s="32">
        <v>532378</v>
      </c>
      <c r="C89" s="31" t="s">
        <v>1153</v>
      </c>
      <c r="D89" s="31" t="s">
        <v>1155</v>
      </c>
      <c r="E89" s="31" t="s">
        <v>530</v>
      </c>
      <c r="F89" s="84">
        <v>150000</v>
      </c>
      <c r="G89" s="32">
        <v>5.23</v>
      </c>
      <c r="H89" s="32" t="s">
        <v>325</v>
      </c>
    </row>
    <row r="90" spans="1:8" ht="15" customHeight="1">
      <c r="A90" s="83">
        <v>45491</v>
      </c>
      <c r="B90" s="32">
        <v>511523</v>
      </c>
      <c r="C90" s="31" t="s">
        <v>1013</v>
      </c>
      <c r="D90" s="31" t="s">
        <v>1156</v>
      </c>
      <c r="E90" s="31" t="s">
        <v>529</v>
      </c>
      <c r="F90" s="84">
        <v>180000</v>
      </c>
      <c r="G90" s="32">
        <v>24.25</v>
      </c>
      <c r="H90" s="32" t="s">
        <v>325</v>
      </c>
    </row>
    <row r="91" spans="1:8" ht="15" customHeight="1">
      <c r="A91" s="83">
        <v>45491</v>
      </c>
      <c r="B91" s="32">
        <v>543545</v>
      </c>
      <c r="C91" s="31" t="s">
        <v>1157</v>
      </c>
      <c r="D91" s="31" t="s">
        <v>1158</v>
      </c>
      <c r="E91" s="31" t="s">
        <v>530</v>
      </c>
      <c r="F91" s="84">
        <v>5711400</v>
      </c>
      <c r="G91" s="32">
        <v>1.99</v>
      </c>
      <c r="H91" s="32" t="s">
        <v>325</v>
      </c>
    </row>
    <row r="92" spans="1:8" ht="15" customHeight="1">
      <c r="A92" s="83">
        <v>45491</v>
      </c>
      <c r="B92" s="32">
        <v>543545</v>
      </c>
      <c r="C92" s="31" t="s">
        <v>1157</v>
      </c>
      <c r="D92" s="31" t="s">
        <v>1055</v>
      </c>
      <c r="E92" s="31" t="s">
        <v>529</v>
      </c>
      <c r="F92" s="84">
        <v>1102200</v>
      </c>
      <c r="G92" s="32">
        <v>1.99</v>
      </c>
      <c r="H92" s="32" t="s">
        <v>325</v>
      </c>
    </row>
    <row r="93" spans="1:8" ht="15" customHeight="1">
      <c r="A93" s="83">
        <v>45491</v>
      </c>
      <c r="B93" s="32">
        <v>533427</v>
      </c>
      <c r="C93" s="31" t="s">
        <v>1063</v>
      </c>
      <c r="D93" s="31" t="s">
        <v>1159</v>
      </c>
      <c r="E93" s="31" t="s">
        <v>530</v>
      </c>
      <c r="F93" s="84">
        <v>65654</v>
      </c>
      <c r="G93" s="32">
        <v>41.23</v>
      </c>
      <c r="H93" s="32" t="s">
        <v>325</v>
      </c>
    </row>
    <row r="94" spans="1:8" ht="15" customHeight="1">
      <c r="A94" s="83">
        <v>45491</v>
      </c>
      <c r="B94" s="32">
        <v>533427</v>
      </c>
      <c r="C94" s="31" t="s">
        <v>1063</v>
      </c>
      <c r="D94" s="31" t="s">
        <v>1159</v>
      </c>
      <c r="E94" s="31" t="s">
        <v>529</v>
      </c>
      <c r="F94" s="84">
        <v>159077</v>
      </c>
      <c r="G94" s="32">
        <v>41.05</v>
      </c>
      <c r="H94" s="32" t="s">
        <v>325</v>
      </c>
    </row>
    <row r="95" spans="1:8" ht="15" customHeight="1">
      <c r="A95" s="83">
        <v>45491</v>
      </c>
      <c r="B95" s="32" t="s">
        <v>1160</v>
      </c>
      <c r="C95" s="31" t="s">
        <v>1161</v>
      </c>
      <c r="D95" s="31" t="s">
        <v>1162</v>
      </c>
      <c r="E95" s="31" t="s">
        <v>529</v>
      </c>
      <c r="F95" s="84">
        <v>170000</v>
      </c>
      <c r="G95" s="32">
        <v>31.34</v>
      </c>
      <c r="H95" s="32" t="s">
        <v>844</v>
      </c>
    </row>
    <row r="96" spans="1:8" ht="15" customHeight="1">
      <c r="A96" s="83">
        <v>45491</v>
      </c>
      <c r="B96" s="32" t="s">
        <v>1163</v>
      </c>
      <c r="C96" s="31" t="s">
        <v>1164</v>
      </c>
      <c r="D96" s="31" t="s">
        <v>885</v>
      </c>
      <c r="E96" s="31" t="s">
        <v>529</v>
      </c>
      <c r="F96" s="84">
        <v>611221</v>
      </c>
      <c r="G96" s="32">
        <v>181.45</v>
      </c>
      <c r="H96" s="32" t="s">
        <v>844</v>
      </c>
    </row>
    <row r="97" spans="1:8" ht="15" customHeight="1">
      <c r="A97" s="83">
        <v>45491</v>
      </c>
      <c r="B97" s="32" t="s">
        <v>1163</v>
      </c>
      <c r="C97" s="31" t="s">
        <v>1164</v>
      </c>
      <c r="D97" s="31" t="s">
        <v>985</v>
      </c>
      <c r="E97" s="31" t="s">
        <v>529</v>
      </c>
      <c r="F97" s="84">
        <v>297719</v>
      </c>
      <c r="G97" s="32">
        <v>182.6</v>
      </c>
      <c r="H97" s="32" t="s">
        <v>844</v>
      </c>
    </row>
    <row r="98" spans="1:8" ht="15" customHeight="1">
      <c r="A98" s="83">
        <v>45491</v>
      </c>
      <c r="B98" s="32" t="s">
        <v>1163</v>
      </c>
      <c r="C98" s="31" t="s">
        <v>1164</v>
      </c>
      <c r="D98" s="31" t="s">
        <v>986</v>
      </c>
      <c r="E98" s="31" t="s">
        <v>529</v>
      </c>
      <c r="F98" s="84">
        <v>266002</v>
      </c>
      <c r="G98" s="32">
        <v>182.59</v>
      </c>
      <c r="H98" s="32" t="s">
        <v>844</v>
      </c>
    </row>
    <row r="99" spans="1:8" ht="15" customHeight="1">
      <c r="A99" s="83">
        <v>45491</v>
      </c>
      <c r="B99" s="32" t="s">
        <v>1165</v>
      </c>
      <c r="C99" s="31" t="s">
        <v>1166</v>
      </c>
      <c r="D99" s="31" t="s">
        <v>1167</v>
      </c>
      <c r="E99" s="31" t="s">
        <v>529</v>
      </c>
      <c r="F99" s="84">
        <v>102000</v>
      </c>
      <c r="G99" s="32">
        <v>2.2799999999999998</v>
      </c>
      <c r="H99" s="32" t="s">
        <v>844</v>
      </c>
    </row>
    <row r="100" spans="1:8" ht="15" customHeight="1">
      <c r="A100" s="83">
        <v>45491</v>
      </c>
      <c r="B100" s="32" t="s">
        <v>1168</v>
      </c>
      <c r="C100" s="31" t="s">
        <v>1169</v>
      </c>
      <c r="D100" s="31" t="s">
        <v>1170</v>
      </c>
      <c r="E100" s="31" t="s">
        <v>529</v>
      </c>
      <c r="F100" s="84">
        <v>153000</v>
      </c>
      <c r="G100" s="32">
        <v>63.7</v>
      </c>
      <c r="H100" s="32" t="s">
        <v>844</v>
      </c>
    </row>
    <row r="101" spans="1:8" ht="15" customHeight="1">
      <c r="A101" s="83">
        <v>45491</v>
      </c>
      <c r="B101" s="32" t="s">
        <v>1064</v>
      </c>
      <c r="C101" s="31" t="s">
        <v>1065</v>
      </c>
      <c r="D101" s="31" t="s">
        <v>1171</v>
      </c>
      <c r="E101" s="31" t="s">
        <v>529</v>
      </c>
      <c r="F101" s="84">
        <v>1849917</v>
      </c>
      <c r="G101" s="32">
        <v>4.82</v>
      </c>
      <c r="H101" s="32" t="s">
        <v>844</v>
      </c>
    </row>
    <row r="102" spans="1:8" ht="15" customHeight="1">
      <c r="A102" s="83">
        <v>45491</v>
      </c>
      <c r="B102" s="32" t="s">
        <v>1172</v>
      </c>
      <c r="C102" s="31" t="s">
        <v>1173</v>
      </c>
      <c r="D102" s="31" t="s">
        <v>885</v>
      </c>
      <c r="E102" s="31" t="s">
        <v>529</v>
      </c>
      <c r="F102" s="84">
        <v>690562</v>
      </c>
      <c r="G102" s="32">
        <v>243.21</v>
      </c>
      <c r="H102" s="32" t="s">
        <v>844</v>
      </c>
    </row>
    <row r="103" spans="1:8" ht="15" customHeight="1">
      <c r="A103" s="83">
        <v>45491</v>
      </c>
      <c r="B103" s="32" t="s">
        <v>1068</v>
      </c>
      <c r="C103" s="31" t="s">
        <v>1069</v>
      </c>
      <c r="D103" s="31" t="s">
        <v>1070</v>
      </c>
      <c r="E103" s="31" t="s">
        <v>529</v>
      </c>
      <c r="F103" s="84">
        <v>6170064</v>
      </c>
      <c r="G103" s="32">
        <v>70.61</v>
      </c>
      <c r="H103" s="32" t="s">
        <v>844</v>
      </c>
    </row>
    <row r="104" spans="1:8" ht="15" customHeight="1">
      <c r="A104" s="83">
        <v>45491</v>
      </c>
      <c r="B104" s="32" t="s">
        <v>144</v>
      </c>
      <c r="C104" s="31" t="s">
        <v>1174</v>
      </c>
      <c r="D104" s="31" t="s">
        <v>885</v>
      </c>
      <c r="E104" s="31" t="s">
        <v>529</v>
      </c>
      <c r="F104" s="84">
        <v>4634144</v>
      </c>
      <c r="G104" s="32">
        <v>340.56</v>
      </c>
      <c r="H104" s="32" t="s">
        <v>844</v>
      </c>
    </row>
    <row r="105" spans="1:8" ht="15" customHeight="1">
      <c r="A105" s="83">
        <v>45491</v>
      </c>
      <c r="B105" s="32" t="s">
        <v>144</v>
      </c>
      <c r="C105" s="31" t="s">
        <v>1174</v>
      </c>
      <c r="D105" s="31" t="s">
        <v>889</v>
      </c>
      <c r="E105" s="31" t="s">
        <v>529</v>
      </c>
      <c r="F105" s="84">
        <v>3233753</v>
      </c>
      <c r="G105" s="32">
        <v>342.3</v>
      </c>
      <c r="H105" s="32" t="s">
        <v>844</v>
      </c>
    </row>
    <row r="106" spans="1:8" ht="15" customHeight="1">
      <c r="A106" s="83">
        <v>45491</v>
      </c>
      <c r="B106" s="32" t="s">
        <v>144</v>
      </c>
      <c r="C106" s="31" t="s">
        <v>1174</v>
      </c>
      <c r="D106" s="31" t="s">
        <v>1067</v>
      </c>
      <c r="E106" s="31" t="s">
        <v>529</v>
      </c>
      <c r="F106" s="84">
        <v>2687096</v>
      </c>
      <c r="G106" s="32">
        <v>340.26</v>
      </c>
      <c r="H106" s="32" t="s">
        <v>844</v>
      </c>
    </row>
    <row r="107" spans="1:8" ht="15" customHeight="1">
      <c r="A107" s="83">
        <v>45491</v>
      </c>
      <c r="B107" s="32" t="s">
        <v>1175</v>
      </c>
      <c r="C107" s="31" t="s">
        <v>1176</v>
      </c>
      <c r="D107" s="31" t="s">
        <v>885</v>
      </c>
      <c r="E107" s="31" t="s">
        <v>529</v>
      </c>
      <c r="F107" s="84">
        <v>373990</v>
      </c>
      <c r="G107" s="32">
        <v>155.38</v>
      </c>
      <c r="H107" s="32" t="s">
        <v>844</v>
      </c>
    </row>
    <row r="108" spans="1:8" ht="15" customHeight="1">
      <c r="A108" s="83">
        <v>45491</v>
      </c>
      <c r="B108" s="32" t="s">
        <v>411</v>
      </c>
      <c r="C108" s="31" t="s">
        <v>1177</v>
      </c>
      <c r="D108" s="31" t="s">
        <v>885</v>
      </c>
      <c r="E108" s="31" t="s">
        <v>529</v>
      </c>
      <c r="F108" s="84">
        <v>567031</v>
      </c>
      <c r="G108" s="32">
        <v>1174.48</v>
      </c>
      <c r="H108" s="32" t="s">
        <v>844</v>
      </c>
    </row>
    <row r="109" spans="1:8" ht="15" customHeight="1">
      <c r="A109" s="83">
        <v>45491</v>
      </c>
      <c r="B109" s="32" t="s">
        <v>411</v>
      </c>
      <c r="C109" s="31" t="s">
        <v>1177</v>
      </c>
      <c r="D109" s="31" t="s">
        <v>986</v>
      </c>
      <c r="E109" s="31" t="s">
        <v>529</v>
      </c>
      <c r="F109" s="84">
        <v>468230</v>
      </c>
      <c r="G109" s="32">
        <v>1202.31</v>
      </c>
      <c r="H109" s="32" t="s">
        <v>844</v>
      </c>
    </row>
    <row r="110" spans="1:8" ht="15" customHeight="1">
      <c r="A110" s="83">
        <v>45491</v>
      </c>
      <c r="B110" s="32" t="s">
        <v>1014</v>
      </c>
      <c r="C110" s="31" t="s">
        <v>1015</v>
      </c>
      <c r="D110" s="31" t="s">
        <v>1016</v>
      </c>
      <c r="E110" s="31" t="s">
        <v>529</v>
      </c>
      <c r="F110" s="84">
        <v>1826290</v>
      </c>
      <c r="G110" s="32">
        <v>39.21</v>
      </c>
      <c r="H110" s="32" t="s">
        <v>844</v>
      </c>
    </row>
    <row r="111" spans="1:8" ht="15" customHeight="1">
      <c r="A111" s="83">
        <v>45491</v>
      </c>
      <c r="B111" s="32" t="s">
        <v>1178</v>
      </c>
      <c r="C111" s="31" t="s">
        <v>1179</v>
      </c>
      <c r="D111" s="31" t="s">
        <v>1180</v>
      </c>
      <c r="E111" s="31" t="s">
        <v>529</v>
      </c>
      <c r="F111" s="84">
        <v>400000</v>
      </c>
      <c r="G111" s="32">
        <v>237.71</v>
      </c>
      <c r="H111" s="32" t="s">
        <v>844</v>
      </c>
    </row>
    <row r="112" spans="1:8" ht="15" customHeight="1">
      <c r="A112" s="83">
        <v>45491</v>
      </c>
      <c r="B112" s="32" t="s">
        <v>1178</v>
      </c>
      <c r="C112" s="31" t="s">
        <v>1179</v>
      </c>
      <c r="D112" s="31" t="s">
        <v>889</v>
      </c>
      <c r="E112" s="31" t="s">
        <v>529</v>
      </c>
      <c r="F112" s="84">
        <v>362449</v>
      </c>
      <c r="G112" s="32">
        <v>234.07</v>
      </c>
      <c r="H112" s="32" t="s">
        <v>844</v>
      </c>
    </row>
    <row r="113" spans="1:8" ht="15" customHeight="1">
      <c r="A113" s="83">
        <v>45491</v>
      </c>
      <c r="B113" s="32" t="s">
        <v>1181</v>
      </c>
      <c r="C113" s="31" t="s">
        <v>1182</v>
      </c>
      <c r="D113" s="31" t="s">
        <v>913</v>
      </c>
      <c r="E113" s="31" t="s">
        <v>529</v>
      </c>
      <c r="F113" s="84">
        <v>46000</v>
      </c>
      <c r="G113" s="32">
        <v>160.02000000000001</v>
      </c>
      <c r="H113" s="32" t="s">
        <v>844</v>
      </c>
    </row>
    <row r="114" spans="1:8" ht="15" customHeight="1">
      <c r="A114" s="83">
        <v>45491</v>
      </c>
      <c r="B114" s="32" t="s">
        <v>1017</v>
      </c>
      <c r="C114" s="31" t="s">
        <v>1018</v>
      </c>
      <c r="D114" s="31" t="s">
        <v>913</v>
      </c>
      <c r="E114" s="31" t="s">
        <v>529</v>
      </c>
      <c r="F114" s="84">
        <v>1880156</v>
      </c>
      <c r="G114" s="32">
        <v>64.05</v>
      </c>
      <c r="H114" s="32" t="s">
        <v>844</v>
      </c>
    </row>
    <row r="115" spans="1:8" ht="15" customHeight="1">
      <c r="A115" s="83">
        <v>45491</v>
      </c>
      <c r="B115" s="32" t="s">
        <v>1017</v>
      </c>
      <c r="C115" s="31" t="s">
        <v>1018</v>
      </c>
      <c r="D115" s="31" t="s">
        <v>1071</v>
      </c>
      <c r="E115" s="31" t="s">
        <v>529</v>
      </c>
      <c r="F115" s="84">
        <v>807479</v>
      </c>
      <c r="G115" s="32">
        <v>61.31</v>
      </c>
      <c r="H115" s="32" t="s">
        <v>844</v>
      </c>
    </row>
    <row r="116" spans="1:8" ht="15" customHeight="1">
      <c r="A116" s="83">
        <v>45491</v>
      </c>
      <c r="B116" s="32" t="s">
        <v>1017</v>
      </c>
      <c r="C116" s="31" t="s">
        <v>1018</v>
      </c>
      <c r="D116" s="31" t="s">
        <v>1019</v>
      </c>
      <c r="E116" s="31" t="s">
        <v>529</v>
      </c>
      <c r="F116" s="84">
        <v>2094237</v>
      </c>
      <c r="G116" s="32">
        <v>60.02</v>
      </c>
      <c r="H116" s="32" t="s">
        <v>844</v>
      </c>
    </row>
    <row r="117" spans="1:8" ht="15" customHeight="1">
      <c r="A117" s="83">
        <v>45491</v>
      </c>
      <c r="B117" s="32" t="s">
        <v>1017</v>
      </c>
      <c r="C117" s="31" t="s">
        <v>1018</v>
      </c>
      <c r="D117" s="31" t="s">
        <v>987</v>
      </c>
      <c r="E117" s="31" t="s">
        <v>529</v>
      </c>
      <c r="F117" s="84">
        <v>4850538</v>
      </c>
      <c r="G117" s="32">
        <v>60.53</v>
      </c>
      <c r="H117" s="32" t="s">
        <v>844</v>
      </c>
    </row>
    <row r="118" spans="1:8" ht="15" customHeight="1">
      <c r="A118" s="83">
        <v>45491</v>
      </c>
      <c r="B118" s="32" t="s">
        <v>1017</v>
      </c>
      <c r="C118" s="31" t="s">
        <v>1018</v>
      </c>
      <c r="D118" s="31" t="s">
        <v>1067</v>
      </c>
      <c r="E118" s="31" t="s">
        <v>529</v>
      </c>
      <c r="F118" s="84">
        <v>1721955</v>
      </c>
      <c r="G118" s="32">
        <v>63.1</v>
      </c>
      <c r="H118" s="32" t="s">
        <v>844</v>
      </c>
    </row>
    <row r="119" spans="1:8" ht="15" customHeight="1">
      <c r="A119" s="83">
        <v>45491</v>
      </c>
      <c r="B119" s="32" t="s">
        <v>1017</v>
      </c>
      <c r="C119" s="31" t="s">
        <v>1018</v>
      </c>
      <c r="D119" s="31" t="s">
        <v>1183</v>
      </c>
      <c r="E119" s="31" t="s">
        <v>529</v>
      </c>
      <c r="F119" s="84">
        <v>303434</v>
      </c>
      <c r="G119" s="32">
        <v>55.7</v>
      </c>
      <c r="H119" s="32" t="s">
        <v>844</v>
      </c>
    </row>
    <row r="120" spans="1:8" ht="15" customHeight="1">
      <c r="A120" s="83">
        <v>45491</v>
      </c>
      <c r="B120" s="32" t="s">
        <v>1017</v>
      </c>
      <c r="C120" s="31" t="s">
        <v>1018</v>
      </c>
      <c r="D120" s="31" t="s">
        <v>1072</v>
      </c>
      <c r="E120" s="31" t="s">
        <v>529</v>
      </c>
      <c r="F120" s="84">
        <v>1814903</v>
      </c>
      <c r="G120" s="32">
        <v>61.08</v>
      </c>
      <c r="H120" s="32" t="s">
        <v>844</v>
      </c>
    </row>
    <row r="121" spans="1:8" ht="15" customHeight="1">
      <c r="A121" s="83">
        <v>45491</v>
      </c>
      <c r="B121" s="32" t="s">
        <v>1017</v>
      </c>
      <c r="C121" s="31" t="s">
        <v>1018</v>
      </c>
      <c r="D121" s="31" t="s">
        <v>1184</v>
      </c>
      <c r="E121" s="31" t="s">
        <v>529</v>
      </c>
      <c r="F121" s="84">
        <v>2469727</v>
      </c>
      <c r="G121" s="32">
        <v>61.3</v>
      </c>
      <c r="H121" s="32" t="s">
        <v>844</v>
      </c>
    </row>
    <row r="122" spans="1:8" ht="15" customHeight="1">
      <c r="A122" s="83">
        <v>45491</v>
      </c>
      <c r="B122" s="32" t="s">
        <v>1017</v>
      </c>
      <c r="C122" s="31" t="s">
        <v>1018</v>
      </c>
      <c r="D122" s="31" t="s">
        <v>1185</v>
      </c>
      <c r="E122" s="31" t="s">
        <v>529</v>
      </c>
      <c r="F122" s="84">
        <v>2180393</v>
      </c>
      <c r="G122" s="32">
        <v>59.02</v>
      </c>
      <c r="H122" s="32" t="s">
        <v>844</v>
      </c>
    </row>
    <row r="123" spans="1:8" ht="15" customHeight="1">
      <c r="A123" s="83">
        <v>45491</v>
      </c>
      <c r="B123" s="32" t="s">
        <v>1017</v>
      </c>
      <c r="C123" s="31" t="s">
        <v>1018</v>
      </c>
      <c r="D123" s="31" t="s">
        <v>1186</v>
      </c>
      <c r="E123" s="31" t="s">
        <v>529</v>
      </c>
      <c r="F123" s="84">
        <v>1432389</v>
      </c>
      <c r="G123" s="32">
        <v>61.62</v>
      </c>
      <c r="H123" s="32" t="s">
        <v>844</v>
      </c>
    </row>
    <row r="124" spans="1:8" ht="15" customHeight="1">
      <c r="A124" s="83">
        <v>45491</v>
      </c>
      <c r="B124" s="32" t="s">
        <v>1017</v>
      </c>
      <c r="C124" s="31" t="s">
        <v>1018</v>
      </c>
      <c r="D124" s="31" t="s">
        <v>889</v>
      </c>
      <c r="E124" s="31" t="s">
        <v>529</v>
      </c>
      <c r="F124" s="84">
        <v>8585250</v>
      </c>
      <c r="G124" s="32">
        <v>59.6</v>
      </c>
      <c r="H124" s="32" t="s">
        <v>844</v>
      </c>
    </row>
    <row r="125" spans="1:8" ht="15" customHeight="1">
      <c r="A125" s="83">
        <v>45491</v>
      </c>
      <c r="B125" s="32" t="s">
        <v>1017</v>
      </c>
      <c r="C125" s="31" t="s">
        <v>1018</v>
      </c>
      <c r="D125" s="31" t="s">
        <v>986</v>
      </c>
      <c r="E125" s="31" t="s">
        <v>529</v>
      </c>
      <c r="F125" s="84">
        <v>5906273</v>
      </c>
      <c r="G125" s="32">
        <v>59.76</v>
      </c>
      <c r="H125" s="32" t="s">
        <v>844</v>
      </c>
    </row>
    <row r="126" spans="1:8" ht="15" customHeight="1">
      <c r="A126" s="83">
        <v>45491</v>
      </c>
      <c r="B126" s="32" t="s">
        <v>1017</v>
      </c>
      <c r="C126" s="31" t="s">
        <v>1018</v>
      </c>
      <c r="D126" s="31" t="s">
        <v>885</v>
      </c>
      <c r="E126" s="31" t="s">
        <v>529</v>
      </c>
      <c r="F126" s="84">
        <v>6903211</v>
      </c>
      <c r="G126" s="32">
        <v>57.98</v>
      </c>
      <c r="H126" s="32" t="s">
        <v>844</v>
      </c>
    </row>
    <row r="127" spans="1:8" ht="15" customHeight="1">
      <c r="A127" s="83">
        <v>45491</v>
      </c>
      <c r="B127" s="32" t="s">
        <v>1033</v>
      </c>
      <c r="C127" s="31" t="s">
        <v>1034</v>
      </c>
      <c r="D127" s="31" t="s">
        <v>889</v>
      </c>
      <c r="E127" s="31" t="s">
        <v>529</v>
      </c>
      <c r="F127" s="84">
        <v>1004121</v>
      </c>
      <c r="G127" s="32">
        <v>50.24</v>
      </c>
      <c r="H127" s="32" t="s">
        <v>844</v>
      </c>
    </row>
    <row r="128" spans="1:8" ht="15" customHeight="1">
      <c r="A128" s="83">
        <v>45491</v>
      </c>
      <c r="B128" s="32" t="s">
        <v>1187</v>
      </c>
      <c r="C128" s="31" t="s">
        <v>1188</v>
      </c>
      <c r="D128" s="31" t="s">
        <v>1189</v>
      </c>
      <c r="E128" s="31" t="s">
        <v>529</v>
      </c>
      <c r="F128" s="84">
        <v>187200</v>
      </c>
      <c r="G128" s="32">
        <v>265.02999999999997</v>
      </c>
      <c r="H128" s="32" t="s">
        <v>844</v>
      </c>
    </row>
    <row r="129" spans="1:8" ht="15" customHeight="1">
      <c r="A129" s="83">
        <v>45491</v>
      </c>
      <c r="B129" s="32" t="s">
        <v>1187</v>
      </c>
      <c r="C129" s="31" t="s">
        <v>1188</v>
      </c>
      <c r="D129" s="31" t="s">
        <v>1190</v>
      </c>
      <c r="E129" s="31" t="s">
        <v>529</v>
      </c>
      <c r="F129" s="84">
        <v>96000</v>
      </c>
      <c r="G129" s="32">
        <v>265.05</v>
      </c>
      <c r="H129" s="32" t="s">
        <v>844</v>
      </c>
    </row>
    <row r="130" spans="1:8" ht="15" customHeight="1">
      <c r="A130" s="83">
        <v>45491</v>
      </c>
      <c r="B130" s="32" t="s">
        <v>1187</v>
      </c>
      <c r="C130" s="31" t="s">
        <v>1188</v>
      </c>
      <c r="D130" s="31" t="s">
        <v>913</v>
      </c>
      <c r="E130" s="31" t="s">
        <v>529</v>
      </c>
      <c r="F130" s="84">
        <v>144000</v>
      </c>
      <c r="G130" s="32">
        <v>265.05</v>
      </c>
      <c r="H130" s="32" t="s">
        <v>844</v>
      </c>
    </row>
    <row r="131" spans="1:8" ht="15" customHeight="1">
      <c r="A131" s="83">
        <v>45491</v>
      </c>
      <c r="B131" s="32" t="s">
        <v>1191</v>
      </c>
      <c r="C131" s="31" t="s">
        <v>1192</v>
      </c>
      <c r="D131" s="31" t="s">
        <v>885</v>
      </c>
      <c r="E131" s="31" t="s">
        <v>529</v>
      </c>
      <c r="F131" s="84">
        <v>815419</v>
      </c>
      <c r="G131" s="32">
        <v>71.790000000000006</v>
      </c>
      <c r="H131" s="32" t="s">
        <v>844</v>
      </c>
    </row>
    <row r="132" spans="1:8" ht="15" customHeight="1">
      <c r="A132" s="83">
        <v>45491</v>
      </c>
      <c r="B132" s="32" t="s">
        <v>1191</v>
      </c>
      <c r="C132" s="31" t="s">
        <v>1192</v>
      </c>
      <c r="D132" s="31" t="s">
        <v>986</v>
      </c>
      <c r="E132" s="31" t="s">
        <v>529</v>
      </c>
      <c r="F132" s="84">
        <v>570976</v>
      </c>
      <c r="G132" s="32">
        <v>72.41</v>
      </c>
      <c r="H132" s="32" t="s">
        <v>844</v>
      </c>
    </row>
    <row r="133" spans="1:8" ht="15" customHeight="1">
      <c r="A133" s="83">
        <v>45491</v>
      </c>
      <c r="B133" s="32" t="s">
        <v>1191</v>
      </c>
      <c r="C133" s="31" t="s">
        <v>1192</v>
      </c>
      <c r="D133" s="31" t="s">
        <v>889</v>
      </c>
      <c r="E133" s="31" t="s">
        <v>529</v>
      </c>
      <c r="F133" s="84">
        <v>898699</v>
      </c>
      <c r="G133" s="32">
        <v>71.81</v>
      </c>
      <c r="H133" s="32" t="s">
        <v>844</v>
      </c>
    </row>
    <row r="134" spans="1:8" ht="15" customHeight="1">
      <c r="A134" s="83">
        <v>45491</v>
      </c>
      <c r="B134" s="32" t="s">
        <v>1193</v>
      </c>
      <c r="C134" s="31" t="s">
        <v>1194</v>
      </c>
      <c r="D134" s="31" t="s">
        <v>986</v>
      </c>
      <c r="E134" s="31" t="s">
        <v>529</v>
      </c>
      <c r="F134" s="84">
        <v>717509</v>
      </c>
      <c r="G134" s="32">
        <v>85.66</v>
      </c>
      <c r="H134" s="32" t="s">
        <v>844</v>
      </c>
    </row>
    <row r="135" spans="1:8" ht="15" customHeight="1">
      <c r="A135" s="83">
        <v>45491</v>
      </c>
      <c r="B135" s="32" t="s">
        <v>1193</v>
      </c>
      <c r="C135" s="31" t="s">
        <v>1194</v>
      </c>
      <c r="D135" s="31" t="s">
        <v>889</v>
      </c>
      <c r="E135" s="31" t="s">
        <v>529</v>
      </c>
      <c r="F135" s="84">
        <v>901338</v>
      </c>
      <c r="G135" s="32">
        <v>85.36</v>
      </c>
      <c r="H135" s="32" t="s">
        <v>844</v>
      </c>
    </row>
    <row r="136" spans="1:8" ht="15" customHeight="1">
      <c r="A136" s="83">
        <v>45491</v>
      </c>
      <c r="B136" s="32" t="s">
        <v>1193</v>
      </c>
      <c r="C136" s="31" t="s">
        <v>1194</v>
      </c>
      <c r="D136" s="31" t="s">
        <v>885</v>
      </c>
      <c r="E136" s="31" t="s">
        <v>529</v>
      </c>
      <c r="F136" s="84">
        <v>900216</v>
      </c>
      <c r="G136" s="32">
        <v>85.56</v>
      </c>
      <c r="H136" s="32" t="s">
        <v>844</v>
      </c>
    </row>
    <row r="137" spans="1:8" ht="15" customHeight="1">
      <c r="A137" s="83">
        <v>45491</v>
      </c>
      <c r="B137" s="32" t="s">
        <v>1195</v>
      </c>
      <c r="C137" s="31" t="s">
        <v>1196</v>
      </c>
      <c r="D137" s="31" t="s">
        <v>885</v>
      </c>
      <c r="E137" s="31" t="s">
        <v>529</v>
      </c>
      <c r="F137" s="84">
        <v>323200</v>
      </c>
      <c r="G137" s="32">
        <v>597.19000000000005</v>
      </c>
      <c r="H137" s="32" t="s">
        <v>844</v>
      </c>
    </row>
    <row r="138" spans="1:8" ht="15" customHeight="1">
      <c r="A138" s="83">
        <v>45491</v>
      </c>
      <c r="B138" s="32" t="s">
        <v>1197</v>
      </c>
      <c r="C138" s="31" t="s">
        <v>1198</v>
      </c>
      <c r="D138" s="31" t="s">
        <v>985</v>
      </c>
      <c r="E138" s="31" t="s">
        <v>529</v>
      </c>
      <c r="F138" s="84">
        <v>248265</v>
      </c>
      <c r="G138" s="32">
        <v>195.3</v>
      </c>
      <c r="H138" s="32" t="s">
        <v>844</v>
      </c>
    </row>
    <row r="139" spans="1:8" ht="15" customHeight="1">
      <c r="A139" s="83">
        <v>45491</v>
      </c>
      <c r="B139" s="32" t="s">
        <v>1197</v>
      </c>
      <c r="C139" s="31" t="s">
        <v>1198</v>
      </c>
      <c r="D139" s="31" t="s">
        <v>889</v>
      </c>
      <c r="E139" s="31" t="s">
        <v>529</v>
      </c>
      <c r="F139" s="84">
        <v>449207</v>
      </c>
      <c r="G139" s="32">
        <v>193.06</v>
      </c>
      <c r="H139" s="32" t="s">
        <v>844</v>
      </c>
    </row>
    <row r="140" spans="1:8" ht="15" customHeight="1">
      <c r="A140" s="83">
        <v>45491</v>
      </c>
      <c r="B140" s="32" t="s">
        <v>1197</v>
      </c>
      <c r="C140" s="31" t="s">
        <v>1198</v>
      </c>
      <c r="D140" s="31" t="s">
        <v>986</v>
      </c>
      <c r="E140" s="31" t="s">
        <v>529</v>
      </c>
      <c r="F140" s="84">
        <v>320854</v>
      </c>
      <c r="G140" s="32">
        <v>194.83</v>
      </c>
      <c r="H140" s="32" t="s">
        <v>844</v>
      </c>
    </row>
    <row r="141" spans="1:8" ht="15" customHeight="1">
      <c r="A141" s="83">
        <v>45491</v>
      </c>
      <c r="B141" s="32" t="s">
        <v>1197</v>
      </c>
      <c r="C141" s="31" t="s">
        <v>1198</v>
      </c>
      <c r="D141" s="31" t="s">
        <v>885</v>
      </c>
      <c r="E141" s="31" t="s">
        <v>529</v>
      </c>
      <c r="F141" s="84">
        <v>446297</v>
      </c>
      <c r="G141" s="32">
        <v>193.87</v>
      </c>
      <c r="H141" s="32" t="s">
        <v>844</v>
      </c>
    </row>
    <row r="142" spans="1:8" ht="15" customHeight="1">
      <c r="A142" s="83">
        <v>45491</v>
      </c>
      <c r="B142" s="32" t="s">
        <v>1073</v>
      </c>
      <c r="C142" s="31" t="s">
        <v>1074</v>
      </c>
      <c r="D142" s="31" t="s">
        <v>1075</v>
      </c>
      <c r="E142" s="31" t="s">
        <v>529</v>
      </c>
      <c r="F142" s="84">
        <v>22800</v>
      </c>
      <c r="G142" s="32">
        <v>577.5</v>
      </c>
      <c r="H142" s="32" t="s">
        <v>844</v>
      </c>
    </row>
    <row r="143" spans="1:8" ht="15" customHeight="1">
      <c r="A143" s="83">
        <v>45491</v>
      </c>
      <c r="B143" s="32" t="s">
        <v>1199</v>
      </c>
      <c r="C143" s="31" t="s">
        <v>1200</v>
      </c>
      <c r="D143" s="31" t="s">
        <v>1201</v>
      </c>
      <c r="E143" s="31" t="s">
        <v>529</v>
      </c>
      <c r="F143" s="84">
        <v>1235054</v>
      </c>
      <c r="G143" s="32">
        <v>32.619999999999997</v>
      </c>
      <c r="H143" s="32" t="s">
        <v>844</v>
      </c>
    </row>
    <row r="144" spans="1:8" ht="15" customHeight="1">
      <c r="A144" s="83">
        <v>45491</v>
      </c>
      <c r="B144" s="32" t="s">
        <v>1202</v>
      </c>
      <c r="C144" s="31" t="s">
        <v>1203</v>
      </c>
      <c r="D144" s="31" t="s">
        <v>1204</v>
      </c>
      <c r="E144" s="31" t="s">
        <v>529</v>
      </c>
      <c r="F144" s="84">
        <v>96281</v>
      </c>
      <c r="G144" s="32">
        <v>32.950000000000003</v>
      </c>
      <c r="H144" s="32" t="s">
        <v>844</v>
      </c>
    </row>
    <row r="145" spans="1:8" ht="15" customHeight="1">
      <c r="A145" s="83">
        <v>45491</v>
      </c>
      <c r="B145" s="32" t="s">
        <v>1202</v>
      </c>
      <c r="C145" s="31" t="s">
        <v>1203</v>
      </c>
      <c r="D145" s="31" t="s">
        <v>1006</v>
      </c>
      <c r="E145" s="31" t="s">
        <v>529</v>
      </c>
      <c r="F145" s="84">
        <v>277108</v>
      </c>
      <c r="G145" s="32">
        <v>32.89</v>
      </c>
      <c r="H145" s="32" t="s">
        <v>844</v>
      </c>
    </row>
    <row r="146" spans="1:8" ht="15" customHeight="1">
      <c r="A146" s="83">
        <v>45491</v>
      </c>
      <c r="B146" s="32" t="s">
        <v>1076</v>
      </c>
      <c r="C146" s="31" t="s">
        <v>1077</v>
      </c>
      <c r="D146" s="31" t="s">
        <v>1075</v>
      </c>
      <c r="E146" s="31" t="s">
        <v>529</v>
      </c>
      <c r="F146" s="84">
        <v>43200</v>
      </c>
      <c r="G146" s="32">
        <v>165.3</v>
      </c>
      <c r="H146" s="32" t="s">
        <v>844</v>
      </c>
    </row>
    <row r="147" spans="1:8" ht="15" customHeight="1">
      <c r="A147" s="83">
        <v>45491</v>
      </c>
      <c r="B147" s="32" t="s">
        <v>1205</v>
      </c>
      <c r="C147" s="31" t="s">
        <v>1206</v>
      </c>
      <c r="D147" s="31" t="s">
        <v>1207</v>
      </c>
      <c r="E147" s="31" t="s">
        <v>529</v>
      </c>
      <c r="F147" s="84">
        <v>650000</v>
      </c>
      <c r="G147" s="32">
        <v>1955</v>
      </c>
      <c r="H147" s="32" t="s">
        <v>844</v>
      </c>
    </row>
    <row r="148" spans="1:8" ht="15" customHeight="1">
      <c r="A148" s="83">
        <v>45491</v>
      </c>
      <c r="B148" s="32" t="s">
        <v>1035</v>
      </c>
      <c r="C148" s="31" t="s">
        <v>1036</v>
      </c>
      <c r="D148" s="31" t="s">
        <v>1053</v>
      </c>
      <c r="E148" s="31" t="s">
        <v>529</v>
      </c>
      <c r="F148" s="84">
        <v>120000</v>
      </c>
      <c r="G148" s="32">
        <v>125.86</v>
      </c>
      <c r="H148" s="32" t="s">
        <v>844</v>
      </c>
    </row>
    <row r="149" spans="1:8" ht="15" customHeight="1">
      <c r="A149" s="83">
        <v>45491</v>
      </c>
      <c r="B149" s="32" t="s">
        <v>1078</v>
      </c>
      <c r="C149" s="31" t="s">
        <v>1079</v>
      </c>
      <c r="D149" s="31" t="s">
        <v>885</v>
      </c>
      <c r="E149" s="31" t="s">
        <v>529</v>
      </c>
      <c r="F149" s="84">
        <v>639127</v>
      </c>
      <c r="G149" s="32">
        <v>107.9</v>
      </c>
      <c r="H149" s="32" t="s">
        <v>844</v>
      </c>
    </row>
    <row r="150" spans="1:8" ht="15" customHeight="1">
      <c r="A150" s="83">
        <v>45491</v>
      </c>
      <c r="B150" s="32" t="s">
        <v>293</v>
      </c>
      <c r="C150" s="31" t="s">
        <v>1208</v>
      </c>
      <c r="D150" s="31" t="s">
        <v>885</v>
      </c>
      <c r="E150" s="31" t="s">
        <v>529</v>
      </c>
      <c r="F150" s="84">
        <v>13470259</v>
      </c>
      <c r="G150" s="32">
        <v>89.77</v>
      </c>
      <c r="H150" s="32" t="s">
        <v>844</v>
      </c>
    </row>
    <row r="151" spans="1:8" ht="15" customHeight="1">
      <c r="A151" s="83">
        <v>45491</v>
      </c>
      <c r="B151" s="32" t="s">
        <v>293</v>
      </c>
      <c r="C151" s="31" t="s">
        <v>1208</v>
      </c>
      <c r="D151" s="31" t="s">
        <v>889</v>
      </c>
      <c r="E151" s="31" t="s">
        <v>529</v>
      </c>
      <c r="F151" s="84">
        <v>9824747</v>
      </c>
      <c r="G151" s="32">
        <v>90.92</v>
      </c>
      <c r="H151" s="32" t="s">
        <v>844</v>
      </c>
    </row>
    <row r="152" spans="1:8" ht="15" customHeight="1">
      <c r="A152" s="83">
        <v>45491</v>
      </c>
      <c r="B152" s="32" t="s">
        <v>1209</v>
      </c>
      <c r="C152" s="31" t="s">
        <v>1210</v>
      </c>
      <c r="D152" s="31" t="s">
        <v>1211</v>
      </c>
      <c r="E152" s="31" t="s">
        <v>529</v>
      </c>
      <c r="F152" s="84">
        <v>62000</v>
      </c>
      <c r="G152" s="32">
        <v>63.9</v>
      </c>
      <c r="H152" s="32" t="s">
        <v>844</v>
      </c>
    </row>
    <row r="153" spans="1:8" ht="15" customHeight="1">
      <c r="A153" s="83">
        <v>45491</v>
      </c>
      <c r="B153" s="32" t="s">
        <v>1212</v>
      </c>
      <c r="C153" s="31" t="s">
        <v>1213</v>
      </c>
      <c r="D153" s="31" t="s">
        <v>1214</v>
      </c>
      <c r="E153" s="31" t="s">
        <v>529</v>
      </c>
      <c r="F153" s="84">
        <v>400000</v>
      </c>
      <c r="G153" s="32">
        <v>85.4</v>
      </c>
      <c r="H153" s="32" t="s">
        <v>844</v>
      </c>
    </row>
    <row r="154" spans="1:8" ht="15" customHeight="1">
      <c r="A154" s="83">
        <v>45491</v>
      </c>
      <c r="B154" s="32" t="s">
        <v>1215</v>
      </c>
      <c r="C154" s="31" t="s">
        <v>1216</v>
      </c>
      <c r="D154" s="31" t="s">
        <v>985</v>
      </c>
      <c r="E154" s="31" t="s">
        <v>529</v>
      </c>
      <c r="F154" s="84">
        <v>142772</v>
      </c>
      <c r="G154" s="32">
        <v>152.66999999999999</v>
      </c>
      <c r="H154" s="32" t="s">
        <v>844</v>
      </c>
    </row>
    <row r="155" spans="1:8" ht="15" customHeight="1">
      <c r="A155" s="83">
        <v>45491</v>
      </c>
      <c r="B155" s="32" t="s">
        <v>1215</v>
      </c>
      <c r="C155" s="31" t="s">
        <v>1216</v>
      </c>
      <c r="D155" s="31" t="s">
        <v>986</v>
      </c>
      <c r="E155" s="31" t="s">
        <v>529</v>
      </c>
      <c r="F155" s="84">
        <v>113745</v>
      </c>
      <c r="G155" s="32">
        <v>156.86000000000001</v>
      </c>
      <c r="H155" s="32" t="s">
        <v>844</v>
      </c>
    </row>
    <row r="156" spans="1:8" ht="15" customHeight="1">
      <c r="A156" s="83">
        <v>45491</v>
      </c>
      <c r="B156" s="32" t="s">
        <v>1215</v>
      </c>
      <c r="C156" s="31" t="s">
        <v>1216</v>
      </c>
      <c r="D156" s="31" t="s">
        <v>885</v>
      </c>
      <c r="E156" s="31" t="s">
        <v>529</v>
      </c>
      <c r="F156" s="84">
        <v>118736</v>
      </c>
      <c r="G156" s="32">
        <v>152.72999999999999</v>
      </c>
      <c r="H156" s="32" t="s">
        <v>844</v>
      </c>
    </row>
    <row r="157" spans="1:8" ht="15" customHeight="1">
      <c r="A157" s="83">
        <v>45491</v>
      </c>
      <c r="B157" s="32" t="s">
        <v>1160</v>
      </c>
      <c r="C157" s="31" t="s">
        <v>1161</v>
      </c>
      <c r="D157" s="31" t="s">
        <v>1217</v>
      </c>
      <c r="E157" s="31" t="s">
        <v>530</v>
      </c>
      <c r="F157" s="84">
        <v>123000</v>
      </c>
      <c r="G157" s="32">
        <v>30.44</v>
      </c>
      <c r="H157" s="32" t="s">
        <v>844</v>
      </c>
    </row>
    <row r="158" spans="1:8" ht="15" customHeight="1">
      <c r="A158" s="83">
        <v>45491</v>
      </c>
      <c r="B158" s="32" t="s">
        <v>1218</v>
      </c>
      <c r="C158" s="31" t="s">
        <v>1219</v>
      </c>
      <c r="D158" s="31" t="s">
        <v>1093</v>
      </c>
      <c r="E158" s="31" t="s">
        <v>530</v>
      </c>
      <c r="F158" s="84">
        <v>867905</v>
      </c>
      <c r="G158" s="32">
        <v>1.42</v>
      </c>
      <c r="H158" s="32" t="s">
        <v>844</v>
      </c>
    </row>
    <row r="159" spans="1:8" ht="15" customHeight="1">
      <c r="A159" s="83">
        <v>45491</v>
      </c>
      <c r="B159" s="32" t="s">
        <v>1163</v>
      </c>
      <c r="C159" s="31" t="s">
        <v>1164</v>
      </c>
      <c r="D159" s="31" t="s">
        <v>985</v>
      </c>
      <c r="E159" s="31" t="s">
        <v>530</v>
      </c>
      <c r="F159" s="84">
        <v>297719</v>
      </c>
      <c r="G159" s="32">
        <v>182.75</v>
      </c>
      <c r="H159" s="32" t="s">
        <v>844</v>
      </c>
    </row>
    <row r="160" spans="1:8" ht="15" customHeight="1">
      <c r="A160" s="83">
        <v>45491</v>
      </c>
      <c r="B160" s="32" t="s">
        <v>1163</v>
      </c>
      <c r="C160" s="31" t="s">
        <v>1164</v>
      </c>
      <c r="D160" s="31" t="s">
        <v>986</v>
      </c>
      <c r="E160" s="31" t="s">
        <v>530</v>
      </c>
      <c r="F160" s="84">
        <v>292837</v>
      </c>
      <c r="G160" s="32">
        <v>182.42</v>
      </c>
      <c r="H160" s="32" t="s">
        <v>844</v>
      </c>
    </row>
    <row r="161" spans="1:8" ht="15" customHeight="1">
      <c r="A161" s="83">
        <v>45491</v>
      </c>
      <c r="B161" s="32" t="s">
        <v>1163</v>
      </c>
      <c r="C161" s="31" t="s">
        <v>1164</v>
      </c>
      <c r="D161" s="31" t="s">
        <v>885</v>
      </c>
      <c r="E161" s="31" t="s">
        <v>530</v>
      </c>
      <c r="F161" s="84">
        <v>611221</v>
      </c>
      <c r="G161" s="32">
        <v>181.46</v>
      </c>
      <c r="H161" s="32" t="s">
        <v>844</v>
      </c>
    </row>
    <row r="162" spans="1:8" ht="15" customHeight="1">
      <c r="A162" s="83">
        <v>45491</v>
      </c>
      <c r="B162" s="32" t="s">
        <v>1220</v>
      </c>
      <c r="C162" s="31" t="s">
        <v>1221</v>
      </c>
      <c r="D162" s="31" t="s">
        <v>913</v>
      </c>
      <c r="E162" s="31" t="s">
        <v>530</v>
      </c>
      <c r="F162" s="84">
        <v>92000</v>
      </c>
      <c r="G162" s="32">
        <v>78.099999999999994</v>
      </c>
      <c r="H162" s="32" t="s">
        <v>844</v>
      </c>
    </row>
    <row r="163" spans="1:8" ht="15" customHeight="1">
      <c r="A163" s="83">
        <v>45491</v>
      </c>
      <c r="B163" s="32" t="s">
        <v>1064</v>
      </c>
      <c r="C163" s="31" t="s">
        <v>1065</v>
      </c>
      <c r="D163" s="31" t="s">
        <v>1066</v>
      </c>
      <c r="E163" s="31" t="s">
        <v>530</v>
      </c>
      <c r="F163" s="84">
        <v>1916468</v>
      </c>
      <c r="G163" s="32">
        <v>4.87</v>
      </c>
      <c r="H163" s="32" t="s">
        <v>844</v>
      </c>
    </row>
    <row r="164" spans="1:8" ht="15" customHeight="1">
      <c r="A164" s="83">
        <v>45491</v>
      </c>
      <c r="B164" s="32" t="s">
        <v>1064</v>
      </c>
      <c r="C164" s="31" t="s">
        <v>1065</v>
      </c>
      <c r="D164" s="31" t="s">
        <v>1171</v>
      </c>
      <c r="E164" s="31" t="s">
        <v>530</v>
      </c>
      <c r="F164" s="84">
        <v>1849917</v>
      </c>
      <c r="G164" s="32">
        <v>4.8</v>
      </c>
      <c r="H164" s="32" t="s">
        <v>844</v>
      </c>
    </row>
    <row r="165" spans="1:8" ht="15" customHeight="1">
      <c r="A165" s="83">
        <v>45491</v>
      </c>
      <c r="B165" s="32" t="s">
        <v>1172</v>
      </c>
      <c r="C165" s="31" t="s">
        <v>1173</v>
      </c>
      <c r="D165" s="31" t="s">
        <v>885</v>
      </c>
      <c r="E165" s="31" t="s">
        <v>530</v>
      </c>
      <c r="F165" s="84">
        <v>690562</v>
      </c>
      <c r="G165" s="32">
        <v>243.34</v>
      </c>
      <c r="H165" s="32" t="s">
        <v>844</v>
      </c>
    </row>
    <row r="166" spans="1:8" ht="15" customHeight="1">
      <c r="A166" s="83">
        <v>45491</v>
      </c>
      <c r="B166" s="32" t="s">
        <v>144</v>
      </c>
      <c r="C166" s="31" t="s">
        <v>1174</v>
      </c>
      <c r="D166" s="31" t="s">
        <v>1222</v>
      </c>
      <c r="E166" s="31" t="s">
        <v>530</v>
      </c>
      <c r="F166" s="84">
        <v>1741126</v>
      </c>
      <c r="G166" s="32">
        <v>342.66</v>
      </c>
      <c r="H166" s="32" t="s">
        <v>844</v>
      </c>
    </row>
    <row r="167" spans="1:8" ht="15" customHeight="1">
      <c r="A167" s="83">
        <v>45491</v>
      </c>
      <c r="B167" s="32" t="s">
        <v>144</v>
      </c>
      <c r="C167" s="31" t="s">
        <v>1174</v>
      </c>
      <c r="D167" s="31" t="s">
        <v>889</v>
      </c>
      <c r="E167" s="31" t="s">
        <v>530</v>
      </c>
      <c r="F167" s="84">
        <v>3192921</v>
      </c>
      <c r="G167" s="32">
        <v>341.93</v>
      </c>
      <c r="H167" s="32" t="s">
        <v>844</v>
      </c>
    </row>
    <row r="168" spans="1:8" ht="15" customHeight="1">
      <c r="A168" s="83">
        <v>45491</v>
      </c>
      <c r="B168" s="32" t="s">
        <v>144</v>
      </c>
      <c r="C168" s="31" t="s">
        <v>1174</v>
      </c>
      <c r="D168" s="31" t="s">
        <v>1067</v>
      </c>
      <c r="E168" s="31" t="s">
        <v>530</v>
      </c>
      <c r="F168" s="84">
        <v>2679434</v>
      </c>
      <c r="G168" s="32">
        <v>342.25</v>
      </c>
      <c r="H168" s="32" t="s">
        <v>844</v>
      </c>
    </row>
    <row r="169" spans="1:8" ht="15" customHeight="1">
      <c r="A169" s="83">
        <v>45491</v>
      </c>
      <c r="B169" s="32" t="s">
        <v>144</v>
      </c>
      <c r="C169" s="31" t="s">
        <v>1174</v>
      </c>
      <c r="D169" s="31" t="s">
        <v>885</v>
      </c>
      <c r="E169" s="31" t="s">
        <v>530</v>
      </c>
      <c r="F169" s="84">
        <v>4593544</v>
      </c>
      <c r="G169" s="32">
        <v>340.73</v>
      </c>
      <c r="H169" s="32" t="s">
        <v>844</v>
      </c>
    </row>
    <row r="170" spans="1:8" ht="15" customHeight="1">
      <c r="A170" s="83">
        <v>45491</v>
      </c>
      <c r="B170" s="32" t="s">
        <v>1175</v>
      </c>
      <c r="C170" s="31" t="s">
        <v>1176</v>
      </c>
      <c r="D170" s="31" t="s">
        <v>885</v>
      </c>
      <c r="E170" s="31" t="s">
        <v>530</v>
      </c>
      <c r="F170" s="84">
        <v>373990</v>
      </c>
      <c r="G170" s="32">
        <v>155.12</v>
      </c>
      <c r="H170" s="32" t="s">
        <v>844</v>
      </c>
    </row>
    <row r="171" spans="1:8" ht="15" customHeight="1">
      <c r="A171" s="83">
        <v>45491</v>
      </c>
      <c r="B171" s="32" t="s">
        <v>1223</v>
      </c>
      <c r="C171" s="31" t="s">
        <v>1224</v>
      </c>
      <c r="D171" s="31" t="s">
        <v>1225</v>
      </c>
      <c r="E171" s="31" t="s">
        <v>530</v>
      </c>
      <c r="F171" s="84">
        <v>153000</v>
      </c>
      <c r="G171" s="32">
        <v>3.25</v>
      </c>
      <c r="H171" s="32" t="s">
        <v>844</v>
      </c>
    </row>
    <row r="172" spans="1:8" ht="15" customHeight="1">
      <c r="A172" s="83">
        <v>45491</v>
      </c>
      <c r="B172" s="32" t="s">
        <v>411</v>
      </c>
      <c r="C172" s="31" t="s">
        <v>1177</v>
      </c>
      <c r="D172" s="31" t="s">
        <v>885</v>
      </c>
      <c r="E172" s="31" t="s">
        <v>530</v>
      </c>
      <c r="F172" s="84">
        <v>567031</v>
      </c>
      <c r="G172" s="32">
        <v>1176.1099999999999</v>
      </c>
      <c r="H172" s="32" t="s">
        <v>844</v>
      </c>
    </row>
    <row r="173" spans="1:8" ht="15" customHeight="1">
      <c r="A173" s="83">
        <v>45491</v>
      </c>
      <c r="B173" s="32" t="s">
        <v>411</v>
      </c>
      <c r="C173" s="31" t="s">
        <v>1177</v>
      </c>
      <c r="D173" s="31" t="s">
        <v>986</v>
      </c>
      <c r="E173" s="31" t="s">
        <v>530</v>
      </c>
      <c r="F173" s="84">
        <v>478651</v>
      </c>
      <c r="G173" s="32">
        <v>1205.26</v>
      </c>
      <c r="H173" s="32" t="s">
        <v>844</v>
      </c>
    </row>
    <row r="174" spans="1:8" ht="15" customHeight="1">
      <c r="A174" s="83">
        <v>45491</v>
      </c>
      <c r="B174" s="32" t="s">
        <v>1014</v>
      </c>
      <c r="C174" s="31" t="s">
        <v>1015</v>
      </c>
      <c r="D174" s="31" t="s">
        <v>1016</v>
      </c>
      <c r="E174" s="31" t="s">
        <v>530</v>
      </c>
      <c r="F174" s="84">
        <v>1826290</v>
      </c>
      <c r="G174" s="32">
        <v>38.79</v>
      </c>
      <c r="H174" s="32" t="s">
        <v>844</v>
      </c>
    </row>
    <row r="175" spans="1:8" ht="15" customHeight="1">
      <c r="A175" s="83">
        <v>45491</v>
      </c>
      <c r="B175" s="32" t="s">
        <v>1226</v>
      </c>
      <c r="C175" s="31" t="s">
        <v>1227</v>
      </c>
      <c r="D175" s="31" t="s">
        <v>1228</v>
      </c>
      <c r="E175" s="31" t="s">
        <v>530</v>
      </c>
      <c r="F175" s="84">
        <v>52000</v>
      </c>
      <c r="G175" s="32">
        <v>37</v>
      </c>
      <c r="H175" s="32" t="s">
        <v>844</v>
      </c>
    </row>
    <row r="176" spans="1:8" ht="15" customHeight="1">
      <c r="A176" s="83">
        <v>45491</v>
      </c>
      <c r="B176" s="32" t="s">
        <v>1178</v>
      </c>
      <c r="C176" s="31" t="s">
        <v>1179</v>
      </c>
      <c r="D176" s="31" t="s">
        <v>889</v>
      </c>
      <c r="E176" s="31" t="s">
        <v>530</v>
      </c>
      <c r="F176" s="84">
        <v>302088</v>
      </c>
      <c r="G176" s="32">
        <v>230.31</v>
      </c>
      <c r="H176" s="32" t="s">
        <v>844</v>
      </c>
    </row>
    <row r="177" spans="1:8" ht="15" customHeight="1">
      <c r="A177" s="83">
        <v>45491</v>
      </c>
      <c r="B177" s="32" t="s">
        <v>1181</v>
      </c>
      <c r="C177" s="31" t="s">
        <v>1182</v>
      </c>
      <c r="D177" s="31" t="s">
        <v>913</v>
      </c>
      <c r="E177" s="31" t="s">
        <v>530</v>
      </c>
      <c r="F177" s="84">
        <v>100000</v>
      </c>
      <c r="G177" s="32">
        <v>144.13999999999999</v>
      </c>
      <c r="H177" s="32" t="s">
        <v>844</v>
      </c>
    </row>
    <row r="178" spans="1:8" ht="15" customHeight="1">
      <c r="A178" s="83">
        <v>45491</v>
      </c>
      <c r="B178" s="32" t="s">
        <v>1017</v>
      </c>
      <c r="C178" s="31" t="s">
        <v>1018</v>
      </c>
      <c r="D178" s="31" t="s">
        <v>889</v>
      </c>
      <c r="E178" s="31" t="s">
        <v>530</v>
      </c>
      <c r="F178" s="84">
        <v>6598513</v>
      </c>
      <c r="G178" s="32">
        <v>59.23</v>
      </c>
      <c r="H178" s="32" t="s">
        <v>844</v>
      </c>
    </row>
    <row r="179" spans="1:8" ht="15" customHeight="1">
      <c r="A179" s="83">
        <v>45491</v>
      </c>
      <c r="B179" s="32" t="s">
        <v>1017</v>
      </c>
      <c r="C179" s="31" t="s">
        <v>1018</v>
      </c>
      <c r="D179" s="31" t="s">
        <v>986</v>
      </c>
      <c r="E179" s="31" t="s">
        <v>530</v>
      </c>
      <c r="F179" s="84">
        <v>6062972</v>
      </c>
      <c r="G179" s="32">
        <v>60.32</v>
      </c>
      <c r="H179" s="32" t="s">
        <v>844</v>
      </c>
    </row>
    <row r="180" spans="1:8" ht="15" customHeight="1">
      <c r="A180" s="83">
        <v>45491</v>
      </c>
      <c r="B180" s="32" t="s">
        <v>1017</v>
      </c>
      <c r="C180" s="31" t="s">
        <v>1018</v>
      </c>
      <c r="D180" s="31" t="s">
        <v>885</v>
      </c>
      <c r="E180" s="31" t="s">
        <v>530</v>
      </c>
      <c r="F180" s="84">
        <v>6903211</v>
      </c>
      <c r="G180" s="32">
        <v>58.05</v>
      </c>
      <c r="H180" s="32" t="s">
        <v>844</v>
      </c>
    </row>
    <row r="181" spans="1:8" ht="15" customHeight="1">
      <c r="A181" s="83">
        <v>45491</v>
      </c>
      <c r="B181" s="32" t="s">
        <v>1017</v>
      </c>
      <c r="C181" s="31" t="s">
        <v>1018</v>
      </c>
      <c r="D181" s="31" t="s">
        <v>913</v>
      </c>
      <c r="E181" s="31" t="s">
        <v>530</v>
      </c>
      <c r="F181" s="84">
        <v>1100295</v>
      </c>
      <c r="G181" s="32">
        <v>63.74</v>
      </c>
      <c r="H181" s="32" t="s">
        <v>844</v>
      </c>
    </row>
    <row r="182" spans="1:8" ht="15" customHeight="1">
      <c r="A182" s="83">
        <v>45491</v>
      </c>
      <c r="B182" s="32" t="s">
        <v>1017</v>
      </c>
      <c r="C182" s="31" t="s">
        <v>1018</v>
      </c>
      <c r="D182" s="31" t="s">
        <v>1071</v>
      </c>
      <c r="E182" s="31" t="s">
        <v>530</v>
      </c>
      <c r="F182" s="84">
        <v>1546883</v>
      </c>
      <c r="G182" s="32">
        <v>59.08</v>
      </c>
      <c r="H182" s="32" t="s">
        <v>844</v>
      </c>
    </row>
    <row r="183" spans="1:8" ht="15" customHeight="1">
      <c r="A183" s="83">
        <v>45491</v>
      </c>
      <c r="B183" s="32" t="s">
        <v>1017</v>
      </c>
      <c r="C183" s="31" t="s">
        <v>1018</v>
      </c>
      <c r="D183" s="31" t="s">
        <v>1019</v>
      </c>
      <c r="E183" s="31" t="s">
        <v>530</v>
      </c>
      <c r="F183" s="84">
        <v>2094237</v>
      </c>
      <c r="G183" s="32">
        <v>60.08</v>
      </c>
      <c r="H183" s="32" t="s">
        <v>844</v>
      </c>
    </row>
    <row r="184" spans="1:8" ht="15" customHeight="1">
      <c r="A184" s="83">
        <v>45491</v>
      </c>
      <c r="B184" s="32" t="s">
        <v>1017</v>
      </c>
      <c r="C184" s="31" t="s">
        <v>1018</v>
      </c>
      <c r="D184" s="31" t="s">
        <v>987</v>
      </c>
      <c r="E184" s="31" t="s">
        <v>530</v>
      </c>
      <c r="F184" s="84">
        <v>4850538</v>
      </c>
      <c r="G184" s="32">
        <v>60.59</v>
      </c>
      <c r="H184" s="32" t="s">
        <v>844</v>
      </c>
    </row>
    <row r="185" spans="1:8" ht="15" customHeight="1">
      <c r="A185" s="83">
        <v>45491</v>
      </c>
      <c r="B185" s="32" t="s">
        <v>1017</v>
      </c>
      <c r="C185" s="31" t="s">
        <v>1018</v>
      </c>
      <c r="D185" s="31" t="s">
        <v>1067</v>
      </c>
      <c r="E185" s="31" t="s">
        <v>530</v>
      </c>
      <c r="F185" s="84">
        <v>1680271</v>
      </c>
      <c r="G185" s="32">
        <v>62.87</v>
      </c>
      <c r="H185" s="32" t="s">
        <v>844</v>
      </c>
    </row>
    <row r="186" spans="1:8" ht="15" customHeight="1">
      <c r="A186" s="83">
        <v>45491</v>
      </c>
      <c r="B186" s="32" t="s">
        <v>1017</v>
      </c>
      <c r="C186" s="31" t="s">
        <v>1018</v>
      </c>
      <c r="D186" s="31" t="s">
        <v>1183</v>
      </c>
      <c r="E186" s="31" t="s">
        <v>530</v>
      </c>
      <c r="F186" s="84">
        <v>3354434</v>
      </c>
      <c r="G186" s="32">
        <v>58.87</v>
      </c>
      <c r="H186" s="32" t="s">
        <v>844</v>
      </c>
    </row>
    <row r="187" spans="1:8" ht="15" customHeight="1">
      <c r="A187" s="83">
        <v>45491</v>
      </c>
      <c r="B187" s="32" t="s">
        <v>1017</v>
      </c>
      <c r="C187" s="31" t="s">
        <v>1018</v>
      </c>
      <c r="D187" s="31" t="s">
        <v>1072</v>
      </c>
      <c r="E187" s="31" t="s">
        <v>530</v>
      </c>
      <c r="F187" s="84">
        <v>1726885</v>
      </c>
      <c r="G187" s="32">
        <v>60.42</v>
      </c>
      <c r="H187" s="32" t="s">
        <v>844</v>
      </c>
    </row>
    <row r="188" spans="1:8" ht="15" customHeight="1">
      <c r="A188" s="83">
        <v>45491</v>
      </c>
      <c r="B188" s="32" t="s">
        <v>1017</v>
      </c>
      <c r="C188" s="31" t="s">
        <v>1018</v>
      </c>
      <c r="D188" s="31" t="s">
        <v>1184</v>
      </c>
      <c r="E188" s="31" t="s">
        <v>530</v>
      </c>
      <c r="F188" s="84">
        <v>2313527</v>
      </c>
      <c r="G188" s="32">
        <v>61.13</v>
      </c>
      <c r="H188" s="32" t="s">
        <v>844</v>
      </c>
    </row>
    <row r="189" spans="1:8" ht="15" customHeight="1">
      <c r="A189" s="83">
        <v>45491</v>
      </c>
      <c r="B189" s="32" t="s">
        <v>1017</v>
      </c>
      <c r="C189" s="31" t="s">
        <v>1018</v>
      </c>
      <c r="D189" s="31" t="s">
        <v>1185</v>
      </c>
      <c r="E189" s="31" t="s">
        <v>530</v>
      </c>
      <c r="F189" s="84">
        <v>2180393</v>
      </c>
      <c r="G189" s="32">
        <v>59.08</v>
      </c>
      <c r="H189" s="32" t="s">
        <v>844</v>
      </c>
    </row>
    <row r="190" spans="1:8" ht="15" customHeight="1">
      <c r="A190" s="83">
        <v>45491</v>
      </c>
      <c r="B190" s="32" t="s">
        <v>1017</v>
      </c>
      <c r="C190" s="31" t="s">
        <v>1018</v>
      </c>
      <c r="D190" s="31" t="s">
        <v>1186</v>
      </c>
      <c r="E190" s="31" t="s">
        <v>530</v>
      </c>
      <c r="F190" s="84">
        <v>283827</v>
      </c>
      <c r="G190" s="32">
        <v>55.45</v>
      </c>
      <c r="H190" s="32" t="s">
        <v>844</v>
      </c>
    </row>
    <row r="191" spans="1:8" ht="15" customHeight="1">
      <c r="A191" s="83">
        <v>45491</v>
      </c>
      <c r="B191" s="32" t="s">
        <v>1033</v>
      </c>
      <c r="C191" s="31" t="s">
        <v>1034</v>
      </c>
      <c r="D191" s="31" t="s">
        <v>889</v>
      </c>
      <c r="E191" s="31" t="s">
        <v>530</v>
      </c>
      <c r="F191" s="84">
        <v>820037</v>
      </c>
      <c r="G191" s="32">
        <v>50.11</v>
      </c>
      <c r="H191" s="32" t="s">
        <v>844</v>
      </c>
    </row>
    <row r="192" spans="1:8" ht="15" customHeight="1">
      <c r="A192" s="83">
        <v>45491</v>
      </c>
      <c r="B192" s="32" t="s">
        <v>1187</v>
      </c>
      <c r="C192" s="31" t="s">
        <v>1188</v>
      </c>
      <c r="D192" s="31" t="s">
        <v>1005</v>
      </c>
      <c r="E192" s="31" t="s">
        <v>530</v>
      </c>
      <c r="F192" s="84">
        <v>134400</v>
      </c>
      <c r="G192" s="32">
        <v>265.05</v>
      </c>
      <c r="H192" s="32" t="s">
        <v>844</v>
      </c>
    </row>
    <row r="193" spans="1:8" ht="15" customHeight="1">
      <c r="A193" s="83">
        <v>45491</v>
      </c>
      <c r="B193" s="32" t="s">
        <v>1187</v>
      </c>
      <c r="C193" s="31" t="s">
        <v>1188</v>
      </c>
      <c r="D193" s="31" t="s">
        <v>1229</v>
      </c>
      <c r="E193" s="31" t="s">
        <v>530</v>
      </c>
      <c r="F193" s="84">
        <v>222400</v>
      </c>
      <c r="G193" s="32">
        <v>265.01</v>
      </c>
      <c r="H193" s="32" t="s">
        <v>844</v>
      </c>
    </row>
    <row r="194" spans="1:8" ht="15" customHeight="1">
      <c r="A194" s="83">
        <v>45491</v>
      </c>
      <c r="B194" s="32" t="s">
        <v>1187</v>
      </c>
      <c r="C194" s="31" t="s">
        <v>1188</v>
      </c>
      <c r="D194" s="31" t="s">
        <v>887</v>
      </c>
      <c r="E194" s="31" t="s">
        <v>530</v>
      </c>
      <c r="F194" s="84">
        <v>212800</v>
      </c>
      <c r="G194" s="32">
        <v>265.05</v>
      </c>
      <c r="H194" s="32" t="s">
        <v>844</v>
      </c>
    </row>
    <row r="195" spans="1:8" ht="15" customHeight="1">
      <c r="A195" s="83">
        <v>45491</v>
      </c>
      <c r="B195" s="32" t="s">
        <v>1187</v>
      </c>
      <c r="C195" s="31" t="s">
        <v>1188</v>
      </c>
      <c r="D195" s="31" t="s">
        <v>1230</v>
      </c>
      <c r="E195" s="31" t="s">
        <v>530</v>
      </c>
      <c r="F195" s="84">
        <v>196800</v>
      </c>
      <c r="G195" s="32">
        <v>265.05</v>
      </c>
      <c r="H195" s="32" t="s">
        <v>844</v>
      </c>
    </row>
    <row r="196" spans="1:8" ht="15" customHeight="1">
      <c r="A196" s="83">
        <v>45491</v>
      </c>
      <c r="B196" s="32" t="s">
        <v>1187</v>
      </c>
      <c r="C196" s="31" t="s">
        <v>1188</v>
      </c>
      <c r="D196" s="31" t="s">
        <v>1231</v>
      </c>
      <c r="E196" s="31" t="s">
        <v>530</v>
      </c>
      <c r="F196" s="84">
        <v>161600</v>
      </c>
      <c r="G196" s="32">
        <v>265.05</v>
      </c>
      <c r="H196" s="32" t="s">
        <v>844</v>
      </c>
    </row>
    <row r="197" spans="1:8" ht="15" customHeight="1">
      <c r="A197" s="83">
        <v>45491</v>
      </c>
      <c r="B197" s="32" t="s">
        <v>1191</v>
      </c>
      <c r="C197" s="31" t="s">
        <v>1192</v>
      </c>
      <c r="D197" s="31" t="s">
        <v>986</v>
      </c>
      <c r="E197" s="31" t="s">
        <v>530</v>
      </c>
      <c r="F197" s="84">
        <v>671918</v>
      </c>
      <c r="G197" s="32">
        <v>71.930000000000007</v>
      </c>
      <c r="H197" s="32" t="s">
        <v>844</v>
      </c>
    </row>
    <row r="198" spans="1:8" ht="15" customHeight="1">
      <c r="A198" s="83">
        <v>45491</v>
      </c>
      <c r="B198" s="32" t="s">
        <v>1191</v>
      </c>
      <c r="C198" s="31" t="s">
        <v>1192</v>
      </c>
      <c r="D198" s="31" t="s">
        <v>885</v>
      </c>
      <c r="E198" s="31" t="s">
        <v>530</v>
      </c>
      <c r="F198" s="84">
        <v>815419</v>
      </c>
      <c r="G198" s="32">
        <v>71.8</v>
      </c>
      <c r="H198" s="32" t="s">
        <v>844</v>
      </c>
    </row>
    <row r="199" spans="1:8" ht="15" customHeight="1">
      <c r="A199" s="83">
        <v>45491</v>
      </c>
      <c r="B199" s="32" t="s">
        <v>1191</v>
      </c>
      <c r="C199" s="31" t="s">
        <v>1192</v>
      </c>
      <c r="D199" s="31" t="s">
        <v>889</v>
      </c>
      <c r="E199" s="31" t="s">
        <v>530</v>
      </c>
      <c r="F199" s="84">
        <v>924846</v>
      </c>
      <c r="G199" s="32">
        <v>71.760000000000005</v>
      </c>
      <c r="H199" s="32" t="s">
        <v>844</v>
      </c>
    </row>
    <row r="200" spans="1:8" ht="15" customHeight="1">
      <c r="A200" s="83">
        <v>45491</v>
      </c>
      <c r="B200" s="32" t="s">
        <v>1193</v>
      </c>
      <c r="C200" s="31" t="s">
        <v>1194</v>
      </c>
      <c r="D200" s="31" t="s">
        <v>986</v>
      </c>
      <c r="E200" s="31" t="s">
        <v>530</v>
      </c>
      <c r="F200" s="84">
        <v>783136</v>
      </c>
      <c r="G200" s="32">
        <v>85.86</v>
      </c>
      <c r="H200" s="32" t="s">
        <v>844</v>
      </c>
    </row>
    <row r="201" spans="1:8" ht="15" customHeight="1">
      <c r="A201" s="83">
        <v>45491</v>
      </c>
      <c r="B201" s="32" t="s">
        <v>1193</v>
      </c>
      <c r="C201" s="31" t="s">
        <v>1194</v>
      </c>
      <c r="D201" s="31" t="s">
        <v>885</v>
      </c>
      <c r="E201" s="31" t="s">
        <v>530</v>
      </c>
      <c r="F201" s="84">
        <v>900216</v>
      </c>
      <c r="G201" s="32">
        <v>85.66</v>
      </c>
      <c r="H201" s="32" t="s">
        <v>844</v>
      </c>
    </row>
    <row r="202" spans="1:8" ht="15" customHeight="1">
      <c r="A202" s="83">
        <v>45491</v>
      </c>
      <c r="B202" s="32" t="s">
        <v>1193</v>
      </c>
      <c r="C202" s="31" t="s">
        <v>1194</v>
      </c>
      <c r="D202" s="31" t="s">
        <v>889</v>
      </c>
      <c r="E202" s="31" t="s">
        <v>530</v>
      </c>
      <c r="F202" s="84">
        <v>789885</v>
      </c>
      <c r="G202" s="32">
        <v>85.39</v>
      </c>
      <c r="H202" s="32" t="s">
        <v>844</v>
      </c>
    </row>
    <row r="203" spans="1:8" ht="15" customHeight="1">
      <c r="A203" s="83">
        <v>45491</v>
      </c>
      <c r="B203" s="32" t="s">
        <v>1195</v>
      </c>
      <c r="C203" s="31" t="s">
        <v>1196</v>
      </c>
      <c r="D203" s="31" t="s">
        <v>885</v>
      </c>
      <c r="E203" s="31" t="s">
        <v>530</v>
      </c>
      <c r="F203" s="84">
        <v>323200</v>
      </c>
      <c r="G203" s="32">
        <v>597</v>
      </c>
      <c r="H203" s="32" t="s">
        <v>844</v>
      </c>
    </row>
    <row r="204" spans="1:8" ht="15" customHeight="1">
      <c r="A204" s="83">
        <v>45491</v>
      </c>
      <c r="B204" s="32" t="s">
        <v>1197</v>
      </c>
      <c r="C204" s="31" t="s">
        <v>1198</v>
      </c>
      <c r="D204" s="31" t="s">
        <v>986</v>
      </c>
      <c r="E204" s="31" t="s">
        <v>530</v>
      </c>
      <c r="F204" s="84">
        <v>321157</v>
      </c>
      <c r="G204" s="32">
        <v>194.71</v>
      </c>
      <c r="H204" s="32" t="s">
        <v>844</v>
      </c>
    </row>
    <row r="205" spans="1:8" ht="15" customHeight="1">
      <c r="A205" s="83">
        <v>45491</v>
      </c>
      <c r="B205" s="32" t="s">
        <v>1197</v>
      </c>
      <c r="C205" s="31" t="s">
        <v>1198</v>
      </c>
      <c r="D205" s="31" t="s">
        <v>885</v>
      </c>
      <c r="E205" s="31" t="s">
        <v>530</v>
      </c>
      <c r="F205" s="84">
        <v>446297</v>
      </c>
      <c r="G205" s="32">
        <v>194</v>
      </c>
      <c r="H205" s="32" t="s">
        <v>844</v>
      </c>
    </row>
    <row r="206" spans="1:8" ht="15" customHeight="1">
      <c r="A206" s="83">
        <v>45491</v>
      </c>
      <c r="B206" s="32" t="s">
        <v>1197</v>
      </c>
      <c r="C206" s="31" t="s">
        <v>1198</v>
      </c>
      <c r="D206" s="31" t="s">
        <v>985</v>
      </c>
      <c r="E206" s="31" t="s">
        <v>530</v>
      </c>
      <c r="F206" s="84">
        <v>248265</v>
      </c>
      <c r="G206" s="32">
        <v>195.48</v>
      </c>
      <c r="H206" s="32" t="s">
        <v>844</v>
      </c>
    </row>
    <row r="207" spans="1:8" ht="15" customHeight="1">
      <c r="A207" s="83">
        <v>45491</v>
      </c>
      <c r="B207" s="32" t="s">
        <v>1197</v>
      </c>
      <c r="C207" s="31" t="s">
        <v>1198</v>
      </c>
      <c r="D207" s="31" t="s">
        <v>889</v>
      </c>
      <c r="E207" s="31" t="s">
        <v>530</v>
      </c>
      <c r="F207" s="84">
        <v>439690</v>
      </c>
      <c r="G207" s="32">
        <v>194.31</v>
      </c>
      <c r="H207" s="32" t="s">
        <v>844</v>
      </c>
    </row>
    <row r="208" spans="1:8" ht="15" customHeight="1">
      <c r="A208" s="83">
        <v>45491</v>
      </c>
      <c r="B208" s="32" t="s">
        <v>1199</v>
      </c>
      <c r="C208" s="31" t="s">
        <v>1200</v>
      </c>
      <c r="D208" s="31" t="s">
        <v>1201</v>
      </c>
      <c r="E208" s="31" t="s">
        <v>530</v>
      </c>
      <c r="F208" s="84">
        <v>1630856</v>
      </c>
      <c r="G208" s="32">
        <v>32.06</v>
      </c>
      <c r="H208" s="32" t="s">
        <v>844</v>
      </c>
    </row>
    <row r="209" spans="1:8" ht="15" customHeight="1">
      <c r="A209" s="83">
        <v>45491</v>
      </c>
      <c r="B209" s="32" t="s">
        <v>1202</v>
      </c>
      <c r="C209" s="31" t="s">
        <v>1203</v>
      </c>
      <c r="D209" s="31" t="s">
        <v>1006</v>
      </c>
      <c r="E209" s="31" t="s">
        <v>530</v>
      </c>
      <c r="F209" s="84">
        <v>277108</v>
      </c>
      <c r="G209" s="32">
        <v>33.07</v>
      </c>
      <c r="H209" s="32" t="s">
        <v>844</v>
      </c>
    </row>
    <row r="210" spans="1:8" ht="15" customHeight="1">
      <c r="A210" s="83">
        <v>45491</v>
      </c>
      <c r="B210" s="32" t="s">
        <v>1202</v>
      </c>
      <c r="C210" s="31" t="s">
        <v>1203</v>
      </c>
      <c r="D210" s="31" t="s">
        <v>1204</v>
      </c>
      <c r="E210" s="31" t="s">
        <v>530</v>
      </c>
      <c r="F210" s="84">
        <v>96281</v>
      </c>
      <c r="G210" s="32">
        <v>32.71</v>
      </c>
      <c r="H210" s="32" t="s">
        <v>844</v>
      </c>
    </row>
    <row r="211" spans="1:8" ht="15" customHeight="1">
      <c r="A211" s="83">
        <v>45491</v>
      </c>
      <c r="B211" s="32" t="s">
        <v>1232</v>
      </c>
      <c r="C211" s="31" t="s">
        <v>1233</v>
      </c>
      <c r="D211" s="31" t="s">
        <v>1234</v>
      </c>
      <c r="E211" s="31" t="s">
        <v>530</v>
      </c>
      <c r="F211" s="84">
        <v>158574</v>
      </c>
      <c r="G211" s="32">
        <v>78.67</v>
      </c>
      <c r="H211" s="32" t="s">
        <v>844</v>
      </c>
    </row>
    <row r="212" spans="1:8" ht="15" customHeight="1">
      <c r="A212" s="83">
        <v>45491</v>
      </c>
      <c r="B212" s="32" t="s">
        <v>1205</v>
      </c>
      <c r="C212" s="31" t="s">
        <v>1206</v>
      </c>
      <c r="D212" s="31" t="s">
        <v>1235</v>
      </c>
      <c r="E212" s="31" t="s">
        <v>530</v>
      </c>
      <c r="F212" s="84">
        <v>748734</v>
      </c>
      <c r="G212" s="32">
        <v>1955.17</v>
      </c>
      <c r="H212" s="32" t="s">
        <v>844</v>
      </c>
    </row>
    <row r="213" spans="1:8" ht="15" customHeight="1">
      <c r="A213" s="83">
        <v>45491</v>
      </c>
      <c r="B213" s="32" t="s">
        <v>1035</v>
      </c>
      <c r="C213" s="31" t="s">
        <v>1036</v>
      </c>
      <c r="D213" s="31" t="s">
        <v>1053</v>
      </c>
      <c r="E213" s="31" t="s">
        <v>530</v>
      </c>
      <c r="F213" s="84">
        <v>118000</v>
      </c>
      <c r="G213" s="32">
        <v>126.25</v>
      </c>
      <c r="H213" s="32" t="s">
        <v>844</v>
      </c>
    </row>
    <row r="214" spans="1:8" ht="15" customHeight="1">
      <c r="A214" s="83">
        <v>45491</v>
      </c>
      <c r="B214" s="32" t="s">
        <v>1078</v>
      </c>
      <c r="C214" s="31" t="s">
        <v>1079</v>
      </c>
      <c r="D214" s="31" t="s">
        <v>885</v>
      </c>
      <c r="E214" s="31" t="s">
        <v>530</v>
      </c>
      <c r="F214" s="84">
        <v>639127</v>
      </c>
      <c r="G214" s="32">
        <v>108.03</v>
      </c>
      <c r="H214" s="32" t="s">
        <v>844</v>
      </c>
    </row>
    <row r="215" spans="1:8" ht="15" customHeight="1">
      <c r="A215" s="83">
        <v>45491</v>
      </c>
      <c r="B215" s="32" t="s">
        <v>901</v>
      </c>
      <c r="C215" s="31" t="s">
        <v>902</v>
      </c>
      <c r="D215" s="31" t="s">
        <v>903</v>
      </c>
      <c r="E215" s="31" t="s">
        <v>530</v>
      </c>
      <c r="F215" s="84">
        <v>1395493</v>
      </c>
      <c r="G215" s="32">
        <v>48.48</v>
      </c>
      <c r="H215" s="32" t="s">
        <v>844</v>
      </c>
    </row>
    <row r="216" spans="1:8" ht="15" customHeight="1">
      <c r="A216" s="83">
        <v>45491</v>
      </c>
      <c r="B216" s="32" t="s">
        <v>293</v>
      </c>
      <c r="C216" s="31" t="s">
        <v>1208</v>
      </c>
      <c r="D216" s="31" t="s">
        <v>889</v>
      </c>
      <c r="E216" s="31" t="s">
        <v>530</v>
      </c>
      <c r="F216" s="84">
        <v>8014712</v>
      </c>
      <c r="G216" s="32">
        <v>90.17</v>
      </c>
      <c r="H216" s="32" t="s">
        <v>844</v>
      </c>
    </row>
    <row r="217" spans="1:8" ht="15" customHeight="1">
      <c r="A217" s="83">
        <v>45491</v>
      </c>
      <c r="B217" s="32" t="s">
        <v>293</v>
      </c>
      <c r="C217" s="31" t="s">
        <v>1208</v>
      </c>
      <c r="D217" s="31" t="s">
        <v>885</v>
      </c>
      <c r="E217" s="31" t="s">
        <v>530</v>
      </c>
      <c r="F217" s="84">
        <v>13470259</v>
      </c>
      <c r="G217" s="32">
        <v>89.81</v>
      </c>
      <c r="H217" s="32" t="s">
        <v>844</v>
      </c>
    </row>
    <row r="218" spans="1:8" ht="15" customHeight="1">
      <c r="A218" s="83">
        <v>45491</v>
      </c>
      <c r="B218" s="32" t="s">
        <v>1209</v>
      </c>
      <c r="C218" s="31" t="s">
        <v>1210</v>
      </c>
      <c r="D218" s="31" t="s">
        <v>1236</v>
      </c>
      <c r="E218" s="31" t="s">
        <v>530</v>
      </c>
      <c r="F218" s="84">
        <v>66000</v>
      </c>
      <c r="G218" s="32">
        <v>64.37</v>
      </c>
      <c r="H218" s="32" t="s">
        <v>844</v>
      </c>
    </row>
    <row r="219" spans="1:8" ht="15" customHeight="1">
      <c r="A219" s="83">
        <v>45491</v>
      </c>
      <c r="B219" s="32" t="s">
        <v>1212</v>
      </c>
      <c r="C219" s="31" t="s">
        <v>1213</v>
      </c>
      <c r="D219" s="31" t="s">
        <v>1237</v>
      </c>
      <c r="E219" s="31" t="s">
        <v>530</v>
      </c>
      <c r="F219" s="84">
        <v>400000</v>
      </c>
      <c r="G219" s="32">
        <v>85.4</v>
      </c>
      <c r="H219" s="32" t="s">
        <v>844</v>
      </c>
    </row>
    <row r="220" spans="1:8" ht="15" customHeight="1">
      <c r="A220" s="83">
        <v>45491</v>
      </c>
      <c r="B220" s="32" t="s">
        <v>1215</v>
      </c>
      <c r="C220" s="31" t="s">
        <v>1216</v>
      </c>
      <c r="D220" s="31" t="s">
        <v>985</v>
      </c>
      <c r="E220" s="31" t="s">
        <v>530</v>
      </c>
      <c r="F220" s="84">
        <v>142772</v>
      </c>
      <c r="G220" s="32">
        <v>152.76</v>
      </c>
      <c r="H220" s="32" t="s">
        <v>844</v>
      </c>
    </row>
    <row r="221" spans="1:8" ht="15" customHeight="1">
      <c r="A221" s="83">
        <v>45491</v>
      </c>
      <c r="B221" s="32" t="s">
        <v>1215</v>
      </c>
      <c r="C221" s="31" t="s">
        <v>1216</v>
      </c>
      <c r="D221" s="31" t="s">
        <v>885</v>
      </c>
      <c r="E221" s="31" t="s">
        <v>530</v>
      </c>
      <c r="F221" s="84">
        <v>118736</v>
      </c>
      <c r="G221" s="32">
        <v>152.62</v>
      </c>
      <c r="H221" s="32" t="s">
        <v>844</v>
      </c>
    </row>
    <row r="222" spans="1:8" ht="15" customHeight="1">
      <c r="A222" s="83">
        <v>45491</v>
      </c>
      <c r="B222" s="32" t="s">
        <v>1215</v>
      </c>
      <c r="C222" s="31" t="s">
        <v>1216</v>
      </c>
      <c r="D222" s="31" t="s">
        <v>986</v>
      </c>
      <c r="E222" s="31" t="s">
        <v>530</v>
      </c>
      <c r="F222" s="84">
        <v>120998</v>
      </c>
      <c r="G222" s="32">
        <v>157</v>
      </c>
      <c r="H222" s="32" t="s">
        <v>844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3"/>
  <sheetViews>
    <sheetView zoomScale="70" zoomScaleNormal="70" workbookViewId="0"/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42" bestFit="1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1000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45492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315">
        <v>1</v>
      </c>
      <c r="B10" s="265">
        <v>45419</v>
      </c>
      <c r="C10" s="316"/>
      <c r="D10" s="317" t="s">
        <v>154</v>
      </c>
      <c r="E10" s="318" t="s">
        <v>846</v>
      </c>
      <c r="F10" s="248">
        <v>429.5</v>
      </c>
      <c r="G10" s="249">
        <v>408.5</v>
      </c>
      <c r="H10" s="248">
        <v>454</v>
      </c>
      <c r="I10" s="248" t="s">
        <v>845</v>
      </c>
      <c r="J10" s="247" t="s">
        <v>972</v>
      </c>
      <c r="K10" s="247">
        <f t="shared" ref="K10" si="0">H10-F10</f>
        <v>24.5</v>
      </c>
      <c r="L10" s="261">
        <f t="shared" ref="L10" si="1">(F10*-0.3)/100</f>
        <v>-1.2885</v>
      </c>
      <c r="M10" s="262">
        <f t="shared" ref="M10" si="2">(K10+L10)/F10</f>
        <v>5.4043073341094296E-2</v>
      </c>
      <c r="N10" s="247" t="s">
        <v>547</v>
      </c>
      <c r="O10" s="263">
        <v>45482</v>
      </c>
      <c r="P10" s="264"/>
      <c r="Q10" s="228"/>
      <c r="R10" s="54" t="s">
        <v>847</v>
      </c>
    </row>
    <row r="11" spans="1:26" ht="15" customHeight="1">
      <c r="A11" s="334">
        <v>2</v>
      </c>
      <c r="B11" s="265">
        <v>45449</v>
      </c>
      <c r="C11" s="333"/>
      <c r="D11" s="317" t="s">
        <v>220</v>
      </c>
      <c r="E11" s="318" t="s">
        <v>545</v>
      </c>
      <c r="F11" s="248">
        <v>1100</v>
      </c>
      <c r="G11" s="249">
        <v>1045</v>
      </c>
      <c r="H11" s="248">
        <v>1163</v>
      </c>
      <c r="I11" s="248" t="s">
        <v>893</v>
      </c>
      <c r="J11" s="247" t="s">
        <v>983</v>
      </c>
      <c r="K11" s="247">
        <f t="shared" ref="K11" si="3">H11-F11</f>
        <v>63</v>
      </c>
      <c r="L11" s="261">
        <f t="shared" ref="L11" si="4">(F11*-0.3)/100</f>
        <v>-3.3</v>
      </c>
      <c r="M11" s="262">
        <f t="shared" ref="M11" si="5">(K11+L11)/F11</f>
        <v>5.4272727272727278E-2</v>
      </c>
      <c r="N11" s="247" t="s">
        <v>547</v>
      </c>
      <c r="O11" s="263">
        <v>45481</v>
      </c>
      <c r="P11" s="264"/>
      <c r="Q11" s="330"/>
      <c r="R11" s="331" t="s">
        <v>847</v>
      </c>
      <c r="S11" s="332"/>
      <c r="T11" s="332"/>
      <c r="U11" s="332"/>
      <c r="V11" s="332"/>
      <c r="W11" s="332"/>
      <c r="X11" s="332"/>
    </row>
    <row r="12" spans="1:26" ht="15" customHeight="1">
      <c r="A12" s="315">
        <v>3</v>
      </c>
      <c r="B12" s="265">
        <v>45450</v>
      </c>
      <c r="C12" s="316"/>
      <c r="D12" s="317" t="s">
        <v>221</v>
      </c>
      <c r="E12" s="318" t="s">
        <v>846</v>
      </c>
      <c r="F12" s="248">
        <v>952</v>
      </c>
      <c r="G12" s="249">
        <v>887</v>
      </c>
      <c r="H12" s="248">
        <v>1015.5</v>
      </c>
      <c r="I12" s="248" t="s">
        <v>890</v>
      </c>
      <c r="J12" s="247" t="s">
        <v>1080</v>
      </c>
      <c r="K12" s="247">
        <f t="shared" ref="K12" si="6">H12-F12</f>
        <v>63.5</v>
      </c>
      <c r="L12" s="261">
        <f t="shared" ref="L12" si="7">(F12*-0.3)/100</f>
        <v>-2.8559999999999999</v>
      </c>
      <c r="M12" s="262">
        <f t="shared" ref="M12" si="8">(K12+L12)/F12</f>
        <v>6.3701680672268904E-2</v>
      </c>
      <c r="N12" s="247" t="s">
        <v>547</v>
      </c>
      <c r="O12" s="263">
        <v>45481</v>
      </c>
      <c r="P12" s="264"/>
      <c r="Q12" s="228"/>
      <c r="R12" s="54" t="s">
        <v>848</v>
      </c>
    </row>
    <row r="13" spans="1:26" ht="15" customHeight="1">
      <c r="A13" s="187">
        <v>4</v>
      </c>
      <c r="B13" s="184">
        <v>45462</v>
      </c>
      <c r="C13" s="188"/>
      <c r="D13" s="192" t="s">
        <v>139</v>
      </c>
      <c r="E13" s="189" t="s">
        <v>846</v>
      </c>
      <c r="F13" s="183" t="s">
        <v>1081</v>
      </c>
      <c r="G13" s="185">
        <v>112</v>
      </c>
      <c r="H13" s="183"/>
      <c r="I13" s="183" t="s">
        <v>1082</v>
      </c>
      <c r="J13" s="185" t="s">
        <v>546</v>
      </c>
      <c r="K13" s="185"/>
      <c r="L13" s="186"/>
      <c r="M13" s="190"/>
      <c r="N13" s="185"/>
      <c r="O13" s="191"/>
      <c r="P13" s="186">
        <f>VLOOKUP(D13,'MidCap Intra'!$B$11:$C$571,2,0)</f>
        <v>115.75</v>
      </c>
      <c r="Q13" s="228"/>
      <c r="R13" s="54" t="s">
        <v>847</v>
      </c>
    </row>
    <row r="14" spans="1:26" ht="15" customHeight="1">
      <c r="A14" s="315">
        <v>5</v>
      </c>
      <c r="B14" s="265">
        <v>45463</v>
      </c>
      <c r="C14" s="316"/>
      <c r="D14" s="317" t="s">
        <v>92</v>
      </c>
      <c r="E14" s="318" t="s">
        <v>545</v>
      </c>
      <c r="F14" s="248">
        <v>468</v>
      </c>
      <c r="G14" s="249">
        <v>448</v>
      </c>
      <c r="H14" s="248">
        <v>492</v>
      </c>
      <c r="I14" s="248" t="s">
        <v>894</v>
      </c>
      <c r="J14" s="247" t="s">
        <v>964</v>
      </c>
      <c r="K14" s="247">
        <f t="shared" ref="K14" si="9">H14-F14</f>
        <v>24</v>
      </c>
      <c r="L14" s="261">
        <f t="shared" ref="L14" si="10">(F14*-0.3)/100</f>
        <v>-1.4040000000000001</v>
      </c>
      <c r="M14" s="262">
        <f t="shared" ref="M14" si="11">(K14+L14)/F14</f>
        <v>4.8282051282051285E-2</v>
      </c>
      <c r="N14" s="247" t="s">
        <v>547</v>
      </c>
      <c r="O14" s="263">
        <v>45478</v>
      </c>
      <c r="P14" s="264"/>
      <c r="Q14" s="228"/>
      <c r="R14" s="54" t="s">
        <v>847</v>
      </c>
    </row>
    <row r="15" spans="1:26" ht="15" customHeight="1">
      <c r="A15" s="187">
        <v>6</v>
      </c>
      <c r="B15" s="184">
        <v>45463</v>
      </c>
      <c r="C15" s="188"/>
      <c r="D15" s="192" t="s">
        <v>385</v>
      </c>
      <c r="E15" s="189" t="s">
        <v>545</v>
      </c>
      <c r="F15" s="183" t="s">
        <v>895</v>
      </c>
      <c r="G15" s="185">
        <v>3180</v>
      </c>
      <c r="H15" s="183"/>
      <c r="I15" s="183" t="s">
        <v>896</v>
      </c>
      <c r="J15" s="185" t="s">
        <v>546</v>
      </c>
      <c r="K15" s="185"/>
      <c r="L15" s="186"/>
      <c r="M15" s="190"/>
      <c r="N15" s="185"/>
      <c r="O15" s="191"/>
      <c r="P15" s="186">
        <f>VLOOKUP(D15,'MidCap Intra'!$B$11:$C$571,2,0)</f>
        <v>3262.6</v>
      </c>
      <c r="Q15" s="228"/>
      <c r="R15" s="54" t="s">
        <v>847</v>
      </c>
    </row>
    <row r="16" spans="1:26" ht="15" customHeight="1">
      <c r="A16" s="315">
        <v>7</v>
      </c>
      <c r="B16" s="265">
        <v>45464</v>
      </c>
      <c r="C16" s="316"/>
      <c r="D16" s="317" t="s">
        <v>93</v>
      </c>
      <c r="E16" s="318" t="s">
        <v>545</v>
      </c>
      <c r="F16" s="248">
        <v>5450</v>
      </c>
      <c r="G16" s="249">
        <v>5145</v>
      </c>
      <c r="H16" s="248">
        <v>5802.5</v>
      </c>
      <c r="I16" s="248" t="s">
        <v>897</v>
      </c>
      <c r="J16" s="247" t="s">
        <v>948</v>
      </c>
      <c r="K16" s="247">
        <f t="shared" ref="K16" si="12">H16-F16</f>
        <v>352.5</v>
      </c>
      <c r="L16" s="261">
        <f t="shared" ref="L16" si="13">(F16*-0.3)/100</f>
        <v>-16.350000000000001</v>
      </c>
      <c r="M16" s="262">
        <f t="shared" ref="M16" si="14">(K16+L16)/F16</f>
        <v>6.1678899082568801E-2</v>
      </c>
      <c r="N16" s="247" t="s">
        <v>547</v>
      </c>
      <c r="O16" s="263">
        <v>45477</v>
      </c>
      <c r="P16" s="264"/>
      <c r="Q16" s="228"/>
      <c r="R16" s="54" t="s">
        <v>847</v>
      </c>
    </row>
    <row r="17" spans="1:18" ht="15" customHeight="1">
      <c r="A17" s="187">
        <v>8</v>
      </c>
      <c r="B17" s="184">
        <v>45468</v>
      </c>
      <c r="C17" s="188"/>
      <c r="D17" s="192" t="s">
        <v>390</v>
      </c>
      <c r="E17" s="189" t="s">
        <v>545</v>
      </c>
      <c r="F17" s="183" t="s">
        <v>898</v>
      </c>
      <c r="G17" s="185">
        <v>795</v>
      </c>
      <c r="H17" s="183"/>
      <c r="I17" s="183" t="s">
        <v>899</v>
      </c>
      <c r="J17" s="185" t="s">
        <v>546</v>
      </c>
      <c r="K17" s="185"/>
      <c r="L17" s="186"/>
      <c r="M17" s="190"/>
      <c r="N17" s="185"/>
      <c r="O17" s="191"/>
      <c r="P17" s="186">
        <f>VLOOKUP(D17,'MidCap Intra'!$B$11:$C$571,2,0)</f>
        <v>828.4</v>
      </c>
      <c r="Q17" s="228"/>
      <c r="R17" s="54" t="s">
        <v>847</v>
      </c>
    </row>
    <row r="18" spans="1:18" ht="15" customHeight="1">
      <c r="A18" s="187">
        <v>9</v>
      </c>
      <c r="B18" s="184">
        <v>45469</v>
      </c>
      <c r="C18" s="188"/>
      <c r="D18" s="192" t="s">
        <v>298</v>
      </c>
      <c r="E18" s="189" t="s">
        <v>545</v>
      </c>
      <c r="F18" s="183" t="s">
        <v>904</v>
      </c>
      <c r="G18" s="185">
        <v>1480</v>
      </c>
      <c r="H18" s="183"/>
      <c r="I18" s="183" t="s">
        <v>905</v>
      </c>
      <c r="J18" s="185" t="s">
        <v>546</v>
      </c>
      <c r="K18" s="185"/>
      <c r="L18" s="186"/>
      <c r="M18" s="190"/>
      <c r="N18" s="185"/>
      <c r="O18" s="191"/>
      <c r="P18" s="186">
        <f>VLOOKUP(D18,'MidCap Intra'!$B$11:$C$571,2,0)</f>
        <v>1590.65</v>
      </c>
      <c r="Q18" s="228"/>
      <c r="R18" s="54" t="s">
        <v>847</v>
      </c>
    </row>
    <row r="19" spans="1:18" ht="15" customHeight="1">
      <c r="A19" s="187">
        <v>10</v>
      </c>
      <c r="B19" s="184">
        <v>45470</v>
      </c>
      <c r="C19" s="188"/>
      <c r="D19" s="192" t="s">
        <v>65</v>
      </c>
      <c r="E19" s="189" t="s">
        <v>545</v>
      </c>
      <c r="F19" s="183" t="s">
        <v>906</v>
      </c>
      <c r="G19" s="185">
        <v>8900</v>
      </c>
      <c r="H19" s="183"/>
      <c r="I19" s="183" t="s">
        <v>907</v>
      </c>
      <c r="J19" s="185" t="s">
        <v>546</v>
      </c>
      <c r="K19" s="185"/>
      <c r="L19" s="186"/>
      <c r="M19" s="190"/>
      <c r="N19" s="185"/>
      <c r="O19" s="191"/>
      <c r="P19" s="186">
        <f>VLOOKUP(D19,'MidCap Intra'!$B$11:$C$571,2,0)</f>
        <v>9626.2000000000007</v>
      </c>
      <c r="Q19" s="228"/>
      <c r="R19" s="54" t="s">
        <v>847</v>
      </c>
    </row>
    <row r="20" spans="1:18" ht="15" customHeight="1">
      <c r="A20" s="315">
        <v>11</v>
      </c>
      <c r="B20" s="265">
        <v>45470</v>
      </c>
      <c r="C20" s="316"/>
      <c r="D20" s="317" t="s">
        <v>908</v>
      </c>
      <c r="E20" s="318" t="s">
        <v>545</v>
      </c>
      <c r="F20" s="248">
        <v>144.5</v>
      </c>
      <c r="G20" s="249">
        <v>135</v>
      </c>
      <c r="H20" s="248">
        <v>155</v>
      </c>
      <c r="I20" s="248" t="s">
        <v>909</v>
      </c>
      <c r="J20" s="247" t="s">
        <v>935</v>
      </c>
      <c r="K20" s="247">
        <f t="shared" ref="K20" si="15">H20-F20</f>
        <v>10.5</v>
      </c>
      <c r="L20" s="261">
        <f t="shared" ref="L20" si="16">(F20*-0.3)/100</f>
        <v>-0.4335</v>
      </c>
      <c r="M20" s="262">
        <f t="shared" ref="M20" si="17">(K20+L20)/F20</f>
        <v>6.9664359861591696E-2</v>
      </c>
      <c r="N20" s="247" t="s">
        <v>547</v>
      </c>
      <c r="O20" s="263">
        <v>45475</v>
      </c>
      <c r="P20" s="264"/>
      <c r="Q20" s="228"/>
      <c r="R20" s="54" t="s">
        <v>848</v>
      </c>
    </row>
    <row r="21" spans="1:18" ht="15" customHeight="1">
      <c r="A21" s="315">
        <v>12</v>
      </c>
      <c r="B21" s="265">
        <v>45470</v>
      </c>
      <c r="C21" s="316"/>
      <c r="D21" s="317" t="s">
        <v>149</v>
      </c>
      <c r="E21" s="318" t="s">
        <v>545</v>
      </c>
      <c r="F21" s="248">
        <v>1560</v>
      </c>
      <c r="G21" s="249">
        <v>1470</v>
      </c>
      <c r="H21" s="248">
        <v>1642.5</v>
      </c>
      <c r="I21" s="248" t="s">
        <v>912</v>
      </c>
      <c r="J21" s="247" t="s">
        <v>768</v>
      </c>
      <c r="K21" s="247">
        <f t="shared" ref="K21" si="18">H21-F21</f>
        <v>82.5</v>
      </c>
      <c r="L21" s="261">
        <f t="shared" ref="L21" si="19">(F21*-0.3)/100</f>
        <v>-4.68</v>
      </c>
      <c r="M21" s="262">
        <f t="shared" ref="M21" si="20">(K21+L21)/F21</f>
        <v>4.9884615384615381E-2</v>
      </c>
      <c r="N21" s="247" t="s">
        <v>547</v>
      </c>
      <c r="O21" s="263">
        <v>45477</v>
      </c>
      <c r="P21" s="264"/>
      <c r="Q21" s="228"/>
      <c r="R21" s="54" t="s">
        <v>847</v>
      </c>
    </row>
    <row r="22" spans="1:18" ht="15" customHeight="1">
      <c r="A22" s="315">
        <v>13</v>
      </c>
      <c r="B22" s="265">
        <v>45474</v>
      </c>
      <c r="C22" s="316"/>
      <c r="D22" s="317" t="s">
        <v>142</v>
      </c>
      <c r="E22" s="318" t="s">
        <v>545</v>
      </c>
      <c r="F22" s="248">
        <v>507</v>
      </c>
      <c r="G22" s="249">
        <v>468</v>
      </c>
      <c r="H22" s="248">
        <v>536</v>
      </c>
      <c r="I22" s="248" t="s">
        <v>918</v>
      </c>
      <c r="J22" s="247" t="s">
        <v>934</v>
      </c>
      <c r="K22" s="247">
        <f t="shared" ref="K22" si="21">H22-F22</f>
        <v>29</v>
      </c>
      <c r="L22" s="261">
        <f t="shared" ref="L22" si="22">(F22*-0.3)/100</f>
        <v>-1.5209999999999999</v>
      </c>
      <c r="M22" s="262">
        <f t="shared" ref="M22" si="23">(K22+L22)/F22</f>
        <v>5.419921104536489E-2</v>
      </c>
      <c r="N22" s="247" t="s">
        <v>547</v>
      </c>
      <c r="O22" s="263">
        <v>45475</v>
      </c>
      <c r="P22" s="264"/>
      <c r="Q22" s="228"/>
      <c r="R22" s="54" t="s">
        <v>847</v>
      </c>
    </row>
    <row r="23" spans="1:18" ht="15" customHeight="1">
      <c r="A23" s="187">
        <v>14</v>
      </c>
      <c r="B23" s="184">
        <v>45474</v>
      </c>
      <c r="C23" s="188"/>
      <c r="D23" s="192" t="s">
        <v>206</v>
      </c>
      <c r="E23" s="189" t="s">
        <v>545</v>
      </c>
      <c r="F23" s="183" t="s">
        <v>919</v>
      </c>
      <c r="G23" s="185">
        <v>2940</v>
      </c>
      <c r="H23" s="183"/>
      <c r="I23" s="183" t="s">
        <v>920</v>
      </c>
      <c r="J23" s="185" t="s">
        <v>546</v>
      </c>
      <c r="K23" s="185"/>
      <c r="L23" s="186"/>
      <c r="M23" s="190"/>
      <c r="N23" s="185"/>
      <c r="O23" s="191"/>
      <c r="P23" s="186">
        <f>VLOOKUP(D23,'MidCap Intra'!$B$11:$C$571,2,0)</f>
        <v>3173.35</v>
      </c>
      <c r="Q23" s="228"/>
      <c r="R23" s="54" t="s">
        <v>847</v>
      </c>
    </row>
    <row r="24" spans="1:18" ht="15" customHeight="1">
      <c r="A24" s="315">
        <v>15</v>
      </c>
      <c r="B24" s="265">
        <v>45475</v>
      </c>
      <c r="C24" s="316"/>
      <c r="D24" s="317" t="s">
        <v>345</v>
      </c>
      <c r="E24" s="318" t="s">
        <v>545</v>
      </c>
      <c r="F24" s="248">
        <v>215</v>
      </c>
      <c r="G24" s="249">
        <v>200</v>
      </c>
      <c r="H24" s="248">
        <v>228.5</v>
      </c>
      <c r="I24" s="248" t="s">
        <v>928</v>
      </c>
      <c r="J24" s="247" t="s">
        <v>940</v>
      </c>
      <c r="K24" s="247">
        <f t="shared" ref="K24" si="24">H24-F24</f>
        <v>13.5</v>
      </c>
      <c r="L24" s="261">
        <f t="shared" ref="L24" si="25">(F24*-0.3)/100</f>
        <v>-0.64500000000000002</v>
      </c>
      <c r="M24" s="262">
        <f t="shared" ref="M24" si="26">(K24+L24)/F24</f>
        <v>5.9790697674418608E-2</v>
      </c>
      <c r="N24" s="247" t="s">
        <v>547</v>
      </c>
      <c r="O24" s="263">
        <v>45476</v>
      </c>
      <c r="P24" s="264"/>
      <c r="Q24" s="228"/>
      <c r="R24" s="54" t="s">
        <v>847</v>
      </c>
    </row>
    <row r="25" spans="1:18" ht="15" customHeight="1">
      <c r="A25" s="315">
        <v>16</v>
      </c>
      <c r="B25" s="265">
        <v>45475</v>
      </c>
      <c r="C25" s="316"/>
      <c r="D25" s="317" t="s">
        <v>442</v>
      </c>
      <c r="E25" s="318" t="s">
        <v>545</v>
      </c>
      <c r="F25" s="248">
        <v>257</v>
      </c>
      <c r="G25" s="249">
        <v>238</v>
      </c>
      <c r="H25" s="248">
        <v>271.5</v>
      </c>
      <c r="I25" s="248" t="s">
        <v>929</v>
      </c>
      <c r="J25" s="247" t="s">
        <v>968</v>
      </c>
      <c r="K25" s="247">
        <f t="shared" ref="K25" si="27">H25-F25</f>
        <v>14.5</v>
      </c>
      <c r="L25" s="261">
        <f t="shared" ref="L25" si="28">(F25*-0.3)/100</f>
        <v>-0.77099999999999991</v>
      </c>
      <c r="M25" s="262">
        <f t="shared" ref="M25" si="29">(K25+L25)/F25</f>
        <v>5.3420233463035018E-2</v>
      </c>
      <c r="N25" s="247" t="s">
        <v>547</v>
      </c>
      <c r="O25" s="263">
        <v>45481</v>
      </c>
      <c r="P25" s="264"/>
      <c r="Q25" s="228"/>
      <c r="R25" s="54" t="s">
        <v>849</v>
      </c>
    </row>
    <row r="26" spans="1:18" ht="15" customHeight="1">
      <c r="A26" s="315">
        <v>17</v>
      </c>
      <c r="B26" s="265">
        <v>45477</v>
      </c>
      <c r="C26" s="316"/>
      <c r="D26" s="317" t="s">
        <v>370</v>
      </c>
      <c r="E26" s="318" t="s">
        <v>545</v>
      </c>
      <c r="F26" s="248">
        <v>496</v>
      </c>
      <c r="G26" s="249">
        <v>468</v>
      </c>
      <c r="H26" s="248">
        <v>521.5</v>
      </c>
      <c r="I26" s="248" t="s">
        <v>946</v>
      </c>
      <c r="J26" s="247" t="s">
        <v>963</v>
      </c>
      <c r="K26" s="247">
        <f t="shared" ref="K26" si="30">H26-F26</f>
        <v>25.5</v>
      </c>
      <c r="L26" s="261">
        <f t="shared" ref="L26" si="31">(F26*-0.3)/100</f>
        <v>-1.4879999999999998</v>
      </c>
      <c r="M26" s="262">
        <f t="shared" ref="M26" si="32">(K26+L26)/F26</f>
        <v>4.8411290322580645E-2</v>
      </c>
      <c r="N26" s="247" t="s">
        <v>547</v>
      </c>
      <c r="O26" s="263">
        <v>45478</v>
      </c>
      <c r="P26" s="264"/>
      <c r="Q26" s="228"/>
      <c r="R26" s="54" t="s">
        <v>847</v>
      </c>
    </row>
    <row r="27" spans="1:18" ht="15" customHeight="1">
      <c r="A27" s="315">
        <v>18</v>
      </c>
      <c r="B27" s="265">
        <v>45477</v>
      </c>
      <c r="C27" s="316"/>
      <c r="D27" s="317" t="s">
        <v>86</v>
      </c>
      <c r="E27" s="318" t="s">
        <v>846</v>
      </c>
      <c r="F27" s="248">
        <v>700</v>
      </c>
      <c r="G27" s="249">
        <v>666</v>
      </c>
      <c r="H27" s="248">
        <v>748.5</v>
      </c>
      <c r="I27" s="248" t="s">
        <v>945</v>
      </c>
      <c r="J27" s="247" t="s">
        <v>1083</v>
      </c>
      <c r="K27" s="247">
        <f t="shared" ref="K27" si="33">H27-F27</f>
        <v>48.5</v>
      </c>
      <c r="L27" s="261">
        <f t="shared" ref="L27" si="34">(F27*-0.3)/100</f>
        <v>-2.1</v>
      </c>
      <c r="M27" s="262">
        <f t="shared" ref="M27" si="35">(K27+L27)/F27</f>
        <v>6.6285714285714281E-2</v>
      </c>
      <c r="N27" s="247" t="s">
        <v>547</v>
      </c>
      <c r="O27" s="263">
        <v>45488</v>
      </c>
      <c r="P27" s="264"/>
      <c r="Q27" s="228"/>
      <c r="R27" s="54" t="s">
        <v>847</v>
      </c>
    </row>
    <row r="28" spans="1:18" ht="15" customHeight="1">
      <c r="A28" s="315">
        <v>19</v>
      </c>
      <c r="B28" s="265">
        <v>45478</v>
      </c>
      <c r="C28" s="316"/>
      <c r="D28" s="317" t="s">
        <v>386</v>
      </c>
      <c r="E28" s="318" t="s">
        <v>545</v>
      </c>
      <c r="F28" s="248">
        <v>223</v>
      </c>
      <c r="G28" s="249">
        <v>214</v>
      </c>
      <c r="H28" s="248">
        <v>238</v>
      </c>
      <c r="I28" s="248" t="s">
        <v>950</v>
      </c>
      <c r="J28" s="247" t="s">
        <v>1003</v>
      </c>
      <c r="K28" s="247">
        <f t="shared" ref="K28:K29" si="36">H28-F28</f>
        <v>15</v>
      </c>
      <c r="L28" s="261">
        <f t="shared" ref="L28" si="37">(F28*-0.3)/100</f>
        <v>-0.66899999999999993</v>
      </c>
      <c r="M28" s="262">
        <f t="shared" ref="M28:M29" si="38">(K28+L28)/F28</f>
        <v>6.4264573991031387E-2</v>
      </c>
      <c r="N28" s="247" t="s">
        <v>547</v>
      </c>
      <c r="O28" s="263">
        <v>45484</v>
      </c>
      <c r="P28" s="264"/>
      <c r="Q28" s="228"/>
      <c r="R28" s="54" t="s">
        <v>847</v>
      </c>
    </row>
    <row r="29" spans="1:18" ht="15" customHeight="1">
      <c r="A29" s="315">
        <v>20</v>
      </c>
      <c r="B29" s="265">
        <v>45478</v>
      </c>
      <c r="C29" s="316"/>
      <c r="D29" s="317" t="s">
        <v>891</v>
      </c>
      <c r="E29" s="318" t="s">
        <v>846</v>
      </c>
      <c r="F29" s="248">
        <v>1250</v>
      </c>
      <c r="G29" s="249">
        <v>1185</v>
      </c>
      <c r="H29" s="248">
        <v>1317</v>
      </c>
      <c r="I29" s="248" t="s">
        <v>957</v>
      </c>
      <c r="J29" s="247" t="s">
        <v>640</v>
      </c>
      <c r="K29" s="247">
        <f t="shared" si="36"/>
        <v>67</v>
      </c>
      <c r="L29" s="261">
        <f>(F29*-0.3)/100</f>
        <v>-3.75</v>
      </c>
      <c r="M29" s="262">
        <f t="shared" si="38"/>
        <v>5.0599999999999999E-2</v>
      </c>
      <c r="N29" s="247" t="s">
        <v>547</v>
      </c>
      <c r="O29" s="263">
        <v>45489</v>
      </c>
      <c r="P29" s="264"/>
      <c r="Q29" s="228"/>
      <c r="R29" s="54" t="s">
        <v>847</v>
      </c>
    </row>
    <row r="30" spans="1:18" ht="15" customHeight="1">
      <c r="A30" s="315">
        <v>21</v>
      </c>
      <c r="B30" s="265">
        <v>45481</v>
      </c>
      <c r="C30" s="316"/>
      <c r="D30" s="317" t="s">
        <v>498</v>
      </c>
      <c r="E30" s="318" t="s">
        <v>545</v>
      </c>
      <c r="F30" s="248">
        <v>270</v>
      </c>
      <c r="G30" s="249">
        <v>251</v>
      </c>
      <c r="H30" s="248">
        <v>288.5</v>
      </c>
      <c r="I30" s="248" t="s">
        <v>977</v>
      </c>
      <c r="J30" s="247" t="s">
        <v>982</v>
      </c>
      <c r="K30" s="247">
        <f t="shared" ref="K30" si="39">H30-F30</f>
        <v>18.5</v>
      </c>
      <c r="L30" s="261">
        <f>(F30*-0.03)/100</f>
        <v>-8.1000000000000003E-2</v>
      </c>
      <c r="M30" s="262">
        <f t="shared" ref="M30" si="40">(K30+L30)/F30</f>
        <v>6.8218518518518526E-2</v>
      </c>
      <c r="N30" s="247" t="s">
        <v>547</v>
      </c>
      <c r="O30" s="263">
        <v>45481</v>
      </c>
      <c r="P30" s="264"/>
      <c r="Q30" s="228"/>
      <c r="R30" s="54" t="s">
        <v>848</v>
      </c>
    </row>
    <row r="31" spans="1:18" ht="15" customHeight="1">
      <c r="A31" s="315">
        <v>22</v>
      </c>
      <c r="B31" s="265">
        <v>45481</v>
      </c>
      <c r="C31" s="316"/>
      <c r="D31" s="317" t="s">
        <v>176</v>
      </c>
      <c r="E31" s="318" t="s">
        <v>545</v>
      </c>
      <c r="F31" s="248">
        <v>1660</v>
      </c>
      <c r="G31" s="249">
        <v>1530</v>
      </c>
      <c r="H31" s="248">
        <v>1735</v>
      </c>
      <c r="I31" s="248" t="s">
        <v>978</v>
      </c>
      <c r="J31" s="247" t="s">
        <v>1020</v>
      </c>
      <c r="K31" s="247">
        <f t="shared" ref="K31" si="41">H31-F31</f>
        <v>75</v>
      </c>
      <c r="L31" s="261">
        <f>(F31*-0.03)/100</f>
        <v>-0.498</v>
      </c>
      <c r="M31" s="262">
        <f t="shared" ref="M31" si="42">(K31+L31)/F31</f>
        <v>4.4880722891566263E-2</v>
      </c>
      <c r="N31" s="247" t="s">
        <v>547</v>
      </c>
      <c r="O31" s="263">
        <v>45488</v>
      </c>
      <c r="P31" s="264"/>
      <c r="Q31" s="228"/>
      <c r="R31" s="54" t="s">
        <v>847</v>
      </c>
    </row>
    <row r="32" spans="1:18" ht="15" customHeight="1">
      <c r="A32" s="187">
        <v>23</v>
      </c>
      <c r="B32" s="184">
        <v>45481</v>
      </c>
      <c r="C32" s="188"/>
      <c r="D32" s="192" t="s">
        <v>861</v>
      </c>
      <c r="E32" s="189" t="s">
        <v>545</v>
      </c>
      <c r="F32" s="183" t="s">
        <v>980</v>
      </c>
      <c r="G32" s="185">
        <v>398</v>
      </c>
      <c r="H32" s="183"/>
      <c r="I32" s="183" t="s">
        <v>981</v>
      </c>
      <c r="J32" s="185" t="s">
        <v>546</v>
      </c>
      <c r="K32" s="185"/>
      <c r="L32" s="186"/>
      <c r="M32" s="190"/>
      <c r="N32" s="185"/>
      <c r="O32" s="191"/>
      <c r="P32" s="186">
        <f>VLOOKUP(D32,'MidCap Intra'!$B$11:$C$571,2,0)</f>
        <v>410.7</v>
      </c>
      <c r="Q32" s="228"/>
      <c r="R32" s="54" t="s">
        <v>847</v>
      </c>
    </row>
    <row r="33" spans="1:38" ht="15" customHeight="1">
      <c r="A33" s="315">
        <v>24</v>
      </c>
      <c r="B33" s="265">
        <v>45481</v>
      </c>
      <c r="C33" s="316"/>
      <c r="D33" s="317" t="s">
        <v>112</v>
      </c>
      <c r="E33" s="318" t="s">
        <v>545</v>
      </c>
      <c r="F33" s="248">
        <v>225</v>
      </c>
      <c r="G33" s="249">
        <v>217</v>
      </c>
      <c r="H33" s="248">
        <v>233</v>
      </c>
      <c r="I33" s="248" t="s">
        <v>950</v>
      </c>
      <c r="J33" s="247" t="s">
        <v>1008</v>
      </c>
      <c r="K33" s="247">
        <f t="shared" ref="K33" si="43">H33-F33</f>
        <v>8</v>
      </c>
      <c r="L33" s="261">
        <f>(F33*-0.3)/100</f>
        <v>-0.67500000000000004</v>
      </c>
      <c r="M33" s="262">
        <f t="shared" ref="M33" si="44">(K33+L33)/F33</f>
        <v>3.255555555555556E-2</v>
      </c>
      <c r="N33" s="247" t="s">
        <v>547</v>
      </c>
      <c r="O33" s="263">
        <v>45485</v>
      </c>
      <c r="P33" s="264"/>
      <c r="Q33" s="228"/>
      <c r="R33" s="54" t="s">
        <v>847</v>
      </c>
    </row>
    <row r="34" spans="1:38" ht="15" customHeight="1">
      <c r="A34" s="315">
        <v>25</v>
      </c>
      <c r="B34" s="265">
        <v>45482</v>
      </c>
      <c r="C34" s="316"/>
      <c r="D34" s="317" t="s">
        <v>498</v>
      </c>
      <c r="E34" s="318" t="s">
        <v>545</v>
      </c>
      <c r="F34" s="248">
        <v>268.5</v>
      </c>
      <c r="G34" s="249">
        <v>252.5</v>
      </c>
      <c r="H34" s="248">
        <v>288.5</v>
      </c>
      <c r="I34" s="248" t="s">
        <v>977</v>
      </c>
      <c r="J34" s="247" t="s">
        <v>1002</v>
      </c>
      <c r="K34" s="247">
        <f t="shared" ref="K34" si="45">H34-F34</f>
        <v>20</v>
      </c>
      <c r="L34" s="261">
        <f>(F34*-0.3)/100</f>
        <v>-0.80549999999999999</v>
      </c>
      <c r="M34" s="262">
        <f t="shared" ref="M34" si="46">(K34+L34)/F34</f>
        <v>7.1487895716945998E-2</v>
      </c>
      <c r="N34" s="247" t="s">
        <v>547</v>
      </c>
      <c r="O34" s="263">
        <v>45484</v>
      </c>
      <c r="P34" s="264"/>
      <c r="Q34" s="228"/>
      <c r="R34" s="54" t="s">
        <v>848</v>
      </c>
    </row>
    <row r="35" spans="1:38" ht="15" customHeight="1">
      <c r="A35" s="187">
        <v>26</v>
      </c>
      <c r="B35" s="184">
        <v>45483</v>
      </c>
      <c r="C35" s="188"/>
      <c r="D35" s="192" t="s">
        <v>477</v>
      </c>
      <c r="E35" s="189" t="s">
        <v>545</v>
      </c>
      <c r="F35" s="183" t="s">
        <v>988</v>
      </c>
      <c r="G35" s="185">
        <v>645</v>
      </c>
      <c r="H35" s="183"/>
      <c r="I35" s="183" t="s">
        <v>989</v>
      </c>
      <c r="J35" s="185" t="s">
        <v>546</v>
      </c>
      <c r="K35" s="185"/>
      <c r="L35" s="186"/>
      <c r="M35" s="190"/>
      <c r="N35" s="185"/>
      <c r="O35" s="191"/>
      <c r="P35" s="186">
        <f>VLOOKUP(D35,'MidCap Intra'!$B$11:$C$571,2,0)</f>
        <v>682.05</v>
      </c>
      <c r="Q35" s="228"/>
      <c r="R35" s="54" t="s">
        <v>847</v>
      </c>
    </row>
    <row r="36" spans="1:38" ht="15" customHeight="1">
      <c r="A36" s="353">
        <v>27</v>
      </c>
      <c r="B36" s="354">
        <v>45484</v>
      </c>
      <c r="C36" s="355"/>
      <c r="D36" s="356" t="s">
        <v>79</v>
      </c>
      <c r="E36" s="357" t="s">
        <v>545</v>
      </c>
      <c r="F36" s="290">
        <v>327.5</v>
      </c>
      <c r="G36" s="291">
        <v>310</v>
      </c>
      <c r="H36" s="290">
        <v>309</v>
      </c>
      <c r="I36" s="290" t="s">
        <v>1004</v>
      </c>
      <c r="J36" s="292" t="s">
        <v>1087</v>
      </c>
      <c r="K36" s="292">
        <f t="shared" ref="K36" si="47">H36-F36</f>
        <v>-18.5</v>
      </c>
      <c r="L36" s="358">
        <f>(F36*-0.3)/100</f>
        <v>-0.98250000000000004</v>
      </c>
      <c r="M36" s="359">
        <f t="shared" ref="M36" si="48">(K36+L36)/F36</f>
        <v>-5.9488549618320619E-2</v>
      </c>
      <c r="N36" s="292" t="s">
        <v>557</v>
      </c>
      <c r="O36" s="360">
        <v>45491</v>
      </c>
      <c r="P36" s="361"/>
      <c r="Q36" s="228"/>
      <c r="R36" s="54" t="s">
        <v>848</v>
      </c>
    </row>
    <row r="37" spans="1:38" ht="15" customHeight="1">
      <c r="A37" s="187">
        <v>28</v>
      </c>
      <c r="B37" s="184">
        <v>45485</v>
      </c>
      <c r="C37" s="188"/>
      <c r="D37" s="192" t="s">
        <v>829</v>
      </c>
      <c r="E37" s="189" t="s">
        <v>545</v>
      </c>
      <c r="F37" s="183" t="s">
        <v>1007</v>
      </c>
      <c r="G37" s="185">
        <v>790</v>
      </c>
      <c r="H37" s="183"/>
      <c r="I37" s="183" t="s">
        <v>899</v>
      </c>
      <c r="J37" s="185" t="s">
        <v>546</v>
      </c>
      <c r="K37" s="185"/>
      <c r="L37" s="186"/>
      <c r="M37" s="190"/>
      <c r="N37" s="185"/>
      <c r="O37" s="191"/>
      <c r="P37" s="186">
        <f>VLOOKUP(D37,'MidCap Intra'!$B$11:$C$571,2,0)</f>
        <v>851.35</v>
      </c>
      <c r="Q37" s="228"/>
    </row>
    <row r="38" spans="1:38" ht="15" customHeight="1">
      <c r="A38" s="315">
        <v>29</v>
      </c>
      <c r="B38" s="265">
        <v>45485</v>
      </c>
      <c r="C38" s="316"/>
      <c r="D38" s="317" t="s">
        <v>862</v>
      </c>
      <c r="E38" s="318" t="s">
        <v>545</v>
      </c>
      <c r="F38" s="248">
        <v>570</v>
      </c>
      <c r="G38" s="249">
        <v>535</v>
      </c>
      <c r="H38" s="248">
        <v>615</v>
      </c>
      <c r="I38" s="248" t="s">
        <v>1009</v>
      </c>
      <c r="J38" s="247" t="s">
        <v>1021</v>
      </c>
      <c r="K38" s="247">
        <f t="shared" ref="K38" si="49">H38-F38</f>
        <v>45</v>
      </c>
      <c r="L38" s="261">
        <f>(F38*-0.3)/100</f>
        <v>-1.71</v>
      </c>
      <c r="M38" s="262">
        <f t="shared" ref="M38" si="50">(K38+L38)/F38</f>
        <v>7.5947368421052625E-2</v>
      </c>
      <c r="N38" s="247" t="s">
        <v>547</v>
      </c>
      <c r="O38" s="263">
        <v>45488</v>
      </c>
      <c r="P38" s="264"/>
      <c r="Q38" s="228"/>
    </row>
    <row r="39" spans="1:38" ht="15" customHeight="1">
      <c r="A39" s="187">
        <v>30</v>
      </c>
      <c r="B39" s="184">
        <v>45488</v>
      </c>
      <c r="C39" s="188"/>
      <c r="D39" s="192" t="s">
        <v>237</v>
      </c>
      <c r="E39" s="189" t="s">
        <v>545</v>
      </c>
      <c r="F39" s="183" t="s">
        <v>1022</v>
      </c>
      <c r="G39" s="185">
        <v>1100</v>
      </c>
      <c r="H39" s="183"/>
      <c r="I39" s="183" t="s">
        <v>1023</v>
      </c>
      <c r="J39" s="185" t="s">
        <v>546</v>
      </c>
      <c r="K39" s="185"/>
      <c r="L39" s="186"/>
      <c r="M39" s="190"/>
      <c r="N39" s="185"/>
      <c r="O39" s="191"/>
      <c r="P39" s="186"/>
      <c r="Q39" s="228"/>
    </row>
    <row r="40" spans="1:38" ht="15" customHeight="1">
      <c r="A40" s="187">
        <v>31</v>
      </c>
      <c r="B40" s="184">
        <v>45488</v>
      </c>
      <c r="C40" s="188"/>
      <c r="D40" s="192" t="s">
        <v>500</v>
      </c>
      <c r="E40" s="189" t="s">
        <v>545</v>
      </c>
      <c r="F40" s="183" t="s">
        <v>1024</v>
      </c>
      <c r="G40" s="185">
        <v>3700</v>
      </c>
      <c r="H40" s="183"/>
      <c r="I40" s="183" t="s">
        <v>1025</v>
      </c>
      <c r="J40" s="185" t="s">
        <v>546</v>
      </c>
      <c r="K40" s="185"/>
      <c r="L40" s="186"/>
      <c r="M40" s="190"/>
      <c r="N40" s="185"/>
      <c r="O40" s="191"/>
      <c r="P40" s="186"/>
      <c r="Q40" s="228"/>
    </row>
    <row r="41" spans="1:38" ht="15" customHeight="1">
      <c r="A41" s="187">
        <v>32</v>
      </c>
      <c r="B41" s="184">
        <v>45489</v>
      </c>
      <c r="C41" s="188"/>
      <c r="D41" s="192" t="s">
        <v>86</v>
      </c>
      <c r="E41" s="189" t="s">
        <v>545</v>
      </c>
      <c r="F41" s="183" t="s">
        <v>1039</v>
      </c>
      <c r="G41" s="185">
        <v>680</v>
      </c>
      <c r="H41" s="183"/>
      <c r="I41" s="183" t="s">
        <v>1040</v>
      </c>
      <c r="J41" s="185" t="s">
        <v>546</v>
      </c>
      <c r="K41" s="185"/>
      <c r="L41" s="186"/>
      <c r="M41" s="190"/>
      <c r="N41" s="185"/>
      <c r="O41" s="191"/>
      <c r="P41" s="186"/>
      <c r="Q41" s="228"/>
    </row>
    <row r="42" spans="1:38" ht="15" customHeight="1">
      <c r="A42" s="187">
        <v>33</v>
      </c>
      <c r="B42" s="184">
        <v>45491</v>
      </c>
      <c r="C42" s="188"/>
      <c r="D42" s="192" t="s">
        <v>439</v>
      </c>
      <c r="E42" s="189" t="s">
        <v>545</v>
      </c>
      <c r="F42" s="183" t="s">
        <v>1085</v>
      </c>
      <c r="G42" s="185">
        <v>166</v>
      </c>
      <c r="H42" s="183"/>
      <c r="I42" s="183" t="s">
        <v>1086</v>
      </c>
      <c r="J42" s="185" t="s">
        <v>546</v>
      </c>
      <c r="K42" s="185"/>
      <c r="L42" s="186"/>
      <c r="M42" s="190"/>
      <c r="N42" s="185"/>
      <c r="O42" s="191"/>
      <c r="P42" s="186"/>
      <c r="Q42" s="228"/>
    </row>
    <row r="43" spans="1:38" ht="15" customHeight="1">
      <c r="A43" s="187"/>
      <c r="B43" s="184"/>
      <c r="C43" s="188"/>
      <c r="D43" s="192"/>
      <c r="E43" s="189"/>
      <c r="F43" s="183"/>
      <c r="G43" s="185"/>
      <c r="H43" s="183"/>
      <c r="I43" s="183"/>
      <c r="J43" s="185"/>
      <c r="K43" s="185"/>
      <c r="L43" s="186"/>
      <c r="M43" s="190"/>
      <c r="N43" s="185"/>
      <c r="O43" s="191"/>
      <c r="P43" s="186"/>
      <c r="Q43" s="228"/>
    </row>
    <row r="44" spans="1:38" ht="15" customHeight="1">
      <c r="A44" s="281"/>
      <c r="B44" s="281"/>
      <c r="C44" s="188"/>
      <c r="D44" s="192"/>
      <c r="E44" s="189"/>
      <c r="F44" s="183"/>
      <c r="G44" s="185"/>
      <c r="H44" s="183"/>
      <c r="I44" s="183"/>
      <c r="J44" s="185"/>
      <c r="K44" s="185"/>
      <c r="L44" s="186"/>
      <c r="M44" s="190"/>
      <c r="N44" s="185"/>
      <c r="O44" s="191"/>
      <c r="P44" s="186"/>
      <c r="Q44" s="228"/>
    </row>
    <row r="45" spans="1:38" ht="15" customHeight="1">
      <c r="G45" s="54"/>
      <c r="H45" s="54"/>
      <c r="I45" s="54"/>
      <c r="J45" s="54"/>
      <c r="K45" s="54"/>
      <c r="L45" s="54"/>
      <c r="M45" s="54"/>
      <c r="N45" s="54"/>
      <c r="O45" s="54"/>
      <c r="P45" s="54"/>
    </row>
    <row r="46" spans="1:38" ht="14.25" customHeight="1">
      <c r="A46" s="96"/>
      <c r="B46" s="97"/>
      <c r="C46" s="98"/>
      <c r="D46" s="99"/>
      <c r="E46" s="100"/>
      <c r="F46" s="100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102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2" customHeight="1">
      <c r="A47" s="103" t="s">
        <v>548</v>
      </c>
      <c r="B47" s="104"/>
      <c r="C47" s="105"/>
      <c r="E47" s="106"/>
      <c r="F47" s="106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2" customHeight="1">
      <c r="A48" s="107" t="s">
        <v>549</v>
      </c>
      <c r="B48" s="103"/>
      <c r="C48" s="103"/>
      <c r="D48" s="103"/>
      <c r="E48" s="37"/>
      <c r="F48" s="108" t="s">
        <v>550</v>
      </c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2" customHeight="1">
      <c r="A49" s="103" t="s">
        <v>551</v>
      </c>
      <c r="B49" s="103"/>
      <c r="C49" s="103"/>
      <c r="D49" s="103" t="s">
        <v>552</v>
      </c>
      <c r="E49" s="6"/>
      <c r="F49" s="108" t="s">
        <v>553</v>
      </c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2" customHeight="1">
      <c r="A50" s="103"/>
      <c r="B50" s="103"/>
      <c r="C50" s="103"/>
      <c r="D50" s="103"/>
      <c r="E50" s="6"/>
      <c r="F50" s="6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2" customHeight="1">
      <c r="A51" s="196"/>
      <c r="B51" s="196"/>
      <c r="C51" s="196"/>
      <c r="D51" s="196"/>
      <c r="E51" s="197"/>
      <c r="F51" s="197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14.25" customHeight="1">
      <c r="A52" s="103"/>
      <c r="B52" s="103"/>
      <c r="C52" s="103"/>
      <c r="D52" s="103"/>
      <c r="E52" s="6"/>
      <c r="F52" s="6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2.75" customHeight="1">
      <c r="A53" s="115" t="s">
        <v>558</v>
      </c>
      <c r="B53" s="115"/>
      <c r="C53" s="115"/>
      <c r="D53" s="115"/>
      <c r="E53" s="6"/>
      <c r="F53" s="6"/>
      <c r="G53" s="54"/>
      <c r="H53" s="54"/>
      <c r="I53" s="54"/>
      <c r="J53" s="54"/>
      <c r="K53" s="54"/>
      <c r="L53" s="54"/>
      <c r="M53" s="54"/>
      <c r="N53" s="54"/>
      <c r="O53" s="54"/>
      <c r="P53" s="54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</row>
    <row r="54" spans="1:38" ht="38.25" customHeight="1">
      <c r="A54" s="93" t="s">
        <v>16</v>
      </c>
      <c r="B54" s="93" t="s">
        <v>521</v>
      </c>
      <c r="C54" s="93"/>
      <c r="D54" s="94" t="s">
        <v>532</v>
      </c>
      <c r="E54" s="93" t="s">
        <v>533</v>
      </c>
      <c r="F54" s="93" t="s">
        <v>534</v>
      </c>
      <c r="G54" s="93" t="s">
        <v>554</v>
      </c>
      <c r="H54" s="93" t="s">
        <v>536</v>
      </c>
      <c r="I54" s="193" t="s">
        <v>537</v>
      </c>
      <c r="J54" s="195" t="s">
        <v>538</v>
      </c>
      <c r="K54" s="194" t="s">
        <v>559</v>
      </c>
      <c r="L54" s="95" t="s">
        <v>540</v>
      </c>
      <c r="M54" s="116" t="s">
        <v>560</v>
      </c>
      <c r="N54" s="93" t="s">
        <v>561</v>
      </c>
      <c r="O54" s="92" t="s">
        <v>542</v>
      </c>
      <c r="P54" s="260" t="s">
        <v>543</v>
      </c>
      <c r="Q54" s="230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</row>
    <row r="55" spans="1:38" ht="12.75" customHeight="1">
      <c r="A55" s="248">
        <v>1</v>
      </c>
      <c r="B55" s="287">
        <v>45472</v>
      </c>
      <c r="C55" s="288"/>
      <c r="D55" s="288" t="s">
        <v>910</v>
      </c>
      <c r="E55" s="248" t="s">
        <v>556</v>
      </c>
      <c r="F55" s="248">
        <v>3917.5</v>
      </c>
      <c r="G55" s="248">
        <v>3848</v>
      </c>
      <c r="H55" s="248">
        <v>3974</v>
      </c>
      <c r="I55" s="249" t="s">
        <v>911</v>
      </c>
      <c r="J55" s="304" t="s">
        <v>927</v>
      </c>
      <c r="K55" s="303">
        <f t="shared" ref="K55" si="51">H55-F55</f>
        <v>56.5</v>
      </c>
      <c r="L55" s="305">
        <f t="shared" ref="L55:L56" si="52">(H55*N55)*0.03%</f>
        <v>208.63499999999999</v>
      </c>
      <c r="M55" s="306">
        <f t="shared" ref="M55:M56" si="53">(K55*N55)-L55</f>
        <v>9678.8649999999998</v>
      </c>
      <c r="N55" s="303">
        <v>175</v>
      </c>
      <c r="O55" s="307" t="s">
        <v>547</v>
      </c>
      <c r="P55" s="308">
        <v>45474</v>
      </c>
      <c r="Q55" s="226"/>
      <c r="R55" s="54" t="s">
        <v>847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290">
        <v>2</v>
      </c>
      <c r="B56" s="295">
        <v>45474</v>
      </c>
      <c r="C56" s="289"/>
      <c r="D56" s="289" t="s">
        <v>916</v>
      </c>
      <c r="E56" s="290" t="s">
        <v>817</v>
      </c>
      <c r="F56" s="290">
        <v>24130</v>
      </c>
      <c r="G56" s="290">
        <v>24310</v>
      </c>
      <c r="H56" s="290">
        <v>24310</v>
      </c>
      <c r="I56" s="291" t="s">
        <v>917</v>
      </c>
      <c r="J56" s="309" t="s">
        <v>938</v>
      </c>
      <c r="K56" s="310">
        <f>F56-H56</f>
        <v>-180</v>
      </c>
      <c r="L56" s="311">
        <f t="shared" si="52"/>
        <v>182.32499999999999</v>
      </c>
      <c r="M56" s="312">
        <f t="shared" si="53"/>
        <v>-4682.3249999999998</v>
      </c>
      <c r="N56" s="310">
        <v>25</v>
      </c>
      <c r="O56" s="313" t="s">
        <v>557</v>
      </c>
      <c r="P56" s="314">
        <v>45476</v>
      </c>
      <c r="Q56" s="226"/>
      <c r="R56" s="54" t="s">
        <v>849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319">
        <v>3</v>
      </c>
      <c r="B57" s="320">
        <v>45474</v>
      </c>
      <c r="C57" s="321"/>
      <c r="D57" s="321" t="s">
        <v>924</v>
      </c>
      <c r="E57" s="319" t="s">
        <v>556</v>
      </c>
      <c r="F57" s="319">
        <v>716</v>
      </c>
      <c r="G57" s="319">
        <v>704</v>
      </c>
      <c r="H57" s="319">
        <v>716</v>
      </c>
      <c r="I57" s="322" t="s">
        <v>925</v>
      </c>
      <c r="J57" s="323" t="s">
        <v>939</v>
      </c>
      <c r="K57" s="324">
        <f t="shared" ref="K57" si="54">H57-F57</f>
        <v>0</v>
      </c>
      <c r="L57" s="325">
        <f t="shared" ref="L57" si="55">(H57*N57)*0.03%</f>
        <v>214.79999999999998</v>
      </c>
      <c r="M57" s="326">
        <f t="shared" ref="M57" si="56">(K57*N57)-L57</f>
        <v>-214.79999999999998</v>
      </c>
      <c r="N57" s="324">
        <v>1000</v>
      </c>
      <c r="O57" s="327" t="s">
        <v>557</v>
      </c>
      <c r="P57" s="328">
        <v>45476</v>
      </c>
      <c r="Q57" s="226"/>
      <c r="R57" s="54" t="s">
        <v>849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290">
        <v>4</v>
      </c>
      <c r="B58" s="295">
        <v>45474</v>
      </c>
      <c r="C58" s="289"/>
      <c r="D58" s="289" t="s">
        <v>900</v>
      </c>
      <c r="E58" s="290" t="s">
        <v>556</v>
      </c>
      <c r="F58" s="290">
        <v>2840</v>
      </c>
      <c r="G58" s="290">
        <v>2802</v>
      </c>
      <c r="H58" s="290">
        <v>2802</v>
      </c>
      <c r="I58" s="291" t="s">
        <v>926</v>
      </c>
      <c r="J58" s="309" t="s">
        <v>930</v>
      </c>
      <c r="K58" s="310">
        <f t="shared" ref="K58:K59" si="57">H58-F58</f>
        <v>-38</v>
      </c>
      <c r="L58" s="311">
        <f t="shared" ref="L58:L59" si="58">(H58*N58)*0.03%</f>
        <v>252.17999999999998</v>
      </c>
      <c r="M58" s="312">
        <f t="shared" ref="M58:M59" si="59">(K58*N58)-L58</f>
        <v>-11652.18</v>
      </c>
      <c r="N58" s="310">
        <v>300</v>
      </c>
      <c r="O58" s="313" t="s">
        <v>557</v>
      </c>
      <c r="P58" s="314">
        <v>45475</v>
      </c>
      <c r="Q58" s="226"/>
      <c r="R58" s="54" t="s">
        <v>849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248">
        <v>5</v>
      </c>
      <c r="B59" s="287">
        <v>45478</v>
      </c>
      <c r="C59" s="288"/>
      <c r="D59" s="288" t="s">
        <v>953</v>
      </c>
      <c r="E59" s="248" t="s">
        <v>556</v>
      </c>
      <c r="F59" s="248">
        <v>1512</v>
      </c>
      <c r="G59" s="248">
        <v>1495</v>
      </c>
      <c r="H59" s="248">
        <v>1526</v>
      </c>
      <c r="I59" s="329" t="s">
        <v>954</v>
      </c>
      <c r="J59" s="304" t="s">
        <v>966</v>
      </c>
      <c r="K59" s="303">
        <f t="shared" si="57"/>
        <v>14</v>
      </c>
      <c r="L59" s="305">
        <f t="shared" si="58"/>
        <v>297.57</v>
      </c>
      <c r="M59" s="306">
        <f t="shared" si="59"/>
        <v>8802.43</v>
      </c>
      <c r="N59" s="303">
        <v>650</v>
      </c>
      <c r="O59" s="307" t="s">
        <v>547</v>
      </c>
      <c r="P59" s="308">
        <v>45481</v>
      </c>
      <c r="Q59" s="226"/>
      <c r="R59" s="54" t="s">
        <v>847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248">
        <v>6</v>
      </c>
      <c r="B60" s="287">
        <v>45478</v>
      </c>
      <c r="C60" s="288"/>
      <c r="D60" s="288" t="s">
        <v>955</v>
      </c>
      <c r="E60" s="248" t="s">
        <v>556</v>
      </c>
      <c r="F60" s="248">
        <v>2398</v>
      </c>
      <c r="G60" s="248">
        <v>2370</v>
      </c>
      <c r="H60" s="248">
        <v>2422.5</v>
      </c>
      <c r="I60" s="249" t="s">
        <v>956</v>
      </c>
      <c r="J60" s="304" t="s">
        <v>972</v>
      </c>
      <c r="K60" s="303">
        <f t="shared" ref="K60:K61" si="60">H60-F60</f>
        <v>24.5</v>
      </c>
      <c r="L60" s="305">
        <f t="shared" ref="L60:L61" si="61">(H60*N60)*0.03%</f>
        <v>272.53125</v>
      </c>
      <c r="M60" s="306">
        <f t="shared" ref="M60:M61" si="62">(K60*N60)-L60</f>
        <v>8914.96875</v>
      </c>
      <c r="N60" s="303">
        <v>375</v>
      </c>
      <c r="O60" s="307" t="s">
        <v>547</v>
      </c>
      <c r="P60" s="308">
        <v>45481</v>
      </c>
      <c r="Q60" s="226"/>
      <c r="R60" s="54" t="s">
        <v>849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290">
        <v>7</v>
      </c>
      <c r="B61" s="295">
        <v>45481</v>
      </c>
      <c r="C61" s="289"/>
      <c r="D61" s="289" t="s">
        <v>969</v>
      </c>
      <c r="E61" s="290" t="s">
        <v>556</v>
      </c>
      <c r="F61" s="290">
        <v>4555</v>
      </c>
      <c r="G61" s="290">
        <v>4495</v>
      </c>
      <c r="H61" s="290">
        <v>4502.5</v>
      </c>
      <c r="I61" s="290" t="s">
        <v>970</v>
      </c>
      <c r="J61" s="309" t="s">
        <v>973</v>
      </c>
      <c r="K61" s="310">
        <f t="shared" si="60"/>
        <v>-52.5</v>
      </c>
      <c r="L61" s="311">
        <f t="shared" si="61"/>
        <v>270.14999999999998</v>
      </c>
      <c r="M61" s="312">
        <f t="shared" si="62"/>
        <v>-10770.15</v>
      </c>
      <c r="N61" s="310">
        <v>200</v>
      </c>
      <c r="O61" s="313" t="s">
        <v>557</v>
      </c>
      <c r="P61" s="314">
        <v>45481</v>
      </c>
      <c r="Q61" s="226"/>
      <c r="R61" s="54" t="s">
        <v>849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290">
        <v>8</v>
      </c>
      <c r="B62" s="295">
        <v>45481</v>
      </c>
      <c r="C62" s="289"/>
      <c r="D62" s="289" t="s">
        <v>953</v>
      </c>
      <c r="E62" s="290" t="s">
        <v>556</v>
      </c>
      <c r="F62" s="290">
        <v>1511</v>
      </c>
      <c r="G62" s="290">
        <v>1496</v>
      </c>
      <c r="H62" s="290">
        <v>1496</v>
      </c>
      <c r="I62" s="290" t="s">
        <v>971</v>
      </c>
      <c r="J62" s="309" t="s">
        <v>979</v>
      </c>
      <c r="K62" s="310">
        <f t="shared" ref="K62" si="63">H62-F62</f>
        <v>-15</v>
      </c>
      <c r="L62" s="311">
        <f t="shared" ref="L62" si="64">(H62*N62)*0.03%</f>
        <v>291.71999999999997</v>
      </c>
      <c r="M62" s="312">
        <f t="shared" ref="M62" si="65">(K62*N62)-L62</f>
        <v>-10041.719999999999</v>
      </c>
      <c r="N62" s="310">
        <v>650</v>
      </c>
      <c r="O62" s="313" t="s">
        <v>557</v>
      </c>
      <c r="P62" s="314">
        <v>45481</v>
      </c>
      <c r="Q62" s="226"/>
      <c r="R62" s="54" t="s">
        <v>847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335">
        <v>9</v>
      </c>
      <c r="B63" s="336">
        <v>45481</v>
      </c>
      <c r="C63" s="337"/>
      <c r="D63" s="337" t="s">
        <v>974</v>
      </c>
      <c r="E63" s="335" t="s">
        <v>556</v>
      </c>
      <c r="F63" s="335">
        <v>2377</v>
      </c>
      <c r="G63" s="335">
        <v>2349</v>
      </c>
      <c r="H63" s="335">
        <v>2349</v>
      </c>
      <c r="I63" s="335" t="s">
        <v>975</v>
      </c>
      <c r="J63" s="338" t="s">
        <v>976</v>
      </c>
      <c r="K63" s="339">
        <f t="shared" ref="K63:K64" si="66">H63-F63</f>
        <v>-28</v>
      </c>
      <c r="L63" s="340">
        <f t="shared" ref="L63:L64" si="67">(H63*N63)*0.03%</f>
        <v>258.62489999999997</v>
      </c>
      <c r="M63" s="341">
        <f t="shared" ref="M63:M64" si="68">(K63*N63)-L63</f>
        <v>-10534.624900000001</v>
      </c>
      <c r="N63" s="339">
        <v>367</v>
      </c>
      <c r="O63" s="342" t="s">
        <v>557</v>
      </c>
      <c r="P63" s="343">
        <v>45481</v>
      </c>
      <c r="Q63" s="226"/>
      <c r="R63" s="54" t="s">
        <v>849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248">
        <v>10</v>
      </c>
      <c r="B64" s="287">
        <v>45483</v>
      </c>
      <c r="C64" s="288"/>
      <c r="D64" s="288" t="s">
        <v>990</v>
      </c>
      <c r="E64" s="248" t="s">
        <v>556</v>
      </c>
      <c r="F64" s="248">
        <v>2601</v>
      </c>
      <c r="G64" s="248">
        <v>2568</v>
      </c>
      <c r="H64" s="248">
        <v>2630</v>
      </c>
      <c r="I64" s="248" t="s">
        <v>991</v>
      </c>
      <c r="J64" s="284" t="s">
        <v>934</v>
      </c>
      <c r="K64" s="247">
        <f t="shared" si="66"/>
        <v>29</v>
      </c>
      <c r="L64" s="285">
        <f t="shared" si="67"/>
        <v>236.7</v>
      </c>
      <c r="M64" s="286">
        <f t="shared" si="68"/>
        <v>8463.2999999999993</v>
      </c>
      <c r="N64" s="247">
        <v>300</v>
      </c>
      <c r="O64" s="284" t="s">
        <v>547</v>
      </c>
      <c r="P64" s="287">
        <v>45485</v>
      </c>
      <c r="Q64" s="226"/>
      <c r="R64" s="54" t="s">
        <v>848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344">
        <v>11</v>
      </c>
      <c r="B65" s="345">
        <v>45483</v>
      </c>
      <c r="C65" s="346"/>
      <c r="D65" s="346" t="s">
        <v>994</v>
      </c>
      <c r="E65" s="344" t="s">
        <v>556</v>
      </c>
      <c r="F65" s="344">
        <v>448.5</v>
      </c>
      <c r="G65" s="344">
        <v>442</v>
      </c>
      <c r="H65" s="344">
        <v>453.5</v>
      </c>
      <c r="I65" s="344" t="s">
        <v>995</v>
      </c>
      <c r="J65" s="304" t="s">
        <v>996</v>
      </c>
      <c r="K65" s="347">
        <f t="shared" ref="K65" si="69">H65-F65</f>
        <v>5</v>
      </c>
      <c r="L65" s="348">
        <f t="shared" ref="L65" si="70">(H65*N65)*0.03%</f>
        <v>217.67999999999998</v>
      </c>
      <c r="M65" s="349">
        <f t="shared" ref="M65" si="71">(K65*N65)-L65</f>
        <v>7782.32</v>
      </c>
      <c r="N65" s="347">
        <v>1600</v>
      </c>
      <c r="O65" s="350" t="s">
        <v>547</v>
      </c>
      <c r="P65" s="351">
        <v>45483</v>
      </c>
      <c r="Q65" s="226"/>
      <c r="R65" s="54" t="s">
        <v>847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248">
        <v>12</v>
      </c>
      <c r="B66" s="287">
        <v>45483</v>
      </c>
      <c r="C66" s="288"/>
      <c r="D66" s="288" t="s">
        <v>916</v>
      </c>
      <c r="E66" s="248" t="s">
        <v>556</v>
      </c>
      <c r="F66" s="248">
        <v>24260</v>
      </c>
      <c r="G66" s="248">
        <v>24170</v>
      </c>
      <c r="H66" s="248">
        <v>24330</v>
      </c>
      <c r="I66" s="248" t="s">
        <v>993</v>
      </c>
      <c r="J66" s="304" t="s">
        <v>728</v>
      </c>
      <c r="K66" s="303">
        <f t="shared" ref="K66:K67" si="72">H66-F66</f>
        <v>70</v>
      </c>
      <c r="L66" s="305">
        <f t="shared" ref="L66:L67" si="73">(H66*N66)*0.03%</f>
        <v>182.47499999999999</v>
      </c>
      <c r="M66" s="306">
        <f t="shared" ref="M66:M67" si="74">(K66*N66)-L66</f>
        <v>1567.5250000000001</v>
      </c>
      <c r="N66" s="303">
        <v>25</v>
      </c>
      <c r="O66" s="307" t="s">
        <v>547</v>
      </c>
      <c r="P66" s="308">
        <v>45483</v>
      </c>
      <c r="Q66" s="226"/>
      <c r="R66" s="54" t="s">
        <v>847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ht="12.75" customHeight="1">
      <c r="A67" s="290">
        <v>13</v>
      </c>
      <c r="B67" s="295">
        <v>45483</v>
      </c>
      <c r="C67" s="289"/>
      <c r="D67" s="289" t="s">
        <v>1041</v>
      </c>
      <c r="E67" s="290" t="s">
        <v>556</v>
      </c>
      <c r="F67" s="290">
        <v>40625</v>
      </c>
      <c r="G67" s="290">
        <v>39900</v>
      </c>
      <c r="H67" s="290">
        <v>39875</v>
      </c>
      <c r="I67" s="291" t="s">
        <v>1042</v>
      </c>
      <c r="J67" s="338" t="s">
        <v>1088</v>
      </c>
      <c r="K67" s="339">
        <f t="shared" si="72"/>
        <v>-750</v>
      </c>
      <c r="L67" s="340">
        <f t="shared" si="73"/>
        <v>179.43749999999997</v>
      </c>
      <c r="M67" s="341">
        <f t="shared" si="74"/>
        <v>-11429.4375</v>
      </c>
      <c r="N67" s="339">
        <v>15</v>
      </c>
      <c r="O67" s="342" t="s">
        <v>557</v>
      </c>
      <c r="P67" s="343">
        <v>45491</v>
      </c>
      <c r="Q67" s="226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183"/>
      <c r="B68" s="231"/>
      <c r="C68" s="227"/>
      <c r="D68" s="227"/>
      <c r="E68" s="183"/>
      <c r="F68" s="183"/>
      <c r="G68" s="183"/>
      <c r="H68" s="183"/>
      <c r="I68" s="185"/>
      <c r="J68" s="185"/>
      <c r="K68" s="183"/>
      <c r="L68" s="186"/>
      <c r="M68" s="273"/>
      <c r="N68" s="183"/>
      <c r="O68" s="185"/>
      <c r="P68" s="231"/>
      <c r="Q68" s="226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183"/>
      <c r="B69" s="231"/>
      <c r="C69" s="227"/>
      <c r="D69" s="227"/>
      <c r="E69" s="183"/>
      <c r="F69" s="183"/>
      <c r="G69" s="183"/>
      <c r="H69" s="183"/>
      <c r="I69" s="185"/>
      <c r="J69" s="185"/>
      <c r="K69" s="183"/>
      <c r="L69" s="186"/>
      <c r="M69" s="273"/>
      <c r="N69" s="183"/>
      <c r="O69" s="185"/>
      <c r="P69" s="231"/>
      <c r="Q69" s="226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s="268" customFormat="1" ht="12.75" customHeight="1">
      <c r="A70" s="183"/>
      <c r="B70" s="231"/>
      <c r="C70" s="227"/>
      <c r="D70" s="227"/>
      <c r="E70" s="183"/>
      <c r="F70" s="183"/>
      <c r="G70" s="183"/>
      <c r="H70" s="183"/>
      <c r="I70" s="185"/>
      <c r="J70" s="185"/>
      <c r="K70" s="183"/>
      <c r="L70" s="186"/>
      <c r="M70" s="273"/>
      <c r="N70" s="183"/>
      <c r="O70" s="185"/>
      <c r="P70" s="231"/>
      <c r="Q70" s="226"/>
      <c r="R70" s="266"/>
      <c r="S70" s="266"/>
      <c r="T70" s="266"/>
      <c r="U70" s="266"/>
      <c r="V70" s="266"/>
      <c r="W70" s="266"/>
      <c r="X70" s="266"/>
      <c r="Y70" s="266"/>
      <c r="Z70" s="266"/>
      <c r="AA70" s="266"/>
      <c r="AB70" s="266"/>
      <c r="AC70" s="266"/>
      <c r="AD70" s="266"/>
      <c r="AE70" s="266"/>
      <c r="AF70" s="266"/>
      <c r="AG70" s="266"/>
      <c r="AH70" s="266"/>
      <c r="AI70" s="266"/>
      <c r="AJ70" s="267"/>
      <c r="AK70" s="267"/>
      <c r="AL70" s="267"/>
    </row>
    <row r="71" spans="1:38" s="268" customFormat="1" ht="15" customHeight="1">
      <c r="A71" s="267"/>
      <c r="B71" s="226"/>
      <c r="C71" s="269"/>
      <c r="D71" s="269"/>
      <c r="E71" s="267"/>
      <c r="F71" s="267"/>
      <c r="G71" s="267"/>
      <c r="H71" s="267"/>
      <c r="I71" s="270"/>
      <c r="J71" s="270"/>
      <c r="K71" s="267"/>
      <c r="L71" s="271"/>
      <c r="M71" s="272"/>
      <c r="N71" s="267"/>
      <c r="O71" s="270"/>
      <c r="P71" s="226"/>
      <c r="R71" s="266"/>
      <c r="S71" s="266"/>
      <c r="T71" s="266"/>
      <c r="U71" s="266"/>
      <c r="V71" s="266"/>
      <c r="W71" s="266"/>
      <c r="X71" s="266"/>
      <c r="Y71" s="266"/>
      <c r="Z71" s="266"/>
      <c r="AA71" s="266"/>
      <c r="AB71" s="266"/>
      <c r="AC71" s="266"/>
      <c r="AD71" s="266"/>
      <c r="AE71" s="266"/>
      <c r="AF71" s="266"/>
      <c r="AG71" s="266"/>
      <c r="AH71" s="266"/>
      <c r="AI71" s="266"/>
    </row>
    <row r="72" spans="1:38" ht="12.75" customHeight="1">
      <c r="A72" s="118"/>
      <c r="B72" s="120"/>
      <c r="C72" s="117"/>
      <c r="D72" s="117"/>
      <c r="E72" s="118"/>
      <c r="F72" s="118"/>
      <c r="G72" s="118"/>
      <c r="H72" s="121"/>
      <c r="I72" s="121"/>
      <c r="J72" s="121"/>
      <c r="K72" s="117"/>
      <c r="L72" s="118"/>
      <c r="M72" s="118"/>
      <c r="N72" s="118"/>
      <c r="O72" s="121"/>
      <c r="P72" s="121"/>
      <c r="Q72" s="121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>
      <c r="A73" s="122" t="s">
        <v>562</v>
      </c>
      <c r="B73" s="122"/>
      <c r="C73" s="122"/>
      <c r="D73" s="122"/>
      <c r="E73" s="123"/>
      <c r="F73" s="101"/>
      <c r="G73" s="101"/>
      <c r="H73" s="101"/>
      <c r="I73" s="101"/>
      <c r="J73" s="1"/>
      <c r="K73" s="6"/>
      <c r="L73" s="6"/>
      <c r="M73" s="6"/>
      <c r="N73" s="1"/>
      <c r="O73" s="1"/>
      <c r="P73" s="37"/>
      <c r="Q73" s="37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37"/>
      <c r="AK73" s="37"/>
      <c r="AL73" s="37"/>
    </row>
    <row r="74" spans="1:38" ht="38.25">
      <c r="A74" s="93" t="s">
        <v>16</v>
      </c>
      <c r="B74" s="93" t="s">
        <v>521</v>
      </c>
      <c r="C74" s="93"/>
      <c r="D74" s="94" t="s">
        <v>532</v>
      </c>
      <c r="E74" s="93" t="s">
        <v>533</v>
      </c>
      <c r="F74" s="93" t="s">
        <v>534</v>
      </c>
      <c r="G74" s="93" t="s">
        <v>554</v>
      </c>
      <c r="H74" s="93" t="s">
        <v>536</v>
      </c>
      <c r="I74" s="93" t="s">
        <v>537</v>
      </c>
      <c r="J74" s="92" t="s">
        <v>538</v>
      </c>
      <c r="K74" s="92" t="s">
        <v>563</v>
      </c>
      <c r="L74" s="95" t="s">
        <v>540</v>
      </c>
      <c r="M74" s="116" t="s">
        <v>560</v>
      </c>
      <c r="N74" s="93" t="s">
        <v>561</v>
      </c>
      <c r="O74" s="93" t="s">
        <v>542</v>
      </c>
      <c r="P74" s="94" t="s">
        <v>543</v>
      </c>
      <c r="Q74" s="229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37"/>
      <c r="AK74" s="37"/>
      <c r="AL74" s="37"/>
    </row>
    <row r="75" spans="1:38" ht="12.75" customHeight="1">
      <c r="A75" s="248">
        <v>1</v>
      </c>
      <c r="B75" s="287">
        <v>45471</v>
      </c>
      <c r="C75" s="288"/>
      <c r="D75" s="288" t="s">
        <v>915</v>
      </c>
      <c r="E75" s="248" t="s">
        <v>817</v>
      </c>
      <c r="F75" s="248">
        <v>96</v>
      </c>
      <c r="G75" s="248">
        <v>130</v>
      </c>
      <c r="H75" s="248">
        <v>74</v>
      </c>
      <c r="I75" s="249" t="s">
        <v>914</v>
      </c>
      <c r="J75" s="284" t="s">
        <v>936</v>
      </c>
      <c r="K75" s="247">
        <f>F75-H75</f>
        <v>22</v>
      </c>
      <c r="L75" s="285">
        <v>50</v>
      </c>
      <c r="M75" s="286">
        <f t="shared" ref="M75" si="75">(K75*N75)-L75</f>
        <v>500</v>
      </c>
      <c r="N75" s="247">
        <v>25</v>
      </c>
      <c r="O75" s="284" t="s">
        <v>547</v>
      </c>
      <c r="P75" s="287">
        <v>45475</v>
      </c>
      <c r="Q75" s="226"/>
      <c r="R75" s="54" t="s">
        <v>849</v>
      </c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  <c r="AE75" s="54"/>
      <c r="AF75" s="37"/>
      <c r="AG75" s="119"/>
      <c r="AH75" s="117"/>
      <c r="AI75" s="117"/>
      <c r="AJ75" s="118"/>
      <c r="AK75" s="118"/>
      <c r="AL75" s="118"/>
    </row>
    <row r="76" spans="1:38" ht="12.75" customHeight="1">
      <c r="A76" s="290">
        <v>2</v>
      </c>
      <c r="B76" s="295">
        <v>45474</v>
      </c>
      <c r="C76" s="289"/>
      <c r="D76" s="289" t="s">
        <v>921</v>
      </c>
      <c r="E76" s="290" t="s">
        <v>556</v>
      </c>
      <c r="F76" s="290">
        <v>220</v>
      </c>
      <c r="G76" s="290">
        <v>140</v>
      </c>
      <c r="H76" s="290">
        <v>165</v>
      </c>
      <c r="I76" s="291" t="s">
        <v>922</v>
      </c>
      <c r="J76" s="296" t="s">
        <v>923</v>
      </c>
      <c r="K76" s="292">
        <f t="shared" ref="K76" si="76">H76-F76</f>
        <v>-55</v>
      </c>
      <c r="L76" s="293">
        <v>50</v>
      </c>
      <c r="M76" s="294">
        <f t="shared" ref="M76" si="77">(K76*N76)-L76</f>
        <v>-875</v>
      </c>
      <c r="N76" s="292">
        <v>15</v>
      </c>
      <c r="O76" s="296" t="s">
        <v>557</v>
      </c>
      <c r="P76" s="295">
        <v>45474</v>
      </c>
      <c r="Q76" s="226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  <c r="AG76" s="119"/>
      <c r="AH76" s="117"/>
      <c r="AI76" s="117"/>
      <c r="AJ76" s="118"/>
      <c r="AK76" s="118"/>
      <c r="AL76" s="118"/>
    </row>
    <row r="77" spans="1:38" ht="12.75" customHeight="1">
      <c r="A77" s="290">
        <v>3</v>
      </c>
      <c r="B77" s="295">
        <v>45475</v>
      </c>
      <c r="C77" s="289"/>
      <c r="D77" s="289" t="s">
        <v>933</v>
      </c>
      <c r="E77" s="290" t="s">
        <v>556</v>
      </c>
      <c r="F77" s="290">
        <v>30</v>
      </c>
      <c r="G77" s="290">
        <v>0</v>
      </c>
      <c r="H77" s="290">
        <v>15.5</v>
      </c>
      <c r="I77" s="291" t="s">
        <v>888</v>
      </c>
      <c r="J77" s="296" t="s">
        <v>937</v>
      </c>
      <c r="K77" s="292">
        <f t="shared" ref="K77" si="78">H77-F77</f>
        <v>-14.5</v>
      </c>
      <c r="L77" s="293">
        <v>50</v>
      </c>
      <c r="M77" s="294">
        <f t="shared" ref="M77:M78" si="79">(K77*N77)-L77</f>
        <v>-630</v>
      </c>
      <c r="N77" s="292">
        <v>40</v>
      </c>
      <c r="O77" s="296" t="s">
        <v>557</v>
      </c>
      <c r="P77" s="295">
        <v>45475</v>
      </c>
      <c r="Q77" s="226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  <c r="AG77" s="119"/>
      <c r="AH77" s="117"/>
      <c r="AI77" s="117"/>
      <c r="AJ77" s="118"/>
      <c r="AK77" s="118"/>
      <c r="AL77" s="118"/>
    </row>
    <row r="78" spans="1:38" ht="12.75" customHeight="1">
      <c r="A78" s="248">
        <v>4</v>
      </c>
      <c r="B78" s="287">
        <v>45476</v>
      </c>
      <c r="C78" s="288"/>
      <c r="D78" s="288" t="s">
        <v>915</v>
      </c>
      <c r="E78" s="248" t="s">
        <v>817</v>
      </c>
      <c r="F78" s="248">
        <v>103</v>
      </c>
      <c r="G78" s="248">
        <v>135</v>
      </c>
      <c r="H78" s="248">
        <v>71.5</v>
      </c>
      <c r="I78" s="249" t="s">
        <v>914</v>
      </c>
      <c r="J78" s="284" t="s">
        <v>949</v>
      </c>
      <c r="K78" s="247">
        <f>F78-H78</f>
        <v>31.5</v>
      </c>
      <c r="L78" s="285">
        <v>50</v>
      </c>
      <c r="M78" s="286">
        <f t="shared" si="79"/>
        <v>737.5</v>
      </c>
      <c r="N78" s="247">
        <v>25</v>
      </c>
      <c r="O78" s="284" t="s">
        <v>547</v>
      </c>
      <c r="P78" s="287">
        <v>45478</v>
      </c>
      <c r="Q78" s="226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119"/>
      <c r="AH78" s="117"/>
      <c r="AI78" s="117"/>
      <c r="AJ78" s="118"/>
      <c r="AK78" s="118"/>
      <c r="AL78" s="118"/>
    </row>
    <row r="79" spans="1:38" ht="12.75" customHeight="1">
      <c r="A79" s="248">
        <v>5</v>
      </c>
      <c r="B79" s="287">
        <v>45476</v>
      </c>
      <c r="C79" s="288"/>
      <c r="D79" s="288" t="s">
        <v>941</v>
      </c>
      <c r="E79" s="248" t="s">
        <v>556</v>
      </c>
      <c r="F79" s="248">
        <v>145</v>
      </c>
      <c r="G79" s="248">
        <v>30</v>
      </c>
      <c r="H79" s="248">
        <v>235</v>
      </c>
      <c r="I79" s="249" t="s">
        <v>942</v>
      </c>
      <c r="J79" s="284" t="s">
        <v>943</v>
      </c>
      <c r="K79" s="247">
        <f>H79-F79</f>
        <v>90</v>
      </c>
      <c r="L79" s="285">
        <v>50</v>
      </c>
      <c r="M79" s="286">
        <f t="shared" ref="M79" si="80">(K79*N79)-L79</f>
        <v>1300</v>
      </c>
      <c r="N79" s="247">
        <v>15</v>
      </c>
      <c r="O79" s="284" t="s">
        <v>547</v>
      </c>
      <c r="P79" s="287">
        <v>45476</v>
      </c>
      <c r="Q79" s="226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19"/>
      <c r="AH79" s="117"/>
      <c r="AI79" s="117"/>
      <c r="AJ79" s="118"/>
      <c r="AK79" s="118"/>
      <c r="AL79" s="118"/>
    </row>
    <row r="80" spans="1:38" ht="12.75" customHeight="1">
      <c r="A80" s="248">
        <v>6</v>
      </c>
      <c r="B80" s="287">
        <v>45476</v>
      </c>
      <c r="C80" s="288"/>
      <c r="D80" s="288" t="s">
        <v>941</v>
      </c>
      <c r="E80" s="248" t="s">
        <v>556</v>
      </c>
      <c r="F80" s="248">
        <v>80</v>
      </c>
      <c r="G80" s="248">
        <v>0</v>
      </c>
      <c r="H80" s="248">
        <v>135</v>
      </c>
      <c r="I80" s="249" t="s">
        <v>944</v>
      </c>
      <c r="J80" s="284" t="s">
        <v>682</v>
      </c>
      <c r="K80" s="247">
        <f>H80-F80</f>
        <v>55</v>
      </c>
      <c r="L80" s="285">
        <v>50</v>
      </c>
      <c r="M80" s="286">
        <f t="shared" ref="M80" si="81">(K80*N80)-L80</f>
        <v>775</v>
      </c>
      <c r="N80" s="247">
        <v>15</v>
      </c>
      <c r="O80" s="284" t="s">
        <v>547</v>
      </c>
      <c r="P80" s="287">
        <v>45476</v>
      </c>
      <c r="Q80" s="226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248">
        <v>7</v>
      </c>
      <c r="B81" s="287">
        <v>45478</v>
      </c>
      <c r="C81" s="288"/>
      <c r="D81" s="288" t="s">
        <v>951</v>
      </c>
      <c r="E81" s="248" t="s">
        <v>556</v>
      </c>
      <c r="F81" s="248">
        <v>142</v>
      </c>
      <c r="G81" s="248">
        <v>90</v>
      </c>
      <c r="H81" s="248">
        <v>172</v>
      </c>
      <c r="I81" s="249" t="s">
        <v>952</v>
      </c>
      <c r="J81" s="284" t="s">
        <v>765</v>
      </c>
      <c r="K81" s="247">
        <f>H81-F81</f>
        <v>30</v>
      </c>
      <c r="L81" s="285">
        <v>50</v>
      </c>
      <c r="M81" s="286">
        <f t="shared" ref="M81" si="82">(K81*N81)-L81</f>
        <v>700</v>
      </c>
      <c r="N81" s="247">
        <v>25</v>
      </c>
      <c r="O81" s="284" t="s">
        <v>547</v>
      </c>
      <c r="P81" s="287">
        <v>45478</v>
      </c>
      <c r="Q81" s="226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248">
        <v>8</v>
      </c>
      <c r="B82" s="287">
        <v>45478</v>
      </c>
      <c r="C82" s="288"/>
      <c r="D82" s="288" t="s">
        <v>958</v>
      </c>
      <c r="E82" s="248" t="s">
        <v>556</v>
      </c>
      <c r="F82" s="248">
        <v>137.5</v>
      </c>
      <c r="G82" s="248">
        <v>85</v>
      </c>
      <c r="H82" s="248">
        <v>160</v>
      </c>
      <c r="I82" s="249" t="s">
        <v>952</v>
      </c>
      <c r="J82" s="284" t="s">
        <v>959</v>
      </c>
      <c r="K82" s="247">
        <f>H82-F82</f>
        <v>22.5</v>
      </c>
      <c r="L82" s="285">
        <v>50</v>
      </c>
      <c r="M82" s="286">
        <f t="shared" ref="M82:M83" si="83">(K82*N82)-L82</f>
        <v>512.5</v>
      </c>
      <c r="N82" s="247">
        <v>25</v>
      </c>
      <c r="O82" s="284" t="s">
        <v>547</v>
      </c>
      <c r="P82" s="287">
        <v>45478</v>
      </c>
      <c r="Q82" s="226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290">
        <v>9</v>
      </c>
      <c r="B83" s="295">
        <v>45478</v>
      </c>
      <c r="C83" s="289"/>
      <c r="D83" s="289" t="s">
        <v>960</v>
      </c>
      <c r="E83" s="290" t="s">
        <v>817</v>
      </c>
      <c r="F83" s="290">
        <v>103</v>
      </c>
      <c r="G83" s="290">
        <v>135</v>
      </c>
      <c r="H83" s="290">
        <v>135</v>
      </c>
      <c r="I83" s="291" t="s">
        <v>914</v>
      </c>
      <c r="J83" s="296" t="s">
        <v>984</v>
      </c>
      <c r="K83" s="292">
        <f>F83-H83</f>
        <v>-32</v>
      </c>
      <c r="L83" s="293">
        <v>50</v>
      </c>
      <c r="M83" s="294">
        <f t="shared" si="83"/>
        <v>-850</v>
      </c>
      <c r="N83" s="292">
        <v>25</v>
      </c>
      <c r="O83" s="296" t="s">
        <v>557</v>
      </c>
      <c r="P83" s="295">
        <v>45482</v>
      </c>
      <c r="Q83" s="226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290">
        <v>10</v>
      </c>
      <c r="B84" s="295">
        <v>45478</v>
      </c>
      <c r="C84" s="289"/>
      <c r="D84" s="289" t="s">
        <v>961</v>
      </c>
      <c r="E84" s="290" t="s">
        <v>556</v>
      </c>
      <c r="F84" s="290">
        <v>260</v>
      </c>
      <c r="G84" s="290">
        <v>160</v>
      </c>
      <c r="H84" s="290">
        <v>160</v>
      </c>
      <c r="I84" s="291" t="s">
        <v>962</v>
      </c>
      <c r="J84" s="296" t="s">
        <v>965</v>
      </c>
      <c r="K84" s="292">
        <f t="shared" ref="K84" si="84">H84-F84</f>
        <v>-100</v>
      </c>
      <c r="L84" s="293">
        <v>50</v>
      </c>
      <c r="M84" s="294">
        <f t="shared" ref="M84:M85" si="85">(K84*N84)-L84</f>
        <v>-1550</v>
      </c>
      <c r="N84" s="292">
        <v>15</v>
      </c>
      <c r="O84" s="296" t="s">
        <v>557</v>
      </c>
      <c r="P84" s="295">
        <v>45481</v>
      </c>
      <c r="Q84" s="226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248">
        <v>11</v>
      </c>
      <c r="B85" s="287">
        <v>45483</v>
      </c>
      <c r="C85" s="288"/>
      <c r="D85" s="288" t="s">
        <v>951</v>
      </c>
      <c r="E85" s="248" t="s">
        <v>556</v>
      </c>
      <c r="F85" s="248">
        <v>81</v>
      </c>
      <c r="G85" s="248">
        <v>40</v>
      </c>
      <c r="H85" s="248">
        <v>99.5</v>
      </c>
      <c r="I85" s="249" t="s">
        <v>992</v>
      </c>
      <c r="J85" s="284" t="s">
        <v>982</v>
      </c>
      <c r="K85" s="247">
        <f>H85-F85</f>
        <v>18.5</v>
      </c>
      <c r="L85" s="285">
        <v>50</v>
      </c>
      <c r="M85" s="286">
        <f t="shared" si="85"/>
        <v>412.5</v>
      </c>
      <c r="N85" s="247">
        <v>25</v>
      </c>
      <c r="O85" s="284" t="s">
        <v>547</v>
      </c>
      <c r="P85" s="287">
        <v>45483</v>
      </c>
      <c r="Q85" s="226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290">
        <v>12</v>
      </c>
      <c r="B86" s="295">
        <v>45483</v>
      </c>
      <c r="C86" s="289"/>
      <c r="D86" s="289" t="s">
        <v>997</v>
      </c>
      <c r="E86" s="290" t="s">
        <v>556</v>
      </c>
      <c r="F86" s="290">
        <v>72.5</v>
      </c>
      <c r="G86" s="290">
        <v>0</v>
      </c>
      <c r="H86" s="290">
        <v>10</v>
      </c>
      <c r="I86" s="291" t="s">
        <v>998</v>
      </c>
      <c r="J86" s="296" t="s">
        <v>999</v>
      </c>
      <c r="K86" s="292">
        <f t="shared" ref="K86" si="86">H86-F86</f>
        <v>-62.5</v>
      </c>
      <c r="L86" s="293">
        <v>50</v>
      </c>
      <c r="M86" s="294">
        <f t="shared" ref="M86:M87" si="87">(K86*N86)-L86</f>
        <v>-987.5</v>
      </c>
      <c r="N86" s="292">
        <v>15</v>
      </c>
      <c r="O86" s="296" t="s">
        <v>557</v>
      </c>
      <c r="P86" s="295">
        <v>45483</v>
      </c>
      <c r="Q86" s="226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290">
        <v>13</v>
      </c>
      <c r="B87" s="295">
        <v>45489</v>
      </c>
      <c r="C87" s="289"/>
      <c r="D87" s="289" t="s">
        <v>1037</v>
      </c>
      <c r="E87" s="290" t="s">
        <v>556</v>
      </c>
      <c r="F87" s="290">
        <v>52.5</v>
      </c>
      <c r="G87" s="290">
        <v>0</v>
      </c>
      <c r="H87" s="290">
        <v>18</v>
      </c>
      <c r="I87" s="291" t="s">
        <v>1038</v>
      </c>
      <c r="J87" s="296" t="s">
        <v>1084</v>
      </c>
      <c r="K87" s="292">
        <f>H87-F87</f>
        <v>-34.5</v>
      </c>
      <c r="L87" s="293">
        <v>50</v>
      </c>
      <c r="M87" s="294">
        <f t="shared" si="87"/>
        <v>-912.5</v>
      </c>
      <c r="N87" s="292">
        <v>25</v>
      </c>
      <c r="O87" s="296" t="s">
        <v>557</v>
      </c>
      <c r="P87" s="295">
        <v>45491</v>
      </c>
      <c r="Q87" s="226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297"/>
      <c r="B88" s="298"/>
      <c r="C88" s="299"/>
      <c r="D88" s="299"/>
      <c r="E88" s="297"/>
      <c r="F88" s="297"/>
      <c r="G88" s="297"/>
      <c r="H88" s="297"/>
      <c r="I88" s="300"/>
      <c r="J88" s="300"/>
      <c r="K88" s="297"/>
      <c r="L88" s="301"/>
      <c r="M88" s="302"/>
      <c r="N88" s="297"/>
      <c r="O88" s="300"/>
      <c r="P88" s="298"/>
      <c r="Q88" s="226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297"/>
      <c r="B89" s="298"/>
      <c r="C89" s="299"/>
      <c r="D89" s="299"/>
      <c r="E89" s="297"/>
      <c r="F89" s="297"/>
      <c r="G89" s="297"/>
      <c r="H89" s="297"/>
      <c r="I89" s="300"/>
      <c r="J89" s="300"/>
      <c r="K89" s="297"/>
      <c r="L89" s="301"/>
      <c r="M89" s="302"/>
      <c r="N89" s="297"/>
      <c r="O89" s="300"/>
      <c r="P89" s="298"/>
      <c r="Q89" s="226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s="243" customFormat="1" ht="12.75" customHeight="1">
      <c r="A90" s="297"/>
      <c r="B90" s="298"/>
      <c r="C90" s="299"/>
      <c r="D90" s="299"/>
      <c r="E90" s="297"/>
      <c r="F90" s="297"/>
      <c r="G90" s="297"/>
      <c r="H90" s="297"/>
      <c r="I90" s="300"/>
      <c r="J90" s="300"/>
      <c r="K90" s="297"/>
      <c r="L90" s="301"/>
      <c r="M90" s="302"/>
      <c r="N90" s="297"/>
      <c r="O90" s="300"/>
      <c r="P90" s="298"/>
      <c r="Q90" s="239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242"/>
      <c r="AH90" s="240"/>
      <c r="AI90" s="240"/>
      <c r="AJ90" s="241"/>
      <c r="AK90" s="241"/>
      <c r="AL90" s="241"/>
    </row>
    <row r="91" spans="1:38" ht="38.25" customHeight="1">
      <c r="A91" s="91" t="s">
        <v>568</v>
      </c>
      <c r="B91" s="124"/>
      <c r="C91" s="124"/>
      <c r="D91" s="125"/>
      <c r="E91" s="109"/>
      <c r="F91" s="6"/>
      <c r="G91" s="6"/>
      <c r="H91" s="110"/>
      <c r="I91" s="126"/>
      <c r="J91" s="1"/>
      <c r="K91" s="6"/>
      <c r="L91" s="6"/>
      <c r="M91" s="6"/>
      <c r="N91" s="1"/>
      <c r="O91" s="1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"/>
      <c r="AH91" s="1"/>
      <c r="AI91" s="1"/>
      <c r="AJ91" s="6"/>
      <c r="AK91" s="1"/>
    </row>
    <row r="92" spans="1:38" ht="38.25">
      <c r="A92" s="92" t="s">
        <v>16</v>
      </c>
      <c r="B92" s="93" t="s">
        <v>521</v>
      </c>
      <c r="C92" s="93"/>
      <c r="D92" s="94" t="s">
        <v>532</v>
      </c>
      <c r="E92" s="93" t="s">
        <v>533</v>
      </c>
      <c r="F92" s="93" t="s">
        <v>534</v>
      </c>
      <c r="G92" s="93" t="s">
        <v>535</v>
      </c>
      <c r="H92" s="93" t="s">
        <v>536</v>
      </c>
      <c r="I92" s="93" t="s">
        <v>537</v>
      </c>
      <c r="J92" s="92" t="s">
        <v>538</v>
      </c>
      <c r="K92" s="113" t="s">
        <v>555</v>
      </c>
      <c r="L92" s="114" t="s">
        <v>540</v>
      </c>
      <c r="M92" s="95" t="s">
        <v>541</v>
      </c>
      <c r="N92" s="93" t="s">
        <v>542</v>
      </c>
      <c r="O92" s="94" t="s">
        <v>543</v>
      </c>
      <c r="P92" s="193" t="s">
        <v>544</v>
      </c>
      <c r="Q92" s="195" t="s">
        <v>812</v>
      </c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37"/>
      <c r="AH92" s="37"/>
      <c r="AI92" s="37"/>
      <c r="AJ92" s="37"/>
      <c r="AK92" s="37"/>
      <c r="AL92" s="37"/>
    </row>
    <row r="93" spans="1:38" ht="12.75" customHeight="1">
      <c r="A93" s="183">
        <v>1</v>
      </c>
      <c r="B93" s="184">
        <v>45356</v>
      </c>
      <c r="C93" s="227"/>
      <c r="D93" s="227" t="s">
        <v>295</v>
      </c>
      <c r="E93" s="183" t="s">
        <v>846</v>
      </c>
      <c r="F93" s="183">
        <v>38.94</v>
      </c>
      <c r="G93" s="183">
        <v>34.64</v>
      </c>
      <c r="H93" s="183"/>
      <c r="I93" s="183" t="s">
        <v>886</v>
      </c>
      <c r="J93" s="183" t="s">
        <v>546</v>
      </c>
      <c r="K93" s="183"/>
      <c r="L93" s="245"/>
      <c r="M93" s="246"/>
      <c r="N93" s="183"/>
      <c r="O93" s="231"/>
      <c r="P93" s="186">
        <f>VLOOKUP(D93,'MidCap Intra'!$B$11:$C$571,2,0)</f>
        <v>37.56</v>
      </c>
      <c r="Q93" s="244"/>
      <c r="R93" s="54" t="s">
        <v>847</v>
      </c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</row>
    <row r="94" spans="1:38" ht="12.75" customHeight="1">
      <c r="A94" s="248">
        <v>2</v>
      </c>
      <c r="B94" s="265">
        <v>45477</v>
      </c>
      <c r="C94" s="288"/>
      <c r="D94" s="288" t="s">
        <v>862</v>
      </c>
      <c r="E94" s="248" t="s">
        <v>545</v>
      </c>
      <c r="F94" s="248">
        <v>540</v>
      </c>
      <c r="G94" s="248">
        <v>489</v>
      </c>
      <c r="H94" s="248">
        <v>604</v>
      </c>
      <c r="I94" s="248" t="s">
        <v>947</v>
      </c>
      <c r="J94" s="247" t="s">
        <v>967</v>
      </c>
      <c r="K94" s="247">
        <f t="shared" ref="K94" si="88">H94-F94</f>
        <v>64</v>
      </c>
      <c r="L94" s="261">
        <f t="shared" ref="L94" si="89">(F94*-0.3)/100</f>
        <v>-1.62</v>
      </c>
      <c r="M94" s="262">
        <f t="shared" ref="M94" si="90">(K94+L94)/F94</f>
        <v>0.11551851851851852</v>
      </c>
      <c r="N94" s="247" t="s">
        <v>547</v>
      </c>
      <c r="O94" s="263">
        <v>45481</v>
      </c>
      <c r="P94" s="264"/>
      <c r="Q94" s="244"/>
      <c r="R94" s="54" t="s">
        <v>847</v>
      </c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</row>
    <row r="95" spans="1:38" ht="12.75" customHeight="1">
      <c r="A95" s="183"/>
      <c r="B95" s="184"/>
      <c r="C95" s="227"/>
      <c r="D95" s="227"/>
      <c r="E95" s="183"/>
      <c r="F95" s="183"/>
      <c r="G95" s="183"/>
      <c r="H95" s="183"/>
      <c r="I95" s="183"/>
      <c r="J95" s="183"/>
      <c r="K95" s="183"/>
      <c r="L95" s="245"/>
      <c r="M95" s="246"/>
      <c r="N95" s="183"/>
      <c r="O95" s="231"/>
      <c r="P95" s="186"/>
      <c r="Q95" s="244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</row>
    <row r="96" spans="1:38" ht="12.75" customHeight="1">
      <c r="A96" s="183"/>
      <c r="B96" s="184"/>
      <c r="C96" s="227"/>
      <c r="D96" s="227"/>
      <c r="E96" s="183"/>
      <c r="F96" s="183"/>
      <c r="G96" s="183"/>
      <c r="H96" s="183"/>
      <c r="I96" s="183"/>
      <c r="J96" s="183"/>
      <c r="K96" s="183"/>
      <c r="L96" s="245"/>
      <c r="M96" s="246"/>
      <c r="N96" s="183"/>
      <c r="O96" s="231"/>
      <c r="P96" s="184"/>
      <c r="Q96" s="244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</row>
    <row r="97" spans="1:32" ht="12.75" customHeight="1">
      <c r="A97" s="103" t="s">
        <v>548</v>
      </c>
      <c r="B97" s="103"/>
      <c r="C97" s="103"/>
      <c r="D97" s="54"/>
      <c r="E97" s="37"/>
      <c r="F97" s="108" t="s">
        <v>550</v>
      </c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</row>
    <row r="98" spans="1:32" ht="12.75" customHeight="1">
      <c r="A98" s="107" t="s">
        <v>549</v>
      </c>
      <c r="B98" s="103"/>
      <c r="C98" s="103"/>
      <c r="D98" s="54"/>
      <c r="E98" s="37"/>
      <c r="F98" s="108" t="s">
        <v>553</v>
      </c>
      <c r="G98" s="54"/>
      <c r="H98" s="54" t="s">
        <v>570</v>
      </c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</row>
    <row r="99" spans="1:32" ht="12.75" customHeight="1">
      <c r="A99" s="54"/>
      <c r="B99" s="54"/>
      <c r="C99" s="103"/>
      <c r="D99" s="54"/>
      <c r="E99" s="37"/>
      <c r="F99" s="108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</row>
    <row r="100" spans="1:32" ht="12.75" customHeight="1">
      <c r="A100" s="54"/>
      <c r="B100" s="54"/>
      <c r="C100" s="103"/>
      <c r="D100" s="54"/>
      <c r="E100" s="37"/>
      <c r="F100" s="108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2" ht="12.75" customHeight="1">
      <c r="A101" s="54"/>
      <c r="B101" s="54"/>
      <c r="C101" s="103"/>
      <c r="D101" s="54"/>
      <c r="E101" s="37"/>
      <c r="F101" s="108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2" ht="12.75" customHeight="1">
      <c r="A102" s="54"/>
      <c r="B102" s="54"/>
      <c r="C102" s="103"/>
      <c r="D102" s="54"/>
      <c r="E102" s="37"/>
      <c r="F102" s="108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2" ht="12.75" customHeight="1">
      <c r="A103" s="54"/>
      <c r="B103" s="54"/>
      <c r="C103" s="103"/>
      <c r="D103" s="54"/>
      <c r="E103" s="37"/>
      <c r="F103" s="108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2" ht="12.75" customHeight="1">
      <c r="A104" s="54"/>
      <c r="B104" s="54"/>
      <c r="C104" s="103"/>
      <c r="D104" s="54"/>
      <c r="E104" s="37"/>
      <c r="F104" s="108"/>
      <c r="G104" s="54"/>
      <c r="H104" s="37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2" ht="12.75" customHeight="1">
      <c r="A105" s="54"/>
      <c r="B105" s="54"/>
      <c r="C105" s="103"/>
      <c r="D105" s="54"/>
      <c r="E105" s="37"/>
      <c r="F105" s="108"/>
      <c r="G105" s="54"/>
      <c r="H105" s="37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2" ht="12.75" customHeight="1">
      <c r="A106" s="54"/>
      <c r="B106" s="54"/>
      <c r="C106" s="97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2" ht="38.25" customHeight="1">
      <c r="A107" s="37"/>
      <c r="B107" s="127" t="s">
        <v>571</v>
      </c>
      <c r="C107" s="127"/>
      <c r="D107" s="54"/>
      <c r="E107" s="127"/>
      <c r="F107" s="6"/>
      <c r="G107" s="6"/>
      <c r="H107" s="111"/>
      <c r="I107" s="6"/>
      <c r="J107" s="111"/>
      <c r="K107" s="112"/>
      <c r="L107" s="6"/>
      <c r="M107" s="6"/>
      <c r="N107" s="1"/>
      <c r="O107" s="54"/>
      <c r="P107" s="54"/>
      <c r="Q107" s="198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2" ht="12.75" customHeight="1">
      <c r="A108" s="92" t="s">
        <v>16</v>
      </c>
      <c r="B108" s="93" t="s">
        <v>521</v>
      </c>
      <c r="C108" s="93"/>
      <c r="D108" s="94" t="s">
        <v>532</v>
      </c>
      <c r="E108" s="93" t="s">
        <v>533</v>
      </c>
      <c r="F108" s="93" t="s">
        <v>534</v>
      </c>
      <c r="G108" s="93" t="s">
        <v>572</v>
      </c>
      <c r="H108" s="93" t="s">
        <v>573</v>
      </c>
      <c r="I108" s="93" t="s">
        <v>537</v>
      </c>
      <c r="J108" s="128" t="s">
        <v>538</v>
      </c>
      <c r="K108" s="93" t="s">
        <v>539</v>
      </c>
      <c r="L108" s="93" t="s">
        <v>574</v>
      </c>
      <c r="M108" s="93" t="s">
        <v>542</v>
      </c>
      <c r="N108" s="94" t="s">
        <v>543</v>
      </c>
      <c r="O108" s="54"/>
      <c r="P108" s="54"/>
      <c r="Q108" s="198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2" ht="12.75" customHeight="1">
      <c r="A109" s="129">
        <v>1</v>
      </c>
      <c r="B109" s="130">
        <v>41579</v>
      </c>
      <c r="C109" s="130"/>
      <c r="D109" s="131" t="s">
        <v>575</v>
      </c>
      <c r="E109" s="132" t="s">
        <v>545</v>
      </c>
      <c r="F109" s="133">
        <v>82</v>
      </c>
      <c r="G109" s="132" t="s">
        <v>576</v>
      </c>
      <c r="H109" s="132">
        <v>100</v>
      </c>
      <c r="I109" s="134">
        <v>100</v>
      </c>
      <c r="J109" s="135" t="s">
        <v>577</v>
      </c>
      <c r="K109" s="136">
        <f t="shared" ref="K109:K140" si="91">H109-F109</f>
        <v>18</v>
      </c>
      <c r="L109" s="137">
        <f t="shared" ref="L109:L140" si="92">K109/F109</f>
        <v>0.21951219512195122</v>
      </c>
      <c r="M109" s="132" t="s">
        <v>547</v>
      </c>
      <c r="N109" s="138">
        <v>42657</v>
      </c>
      <c r="O109" s="54"/>
      <c r="P109" s="54"/>
      <c r="Q109" s="198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2" ht="12.75" customHeight="1">
      <c r="A110" s="129">
        <v>2</v>
      </c>
      <c r="B110" s="130">
        <v>41794</v>
      </c>
      <c r="C110" s="130"/>
      <c r="D110" s="131" t="s">
        <v>578</v>
      </c>
      <c r="E110" s="132" t="s">
        <v>556</v>
      </c>
      <c r="F110" s="133">
        <v>257</v>
      </c>
      <c r="G110" s="132" t="s">
        <v>576</v>
      </c>
      <c r="H110" s="132">
        <v>300</v>
      </c>
      <c r="I110" s="134">
        <v>300</v>
      </c>
      <c r="J110" s="135" t="s">
        <v>577</v>
      </c>
      <c r="K110" s="136">
        <f t="shared" si="91"/>
        <v>43</v>
      </c>
      <c r="L110" s="137">
        <f t="shared" si="92"/>
        <v>0.16731517509727625</v>
      </c>
      <c r="M110" s="132" t="s">
        <v>547</v>
      </c>
      <c r="N110" s="138">
        <v>41822</v>
      </c>
      <c r="O110" s="54"/>
      <c r="P110" s="54"/>
      <c r="Q110" s="198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2" ht="12.75" customHeight="1">
      <c r="A111" s="129">
        <v>3</v>
      </c>
      <c r="B111" s="130">
        <v>41828</v>
      </c>
      <c r="C111" s="130"/>
      <c r="D111" s="131" t="s">
        <v>579</v>
      </c>
      <c r="E111" s="132" t="s">
        <v>556</v>
      </c>
      <c r="F111" s="133">
        <v>393</v>
      </c>
      <c r="G111" s="132" t="s">
        <v>576</v>
      </c>
      <c r="H111" s="132">
        <v>468</v>
      </c>
      <c r="I111" s="134">
        <v>468</v>
      </c>
      <c r="J111" s="135" t="s">
        <v>577</v>
      </c>
      <c r="K111" s="136">
        <f t="shared" si="91"/>
        <v>75</v>
      </c>
      <c r="L111" s="137">
        <f t="shared" si="92"/>
        <v>0.19083969465648856</v>
      </c>
      <c r="M111" s="132" t="s">
        <v>547</v>
      </c>
      <c r="N111" s="138">
        <v>41863</v>
      </c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2" ht="12.75" customHeight="1">
      <c r="A112" s="129">
        <v>4</v>
      </c>
      <c r="B112" s="130">
        <v>41857</v>
      </c>
      <c r="C112" s="130"/>
      <c r="D112" s="131" t="s">
        <v>580</v>
      </c>
      <c r="E112" s="132" t="s">
        <v>556</v>
      </c>
      <c r="F112" s="133">
        <v>205</v>
      </c>
      <c r="G112" s="132" t="s">
        <v>576</v>
      </c>
      <c r="H112" s="132">
        <v>275</v>
      </c>
      <c r="I112" s="134">
        <v>250</v>
      </c>
      <c r="J112" s="135" t="s">
        <v>577</v>
      </c>
      <c r="K112" s="136">
        <f t="shared" si="91"/>
        <v>70</v>
      </c>
      <c r="L112" s="137">
        <f t="shared" si="92"/>
        <v>0.34146341463414637</v>
      </c>
      <c r="M112" s="132" t="s">
        <v>547</v>
      </c>
      <c r="N112" s="138">
        <v>41962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9">
        <v>5</v>
      </c>
      <c r="B113" s="130">
        <v>41886</v>
      </c>
      <c r="C113" s="130"/>
      <c r="D113" s="131" t="s">
        <v>581</v>
      </c>
      <c r="E113" s="132" t="s">
        <v>556</v>
      </c>
      <c r="F113" s="133">
        <v>162</v>
      </c>
      <c r="G113" s="132" t="s">
        <v>576</v>
      </c>
      <c r="H113" s="132">
        <v>190</v>
      </c>
      <c r="I113" s="134">
        <v>190</v>
      </c>
      <c r="J113" s="135" t="s">
        <v>577</v>
      </c>
      <c r="K113" s="136">
        <f t="shared" si="91"/>
        <v>28</v>
      </c>
      <c r="L113" s="137">
        <f t="shared" si="92"/>
        <v>0.1728395061728395</v>
      </c>
      <c r="M113" s="132" t="s">
        <v>547</v>
      </c>
      <c r="N113" s="138">
        <v>42006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9">
        <v>6</v>
      </c>
      <c r="B114" s="130">
        <v>41886</v>
      </c>
      <c r="C114" s="130"/>
      <c r="D114" s="131" t="s">
        <v>582</v>
      </c>
      <c r="E114" s="132" t="s">
        <v>556</v>
      </c>
      <c r="F114" s="133">
        <v>75</v>
      </c>
      <c r="G114" s="132" t="s">
        <v>576</v>
      </c>
      <c r="H114" s="132">
        <v>91.5</v>
      </c>
      <c r="I114" s="134" t="s">
        <v>569</v>
      </c>
      <c r="J114" s="135" t="s">
        <v>583</v>
      </c>
      <c r="K114" s="136">
        <f t="shared" si="91"/>
        <v>16.5</v>
      </c>
      <c r="L114" s="137">
        <f t="shared" si="92"/>
        <v>0.22</v>
      </c>
      <c r="M114" s="132" t="s">
        <v>547</v>
      </c>
      <c r="N114" s="138">
        <v>41954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7</v>
      </c>
      <c r="B115" s="130">
        <v>41913</v>
      </c>
      <c r="C115" s="130"/>
      <c r="D115" s="131" t="s">
        <v>584</v>
      </c>
      <c r="E115" s="132" t="s">
        <v>556</v>
      </c>
      <c r="F115" s="133">
        <v>850</v>
      </c>
      <c r="G115" s="132" t="s">
        <v>576</v>
      </c>
      <c r="H115" s="132">
        <v>982.5</v>
      </c>
      <c r="I115" s="134">
        <v>1050</v>
      </c>
      <c r="J115" s="135" t="s">
        <v>585</v>
      </c>
      <c r="K115" s="136">
        <f t="shared" si="91"/>
        <v>132.5</v>
      </c>
      <c r="L115" s="137">
        <f t="shared" si="92"/>
        <v>0.15588235294117647</v>
      </c>
      <c r="M115" s="132" t="s">
        <v>547</v>
      </c>
      <c r="N115" s="138">
        <v>42039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8</v>
      </c>
      <c r="B116" s="130">
        <v>41913</v>
      </c>
      <c r="C116" s="130"/>
      <c r="D116" s="131" t="s">
        <v>586</v>
      </c>
      <c r="E116" s="132" t="s">
        <v>556</v>
      </c>
      <c r="F116" s="133">
        <v>475</v>
      </c>
      <c r="G116" s="132" t="s">
        <v>576</v>
      </c>
      <c r="H116" s="132">
        <v>515</v>
      </c>
      <c r="I116" s="134">
        <v>600</v>
      </c>
      <c r="J116" s="135" t="s">
        <v>587</v>
      </c>
      <c r="K116" s="136">
        <f t="shared" si="91"/>
        <v>40</v>
      </c>
      <c r="L116" s="137">
        <f t="shared" si="92"/>
        <v>8.4210526315789472E-2</v>
      </c>
      <c r="M116" s="132" t="s">
        <v>547</v>
      </c>
      <c r="N116" s="138">
        <v>41939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9">
        <v>9</v>
      </c>
      <c r="B117" s="130">
        <v>41913</v>
      </c>
      <c r="C117" s="130"/>
      <c r="D117" s="131" t="s">
        <v>588</v>
      </c>
      <c r="E117" s="132" t="s">
        <v>556</v>
      </c>
      <c r="F117" s="133">
        <v>86</v>
      </c>
      <c r="G117" s="132" t="s">
        <v>576</v>
      </c>
      <c r="H117" s="132">
        <v>99</v>
      </c>
      <c r="I117" s="134">
        <v>140</v>
      </c>
      <c r="J117" s="135" t="s">
        <v>589</v>
      </c>
      <c r="K117" s="136">
        <f t="shared" si="91"/>
        <v>13</v>
      </c>
      <c r="L117" s="137">
        <f t="shared" si="92"/>
        <v>0.15116279069767441</v>
      </c>
      <c r="M117" s="132" t="s">
        <v>547</v>
      </c>
      <c r="N117" s="138">
        <v>41939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10</v>
      </c>
      <c r="B118" s="130">
        <v>41926</v>
      </c>
      <c r="C118" s="130"/>
      <c r="D118" s="131" t="s">
        <v>590</v>
      </c>
      <c r="E118" s="132" t="s">
        <v>556</v>
      </c>
      <c r="F118" s="133">
        <v>496.6</v>
      </c>
      <c r="G118" s="132" t="s">
        <v>576</v>
      </c>
      <c r="H118" s="132">
        <v>621</v>
      </c>
      <c r="I118" s="134">
        <v>580</v>
      </c>
      <c r="J118" s="135" t="s">
        <v>577</v>
      </c>
      <c r="K118" s="136">
        <f t="shared" si="91"/>
        <v>124.39999999999998</v>
      </c>
      <c r="L118" s="137">
        <f t="shared" si="92"/>
        <v>0.25050342327829234</v>
      </c>
      <c r="M118" s="132" t="s">
        <v>547</v>
      </c>
      <c r="N118" s="138">
        <v>42605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11</v>
      </c>
      <c r="B119" s="130">
        <v>41926</v>
      </c>
      <c r="C119" s="130"/>
      <c r="D119" s="131" t="s">
        <v>591</v>
      </c>
      <c r="E119" s="132" t="s">
        <v>556</v>
      </c>
      <c r="F119" s="133">
        <v>2481.9</v>
      </c>
      <c r="G119" s="132" t="s">
        <v>576</v>
      </c>
      <c r="H119" s="132">
        <v>2840</v>
      </c>
      <c r="I119" s="134">
        <v>2870</v>
      </c>
      <c r="J119" s="135" t="s">
        <v>592</v>
      </c>
      <c r="K119" s="136">
        <f t="shared" si="91"/>
        <v>358.09999999999991</v>
      </c>
      <c r="L119" s="137">
        <f t="shared" si="92"/>
        <v>0.14428462065353154</v>
      </c>
      <c r="M119" s="132" t="s">
        <v>547</v>
      </c>
      <c r="N119" s="138">
        <v>42017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12</v>
      </c>
      <c r="B120" s="130">
        <v>41928</v>
      </c>
      <c r="C120" s="130"/>
      <c r="D120" s="131" t="s">
        <v>593</v>
      </c>
      <c r="E120" s="132" t="s">
        <v>556</v>
      </c>
      <c r="F120" s="133">
        <v>84.5</v>
      </c>
      <c r="G120" s="132" t="s">
        <v>576</v>
      </c>
      <c r="H120" s="132">
        <v>93</v>
      </c>
      <c r="I120" s="134">
        <v>110</v>
      </c>
      <c r="J120" s="135" t="s">
        <v>594</v>
      </c>
      <c r="K120" s="136">
        <f t="shared" si="91"/>
        <v>8.5</v>
      </c>
      <c r="L120" s="137">
        <f t="shared" si="92"/>
        <v>0.10059171597633136</v>
      </c>
      <c r="M120" s="132" t="s">
        <v>547</v>
      </c>
      <c r="N120" s="138">
        <v>41939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13</v>
      </c>
      <c r="B121" s="130">
        <v>41928</v>
      </c>
      <c r="C121" s="130"/>
      <c r="D121" s="131" t="s">
        <v>595</v>
      </c>
      <c r="E121" s="132" t="s">
        <v>556</v>
      </c>
      <c r="F121" s="133">
        <v>401</v>
      </c>
      <c r="G121" s="132" t="s">
        <v>576</v>
      </c>
      <c r="H121" s="132">
        <v>428</v>
      </c>
      <c r="I121" s="134">
        <v>450</v>
      </c>
      <c r="J121" s="135" t="s">
        <v>596</v>
      </c>
      <c r="K121" s="136">
        <f t="shared" si="91"/>
        <v>27</v>
      </c>
      <c r="L121" s="137">
        <f t="shared" si="92"/>
        <v>6.7331670822942641E-2</v>
      </c>
      <c r="M121" s="132" t="s">
        <v>547</v>
      </c>
      <c r="N121" s="138">
        <v>42020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14</v>
      </c>
      <c r="B122" s="130">
        <v>41928</v>
      </c>
      <c r="C122" s="130"/>
      <c r="D122" s="131" t="s">
        <v>597</v>
      </c>
      <c r="E122" s="132" t="s">
        <v>556</v>
      </c>
      <c r="F122" s="133">
        <v>101</v>
      </c>
      <c r="G122" s="132" t="s">
        <v>576</v>
      </c>
      <c r="H122" s="132">
        <v>112</v>
      </c>
      <c r="I122" s="134">
        <v>120</v>
      </c>
      <c r="J122" s="135" t="s">
        <v>598</v>
      </c>
      <c r="K122" s="136">
        <f t="shared" si="91"/>
        <v>11</v>
      </c>
      <c r="L122" s="137">
        <f t="shared" si="92"/>
        <v>0.10891089108910891</v>
      </c>
      <c r="M122" s="132" t="s">
        <v>547</v>
      </c>
      <c r="N122" s="138">
        <v>41939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15</v>
      </c>
      <c r="B123" s="130">
        <v>41954</v>
      </c>
      <c r="C123" s="130"/>
      <c r="D123" s="131" t="s">
        <v>599</v>
      </c>
      <c r="E123" s="132" t="s">
        <v>556</v>
      </c>
      <c r="F123" s="133">
        <v>59</v>
      </c>
      <c r="G123" s="132" t="s">
        <v>576</v>
      </c>
      <c r="H123" s="132">
        <v>76</v>
      </c>
      <c r="I123" s="134">
        <v>76</v>
      </c>
      <c r="J123" s="135" t="s">
        <v>577</v>
      </c>
      <c r="K123" s="136">
        <f t="shared" si="91"/>
        <v>17</v>
      </c>
      <c r="L123" s="137">
        <f t="shared" si="92"/>
        <v>0.28813559322033899</v>
      </c>
      <c r="M123" s="132" t="s">
        <v>547</v>
      </c>
      <c r="N123" s="138">
        <v>43032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16</v>
      </c>
      <c r="B124" s="130">
        <v>41954</v>
      </c>
      <c r="C124" s="130"/>
      <c r="D124" s="131" t="s">
        <v>588</v>
      </c>
      <c r="E124" s="132" t="s">
        <v>556</v>
      </c>
      <c r="F124" s="133">
        <v>99</v>
      </c>
      <c r="G124" s="132" t="s">
        <v>576</v>
      </c>
      <c r="H124" s="132">
        <v>120</v>
      </c>
      <c r="I124" s="134">
        <v>120</v>
      </c>
      <c r="J124" s="135" t="s">
        <v>565</v>
      </c>
      <c r="K124" s="136">
        <f t="shared" si="91"/>
        <v>21</v>
      </c>
      <c r="L124" s="137">
        <f t="shared" si="92"/>
        <v>0.21212121212121213</v>
      </c>
      <c r="M124" s="132" t="s">
        <v>547</v>
      </c>
      <c r="N124" s="138">
        <v>41960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17</v>
      </c>
      <c r="B125" s="130">
        <v>41956</v>
      </c>
      <c r="C125" s="130"/>
      <c r="D125" s="131" t="s">
        <v>600</v>
      </c>
      <c r="E125" s="132" t="s">
        <v>556</v>
      </c>
      <c r="F125" s="133">
        <v>22</v>
      </c>
      <c r="G125" s="132" t="s">
        <v>576</v>
      </c>
      <c r="H125" s="132">
        <v>33.549999999999997</v>
      </c>
      <c r="I125" s="134">
        <v>32</v>
      </c>
      <c r="J125" s="135" t="s">
        <v>601</v>
      </c>
      <c r="K125" s="136">
        <f t="shared" si="91"/>
        <v>11.549999999999997</v>
      </c>
      <c r="L125" s="137">
        <f t="shared" si="92"/>
        <v>0.52499999999999991</v>
      </c>
      <c r="M125" s="132" t="s">
        <v>547</v>
      </c>
      <c r="N125" s="138">
        <v>42188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18</v>
      </c>
      <c r="B126" s="130">
        <v>41976</v>
      </c>
      <c r="C126" s="130"/>
      <c r="D126" s="131" t="s">
        <v>602</v>
      </c>
      <c r="E126" s="132" t="s">
        <v>556</v>
      </c>
      <c r="F126" s="133">
        <v>440</v>
      </c>
      <c r="G126" s="132" t="s">
        <v>576</v>
      </c>
      <c r="H126" s="132">
        <v>520</v>
      </c>
      <c r="I126" s="134">
        <v>520</v>
      </c>
      <c r="J126" s="135" t="s">
        <v>603</v>
      </c>
      <c r="K126" s="136">
        <f t="shared" si="91"/>
        <v>80</v>
      </c>
      <c r="L126" s="137">
        <f t="shared" si="92"/>
        <v>0.18181818181818182</v>
      </c>
      <c r="M126" s="132" t="s">
        <v>547</v>
      </c>
      <c r="N126" s="138">
        <v>42208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19</v>
      </c>
      <c r="B127" s="130">
        <v>41976</v>
      </c>
      <c r="C127" s="130"/>
      <c r="D127" s="131" t="s">
        <v>604</v>
      </c>
      <c r="E127" s="132" t="s">
        <v>556</v>
      </c>
      <c r="F127" s="133">
        <v>360</v>
      </c>
      <c r="G127" s="132" t="s">
        <v>576</v>
      </c>
      <c r="H127" s="132">
        <v>427</v>
      </c>
      <c r="I127" s="134">
        <v>425</v>
      </c>
      <c r="J127" s="135" t="s">
        <v>605</v>
      </c>
      <c r="K127" s="136">
        <f t="shared" si="91"/>
        <v>67</v>
      </c>
      <c r="L127" s="137">
        <f t="shared" si="92"/>
        <v>0.18611111111111112</v>
      </c>
      <c r="M127" s="132" t="s">
        <v>547</v>
      </c>
      <c r="N127" s="138">
        <v>42058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20</v>
      </c>
      <c r="B128" s="130">
        <v>42012</v>
      </c>
      <c r="C128" s="130"/>
      <c r="D128" s="131" t="s">
        <v>606</v>
      </c>
      <c r="E128" s="132" t="s">
        <v>556</v>
      </c>
      <c r="F128" s="133">
        <v>360</v>
      </c>
      <c r="G128" s="132" t="s">
        <v>576</v>
      </c>
      <c r="H128" s="132">
        <v>455</v>
      </c>
      <c r="I128" s="134">
        <v>420</v>
      </c>
      <c r="J128" s="135" t="s">
        <v>607</v>
      </c>
      <c r="K128" s="136">
        <f t="shared" si="91"/>
        <v>95</v>
      </c>
      <c r="L128" s="137">
        <f t="shared" si="92"/>
        <v>0.2638888888888889</v>
      </c>
      <c r="M128" s="132" t="s">
        <v>547</v>
      </c>
      <c r="N128" s="138">
        <v>42024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21</v>
      </c>
      <c r="B129" s="130">
        <v>42012</v>
      </c>
      <c r="C129" s="130"/>
      <c r="D129" s="131" t="s">
        <v>608</v>
      </c>
      <c r="E129" s="132" t="s">
        <v>556</v>
      </c>
      <c r="F129" s="133">
        <v>130</v>
      </c>
      <c r="G129" s="132"/>
      <c r="H129" s="132">
        <v>175.5</v>
      </c>
      <c r="I129" s="134">
        <v>165</v>
      </c>
      <c r="J129" s="135" t="s">
        <v>609</v>
      </c>
      <c r="K129" s="136">
        <f t="shared" si="91"/>
        <v>45.5</v>
      </c>
      <c r="L129" s="137">
        <f t="shared" si="92"/>
        <v>0.35</v>
      </c>
      <c r="M129" s="132" t="s">
        <v>547</v>
      </c>
      <c r="N129" s="138">
        <v>43088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22</v>
      </c>
      <c r="B130" s="130">
        <v>42040</v>
      </c>
      <c r="C130" s="130"/>
      <c r="D130" s="131" t="s">
        <v>387</v>
      </c>
      <c r="E130" s="132" t="s">
        <v>545</v>
      </c>
      <c r="F130" s="133">
        <v>98</v>
      </c>
      <c r="G130" s="132"/>
      <c r="H130" s="132">
        <v>120</v>
      </c>
      <c r="I130" s="134">
        <v>120</v>
      </c>
      <c r="J130" s="135" t="s">
        <v>577</v>
      </c>
      <c r="K130" s="136">
        <f t="shared" si="91"/>
        <v>22</v>
      </c>
      <c r="L130" s="137">
        <f t="shared" si="92"/>
        <v>0.22448979591836735</v>
      </c>
      <c r="M130" s="132" t="s">
        <v>547</v>
      </c>
      <c r="N130" s="138">
        <v>42753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23</v>
      </c>
      <c r="B131" s="130">
        <v>42040</v>
      </c>
      <c r="C131" s="130"/>
      <c r="D131" s="131" t="s">
        <v>610</v>
      </c>
      <c r="E131" s="132" t="s">
        <v>545</v>
      </c>
      <c r="F131" s="133">
        <v>196</v>
      </c>
      <c r="G131" s="132"/>
      <c r="H131" s="132">
        <v>262</v>
      </c>
      <c r="I131" s="134">
        <v>255</v>
      </c>
      <c r="J131" s="135" t="s">
        <v>577</v>
      </c>
      <c r="K131" s="136">
        <f t="shared" si="91"/>
        <v>66</v>
      </c>
      <c r="L131" s="137">
        <f t="shared" si="92"/>
        <v>0.33673469387755101</v>
      </c>
      <c r="M131" s="132" t="s">
        <v>547</v>
      </c>
      <c r="N131" s="138">
        <v>42599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39">
        <v>24</v>
      </c>
      <c r="B132" s="140">
        <v>42067</v>
      </c>
      <c r="C132" s="140"/>
      <c r="D132" s="141" t="s">
        <v>386</v>
      </c>
      <c r="E132" s="142" t="s">
        <v>545</v>
      </c>
      <c r="F132" s="143">
        <v>235</v>
      </c>
      <c r="G132" s="143"/>
      <c r="H132" s="144">
        <v>77</v>
      </c>
      <c r="I132" s="144" t="s">
        <v>611</v>
      </c>
      <c r="J132" s="145" t="s">
        <v>612</v>
      </c>
      <c r="K132" s="146">
        <f t="shared" si="91"/>
        <v>-158</v>
      </c>
      <c r="L132" s="147">
        <f t="shared" si="92"/>
        <v>-0.67234042553191486</v>
      </c>
      <c r="M132" s="143" t="s">
        <v>557</v>
      </c>
      <c r="N132" s="140">
        <v>43522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25</v>
      </c>
      <c r="B133" s="130">
        <v>42067</v>
      </c>
      <c r="C133" s="130"/>
      <c r="D133" s="131" t="s">
        <v>613</v>
      </c>
      <c r="E133" s="132" t="s">
        <v>545</v>
      </c>
      <c r="F133" s="133">
        <v>185</v>
      </c>
      <c r="G133" s="132"/>
      <c r="H133" s="132">
        <v>224</v>
      </c>
      <c r="I133" s="134" t="s">
        <v>614</v>
      </c>
      <c r="J133" s="135" t="s">
        <v>577</v>
      </c>
      <c r="K133" s="136">
        <f t="shared" si="91"/>
        <v>39</v>
      </c>
      <c r="L133" s="137">
        <f t="shared" si="92"/>
        <v>0.21081081081081082</v>
      </c>
      <c r="M133" s="132" t="s">
        <v>547</v>
      </c>
      <c r="N133" s="138">
        <v>42647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39">
        <v>26</v>
      </c>
      <c r="B134" s="140">
        <v>42090</v>
      </c>
      <c r="C134" s="140"/>
      <c r="D134" s="148" t="s">
        <v>615</v>
      </c>
      <c r="E134" s="143" t="s">
        <v>545</v>
      </c>
      <c r="F134" s="143">
        <v>49.5</v>
      </c>
      <c r="G134" s="144"/>
      <c r="H134" s="144">
        <v>15.85</v>
      </c>
      <c r="I134" s="144">
        <v>67</v>
      </c>
      <c r="J134" s="145" t="s">
        <v>616</v>
      </c>
      <c r="K134" s="144">
        <f t="shared" si="91"/>
        <v>-33.65</v>
      </c>
      <c r="L134" s="149">
        <f t="shared" si="92"/>
        <v>-0.67979797979797973</v>
      </c>
      <c r="M134" s="143" t="s">
        <v>557</v>
      </c>
      <c r="N134" s="150">
        <v>43627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27</v>
      </c>
      <c r="B135" s="130">
        <v>42093</v>
      </c>
      <c r="C135" s="130"/>
      <c r="D135" s="131" t="s">
        <v>617</v>
      </c>
      <c r="E135" s="132" t="s">
        <v>545</v>
      </c>
      <c r="F135" s="133">
        <v>183.5</v>
      </c>
      <c r="G135" s="132"/>
      <c r="H135" s="132">
        <v>219</v>
      </c>
      <c r="I135" s="134">
        <v>218</v>
      </c>
      <c r="J135" s="135" t="s">
        <v>618</v>
      </c>
      <c r="K135" s="136">
        <f t="shared" si="91"/>
        <v>35.5</v>
      </c>
      <c r="L135" s="137">
        <f t="shared" si="92"/>
        <v>0.19346049046321526</v>
      </c>
      <c r="M135" s="132" t="s">
        <v>547</v>
      </c>
      <c r="N135" s="138">
        <v>42103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28</v>
      </c>
      <c r="B136" s="130">
        <v>42114</v>
      </c>
      <c r="C136" s="130"/>
      <c r="D136" s="131" t="s">
        <v>619</v>
      </c>
      <c r="E136" s="132" t="s">
        <v>545</v>
      </c>
      <c r="F136" s="133">
        <f>(227+237)/2</f>
        <v>232</v>
      </c>
      <c r="G136" s="132"/>
      <c r="H136" s="132">
        <v>298</v>
      </c>
      <c r="I136" s="134">
        <v>298</v>
      </c>
      <c r="J136" s="135" t="s">
        <v>577</v>
      </c>
      <c r="K136" s="136">
        <f t="shared" si="91"/>
        <v>66</v>
      </c>
      <c r="L136" s="137">
        <f t="shared" si="92"/>
        <v>0.28448275862068967</v>
      </c>
      <c r="M136" s="132" t="s">
        <v>547</v>
      </c>
      <c r="N136" s="138">
        <v>42823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29</v>
      </c>
      <c r="B137" s="130">
        <v>42128</v>
      </c>
      <c r="C137" s="130"/>
      <c r="D137" s="131" t="s">
        <v>620</v>
      </c>
      <c r="E137" s="132" t="s">
        <v>556</v>
      </c>
      <c r="F137" s="133">
        <v>385</v>
      </c>
      <c r="G137" s="132"/>
      <c r="H137" s="132">
        <f>212.5+331</f>
        <v>543.5</v>
      </c>
      <c r="I137" s="134">
        <v>510</v>
      </c>
      <c r="J137" s="135" t="s">
        <v>621</v>
      </c>
      <c r="K137" s="136">
        <f t="shared" si="91"/>
        <v>158.5</v>
      </c>
      <c r="L137" s="137">
        <f t="shared" si="92"/>
        <v>0.41168831168831171</v>
      </c>
      <c r="M137" s="132" t="s">
        <v>547</v>
      </c>
      <c r="N137" s="138">
        <v>42235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30</v>
      </c>
      <c r="B138" s="130">
        <v>42128</v>
      </c>
      <c r="C138" s="130"/>
      <c r="D138" s="131" t="s">
        <v>622</v>
      </c>
      <c r="E138" s="132" t="s">
        <v>556</v>
      </c>
      <c r="F138" s="133">
        <v>115.5</v>
      </c>
      <c r="G138" s="132"/>
      <c r="H138" s="132">
        <v>146</v>
      </c>
      <c r="I138" s="134">
        <v>142</v>
      </c>
      <c r="J138" s="135" t="s">
        <v>623</v>
      </c>
      <c r="K138" s="136">
        <f t="shared" si="91"/>
        <v>30.5</v>
      </c>
      <c r="L138" s="137">
        <f t="shared" si="92"/>
        <v>0.26406926406926406</v>
      </c>
      <c r="M138" s="132" t="s">
        <v>547</v>
      </c>
      <c r="N138" s="138">
        <v>42202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31</v>
      </c>
      <c r="B139" s="130">
        <v>42151</v>
      </c>
      <c r="C139" s="130"/>
      <c r="D139" s="131" t="s">
        <v>501</v>
      </c>
      <c r="E139" s="132" t="s">
        <v>556</v>
      </c>
      <c r="F139" s="133">
        <v>237.5</v>
      </c>
      <c r="G139" s="132"/>
      <c r="H139" s="132">
        <v>279.5</v>
      </c>
      <c r="I139" s="134">
        <v>278</v>
      </c>
      <c r="J139" s="135" t="s">
        <v>577</v>
      </c>
      <c r="K139" s="136">
        <f t="shared" si="91"/>
        <v>42</v>
      </c>
      <c r="L139" s="137">
        <f t="shared" si="92"/>
        <v>0.17684210526315788</v>
      </c>
      <c r="M139" s="132" t="s">
        <v>547</v>
      </c>
      <c r="N139" s="138">
        <v>42222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32</v>
      </c>
      <c r="B140" s="130">
        <v>42174</v>
      </c>
      <c r="C140" s="130"/>
      <c r="D140" s="131" t="s">
        <v>595</v>
      </c>
      <c r="E140" s="132" t="s">
        <v>545</v>
      </c>
      <c r="F140" s="133">
        <v>340</v>
      </c>
      <c r="G140" s="132"/>
      <c r="H140" s="132">
        <v>448</v>
      </c>
      <c r="I140" s="134">
        <v>448</v>
      </c>
      <c r="J140" s="135" t="s">
        <v>577</v>
      </c>
      <c r="K140" s="136">
        <f t="shared" si="91"/>
        <v>108</v>
      </c>
      <c r="L140" s="137">
        <f t="shared" si="92"/>
        <v>0.31764705882352939</v>
      </c>
      <c r="M140" s="132" t="s">
        <v>547</v>
      </c>
      <c r="N140" s="138">
        <v>43018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33</v>
      </c>
      <c r="B141" s="130">
        <v>42191</v>
      </c>
      <c r="C141" s="130"/>
      <c r="D141" s="131" t="s">
        <v>624</v>
      </c>
      <c r="E141" s="132" t="s">
        <v>545</v>
      </c>
      <c r="F141" s="133">
        <v>390</v>
      </c>
      <c r="G141" s="132"/>
      <c r="H141" s="132">
        <v>460</v>
      </c>
      <c r="I141" s="134">
        <v>460</v>
      </c>
      <c r="J141" s="135" t="s">
        <v>577</v>
      </c>
      <c r="K141" s="136">
        <f t="shared" ref="K141:K161" si="93">H141-F141</f>
        <v>70</v>
      </c>
      <c r="L141" s="137">
        <f t="shared" ref="L141:L161" si="94">K141/F141</f>
        <v>0.17948717948717949</v>
      </c>
      <c r="M141" s="132" t="s">
        <v>547</v>
      </c>
      <c r="N141" s="138">
        <v>42478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39">
        <v>34</v>
      </c>
      <c r="B142" s="140">
        <v>42195</v>
      </c>
      <c r="C142" s="140"/>
      <c r="D142" s="141" t="s">
        <v>625</v>
      </c>
      <c r="E142" s="142" t="s">
        <v>545</v>
      </c>
      <c r="F142" s="143">
        <v>122.5</v>
      </c>
      <c r="G142" s="143"/>
      <c r="H142" s="144">
        <v>61</v>
      </c>
      <c r="I142" s="144">
        <v>172</v>
      </c>
      <c r="J142" s="145" t="s">
        <v>626</v>
      </c>
      <c r="K142" s="146">
        <f t="shared" si="93"/>
        <v>-61.5</v>
      </c>
      <c r="L142" s="147">
        <f t="shared" si="94"/>
        <v>-0.50204081632653064</v>
      </c>
      <c r="M142" s="143" t="s">
        <v>557</v>
      </c>
      <c r="N142" s="140">
        <v>43333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35</v>
      </c>
      <c r="B143" s="130">
        <v>42219</v>
      </c>
      <c r="C143" s="130"/>
      <c r="D143" s="131" t="s">
        <v>627</v>
      </c>
      <c r="E143" s="132" t="s">
        <v>545</v>
      </c>
      <c r="F143" s="133">
        <v>297.5</v>
      </c>
      <c r="G143" s="132"/>
      <c r="H143" s="132">
        <v>350</v>
      </c>
      <c r="I143" s="134">
        <v>360</v>
      </c>
      <c r="J143" s="135" t="s">
        <v>628</v>
      </c>
      <c r="K143" s="136">
        <f t="shared" si="93"/>
        <v>52.5</v>
      </c>
      <c r="L143" s="137">
        <f t="shared" si="94"/>
        <v>0.17647058823529413</v>
      </c>
      <c r="M143" s="132" t="s">
        <v>547</v>
      </c>
      <c r="N143" s="138">
        <v>42232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36</v>
      </c>
      <c r="B144" s="130">
        <v>42219</v>
      </c>
      <c r="C144" s="130"/>
      <c r="D144" s="131" t="s">
        <v>629</v>
      </c>
      <c r="E144" s="132" t="s">
        <v>545</v>
      </c>
      <c r="F144" s="133">
        <v>115.5</v>
      </c>
      <c r="G144" s="132"/>
      <c r="H144" s="132">
        <v>149</v>
      </c>
      <c r="I144" s="134">
        <v>140</v>
      </c>
      <c r="J144" s="135" t="s">
        <v>630</v>
      </c>
      <c r="K144" s="136">
        <f t="shared" si="93"/>
        <v>33.5</v>
      </c>
      <c r="L144" s="137">
        <f t="shared" si="94"/>
        <v>0.29004329004329005</v>
      </c>
      <c r="M144" s="132" t="s">
        <v>547</v>
      </c>
      <c r="N144" s="138">
        <v>42740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37</v>
      </c>
      <c r="B145" s="130">
        <v>42251</v>
      </c>
      <c r="C145" s="130"/>
      <c r="D145" s="131" t="s">
        <v>501</v>
      </c>
      <c r="E145" s="132" t="s">
        <v>545</v>
      </c>
      <c r="F145" s="133">
        <v>226</v>
      </c>
      <c r="G145" s="132"/>
      <c r="H145" s="132">
        <v>292</v>
      </c>
      <c r="I145" s="134">
        <v>292</v>
      </c>
      <c r="J145" s="135" t="s">
        <v>631</v>
      </c>
      <c r="K145" s="136">
        <f t="shared" si="93"/>
        <v>66</v>
      </c>
      <c r="L145" s="137">
        <f t="shared" si="94"/>
        <v>0.29203539823008851</v>
      </c>
      <c r="M145" s="132" t="s">
        <v>547</v>
      </c>
      <c r="N145" s="138">
        <v>42286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38</v>
      </c>
      <c r="B146" s="130">
        <v>42254</v>
      </c>
      <c r="C146" s="130"/>
      <c r="D146" s="131" t="s">
        <v>619</v>
      </c>
      <c r="E146" s="132" t="s">
        <v>545</v>
      </c>
      <c r="F146" s="133">
        <v>232.5</v>
      </c>
      <c r="G146" s="132"/>
      <c r="H146" s="132">
        <v>312.5</v>
      </c>
      <c r="I146" s="134">
        <v>310</v>
      </c>
      <c r="J146" s="135" t="s">
        <v>577</v>
      </c>
      <c r="K146" s="136">
        <f t="shared" si="93"/>
        <v>80</v>
      </c>
      <c r="L146" s="137">
        <f t="shared" si="94"/>
        <v>0.34408602150537637</v>
      </c>
      <c r="M146" s="132" t="s">
        <v>547</v>
      </c>
      <c r="N146" s="138">
        <v>42823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39</v>
      </c>
      <c r="B147" s="130">
        <v>42268</v>
      </c>
      <c r="C147" s="130"/>
      <c r="D147" s="131" t="s">
        <v>632</v>
      </c>
      <c r="E147" s="132" t="s">
        <v>545</v>
      </c>
      <c r="F147" s="133">
        <v>196.5</v>
      </c>
      <c r="G147" s="132"/>
      <c r="H147" s="132">
        <v>238</v>
      </c>
      <c r="I147" s="134">
        <v>238</v>
      </c>
      <c r="J147" s="135" t="s">
        <v>631</v>
      </c>
      <c r="K147" s="136">
        <f t="shared" si="93"/>
        <v>41.5</v>
      </c>
      <c r="L147" s="137">
        <f t="shared" si="94"/>
        <v>0.21119592875318066</v>
      </c>
      <c r="M147" s="132" t="s">
        <v>547</v>
      </c>
      <c r="N147" s="138">
        <v>42291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40</v>
      </c>
      <c r="B148" s="130">
        <v>42271</v>
      </c>
      <c r="C148" s="130"/>
      <c r="D148" s="131" t="s">
        <v>575</v>
      </c>
      <c r="E148" s="132" t="s">
        <v>545</v>
      </c>
      <c r="F148" s="133">
        <v>65</v>
      </c>
      <c r="G148" s="132"/>
      <c r="H148" s="132">
        <v>82</v>
      </c>
      <c r="I148" s="134">
        <v>82</v>
      </c>
      <c r="J148" s="135" t="s">
        <v>631</v>
      </c>
      <c r="K148" s="136">
        <f t="shared" si="93"/>
        <v>17</v>
      </c>
      <c r="L148" s="137">
        <f t="shared" si="94"/>
        <v>0.26153846153846155</v>
      </c>
      <c r="M148" s="132" t="s">
        <v>547</v>
      </c>
      <c r="N148" s="138">
        <v>42578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41</v>
      </c>
      <c r="B149" s="130">
        <v>42291</v>
      </c>
      <c r="C149" s="130"/>
      <c r="D149" s="131" t="s">
        <v>633</v>
      </c>
      <c r="E149" s="132" t="s">
        <v>545</v>
      </c>
      <c r="F149" s="133">
        <v>144</v>
      </c>
      <c r="G149" s="132"/>
      <c r="H149" s="132">
        <v>182.5</v>
      </c>
      <c r="I149" s="134">
        <v>181</v>
      </c>
      <c r="J149" s="135" t="s">
        <v>631</v>
      </c>
      <c r="K149" s="136">
        <f t="shared" si="93"/>
        <v>38.5</v>
      </c>
      <c r="L149" s="137">
        <f t="shared" si="94"/>
        <v>0.2673611111111111</v>
      </c>
      <c r="M149" s="132" t="s">
        <v>547</v>
      </c>
      <c r="N149" s="138">
        <v>42817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42</v>
      </c>
      <c r="B150" s="130">
        <v>42291</v>
      </c>
      <c r="C150" s="130"/>
      <c r="D150" s="131" t="s">
        <v>634</v>
      </c>
      <c r="E150" s="132" t="s">
        <v>545</v>
      </c>
      <c r="F150" s="133">
        <v>264</v>
      </c>
      <c r="G150" s="132"/>
      <c r="H150" s="132">
        <v>311</v>
      </c>
      <c r="I150" s="134">
        <v>311</v>
      </c>
      <c r="J150" s="135" t="s">
        <v>631</v>
      </c>
      <c r="K150" s="136">
        <f t="shared" si="93"/>
        <v>47</v>
      </c>
      <c r="L150" s="137">
        <f t="shared" si="94"/>
        <v>0.17803030303030304</v>
      </c>
      <c r="M150" s="132" t="s">
        <v>547</v>
      </c>
      <c r="N150" s="138">
        <v>42604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43</v>
      </c>
      <c r="B151" s="130">
        <v>42318</v>
      </c>
      <c r="C151" s="130"/>
      <c r="D151" s="131" t="s">
        <v>635</v>
      </c>
      <c r="E151" s="132" t="s">
        <v>556</v>
      </c>
      <c r="F151" s="133">
        <v>549.5</v>
      </c>
      <c r="G151" s="132"/>
      <c r="H151" s="132">
        <v>630</v>
      </c>
      <c r="I151" s="134">
        <v>630</v>
      </c>
      <c r="J151" s="135" t="s">
        <v>631</v>
      </c>
      <c r="K151" s="136">
        <f t="shared" si="93"/>
        <v>80.5</v>
      </c>
      <c r="L151" s="137">
        <f t="shared" si="94"/>
        <v>0.1464968152866242</v>
      </c>
      <c r="M151" s="132" t="s">
        <v>547</v>
      </c>
      <c r="N151" s="138">
        <v>42419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44</v>
      </c>
      <c r="B152" s="130">
        <v>42342</v>
      </c>
      <c r="C152" s="130"/>
      <c r="D152" s="131" t="s">
        <v>636</v>
      </c>
      <c r="E152" s="132" t="s">
        <v>545</v>
      </c>
      <c r="F152" s="133">
        <v>1027.5</v>
      </c>
      <c r="G152" s="132"/>
      <c r="H152" s="132">
        <v>1315</v>
      </c>
      <c r="I152" s="134">
        <v>1250</v>
      </c>
      <c r="J152" s="135" t="s">
        <v>631</v>
      </c>
      <c r="K152" s="136">
        <f t="shared" si="93"/>
        <v>287.5</v>
      </c>
      <c r="L152" s="137">
        <f t="shared" si="94"/>
        <v>0.27980535279805352</v>
      </c>
      <c r="M152" s="132" t="s">
        <v>547</v>
      </c>
      <c r="N152" s="138">
        <v>43244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45</v>
      </c>
      <c r="B153" s="130">
        <v>42367</v>
      </c>
      <c r="C153" s="130"/>
      <c r="D153" s="131" t="s">
        <v>637</v>
      </c>
      <c r="E153" s="132" t="s">
        <v>545</v>
      </c>
      <c r="F153" s="133">
        <v>465</v>
      </c>
      <c r="G153" s="132"/>
      <c r="H153" s="132">
        <v>540</v>
      </c>
      <c r="I153" s="134">
        <v>540</v>
      </c>
      <c r="J153" s="135" t="s">
        <v>631</v>
      </c>
      <c r="K153" s="136">
        <f t="shared" si="93"/>
        <v>75</v>
      </c>
      <c r="L153" s="137">
        <f t="shared" si="94"/>
        <v>0.16129032258064516</v>
      </c>
      <c r="M153" s="132" t="s">
        <v>547</v>
      </c>
      <c r="N153" s="138">
        <v>42530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46</v>
      </c>
      <c r="B154" s="130">
        <v>42380</v>
      </c>
      <c r="C154" s="130"/>
      <c r="D154" s="131" t="s">
        <v>387</v>
      </c>
      <c r="E154" s="132" t="s">
        <v>556</v>
      </c>
      <c r="F154" s="133">
        <v>81</v>
      </c>
      <c r="G154" s="132"/>
      <c r="H154" s="132">
        <v>110</v>
      </c>
      <c r="I154" s="134">
        <v>110</v>
      </c>
      <c r="J154" s="135" t="s">
        <v>631</v>
      </c>
      <c r="K154" s="136">
        <f t="shared" si="93"/>
        <v>29</v>
      </c>
      <c r="L154" s="137">
        <f t="shared" si="94"/>
        <v>0.35802469135802467</v>
      </c>
      <c r="M154" s="132" t="s">
        <v>547</v>
      </c>
      <c r="N154" s="138">
        <v>42745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47</v>
      </c>
      <c r="B155" s="130">
        <v>42382</v>
      </c>
      <c r="C155" s="130"/>
      <c r="D155" s="131" t="s">
        <v>638</v>
      </c>
      <c r="E155" s="132" t="s">
        <v>556</v>
      </c>
      <c r="F155" s="133">
        <v>417.5</v>
      </c>
      <c r="G155" s="132"/>
      <c r="H155" s="132">
        <v>547</v>
      </c>
      <c r="I155" s="134">
        <v>535</v>
      </c>
      <c r="J155" s="135" t="s">
        <v>631</v>
      </c>
      <c r="K155" s="136">
        <f t="shared" si="93"/>
        <v>129.5</v>
      </c>
      <c r="L155" s="137">
        <f t="shared" si="94"/>
        <v>0.31017964071856285</v>
      </c>
      <c r="M155" s="132" t="s">
        <v>547</v>
      </c>
      <c r="N155" s="138">
        <v>42578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48</v>
      </c>
      <c r="B156" s="130">
        <v>42408</v>
      </c>
      <c r="C156" s="130"/>
      <c r="D156" s="131" t="s">
        <v>639</v>
      </c>
      <c r="E156" s="132" t="s">
        <v>545</v>
      </c>
      <c r="F156" s="133">
        <v>650</v>
      </c>
      <c r="G156" s="132"/>
      <c r="H156" s="132">
        <v>800</v>
      </c>
      <c r="I156" s="134">
        <v>800</v>
      </c>
      <c r="J156" s="135" t="s">
        <v>631</v>
      </c>
      <c r="K156" s="136">
        <f t="shared" si="93"/>
        <v>150</v>
      </c>
      <c r="L156" s="137">
        <f t="shared" si="94"/>
        <v>0.23076923076923078</v>
      </c>
      <c r="M156" s="132" t="s">
        <v>547</v>
      </c>
      <c r="N156" s="138">
        <v>43154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49</v>
      </c>
      <c r="B157" s="130">
        <v>42433</v>
      </c>
      <c r="C157" s="130"/>
      <c r="D157" s="131" t="s">
        <v>232</v>
      </c>
      <c r="E157" s="132" t="s">
        <v>545</v>
      </c>
      <c r="F157" s="133">
        <v>437.5</v>
      </c>
      <c r="G157" s="132"/>
      <c r="H157" s="132">
        <v>504.5</v>
      </c>
      <c r="I157" s="134">
        <v>522</v>
      </c>
      <c r="J157" s="135" t="s">
        <v>640</v>
      </c>
      <c r="K157" s="136">
        <f t="shared" si="93"/>
        <v>67</v>
      </c>
      <c r="L157" s="137">
        <f t="shared" si="94"/>
        <v>0.15314285714285714</v>
      </c>
      <c r="M157" s="132" t="s">
        <v>547</v>
      </c>
      <c r="N157" s="138">
        <v>42480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50</v>
      </c>
      <c r="B158" s="130">
        <v>42438</v>
      </c>
      <c r="C158" s="130"/>
      <c r="D158" s="131" t="s">
        <v>641</v>
      </c>
      <c r="E158" s="132" t="s">
        <v>545</v>
      </c>
      <c r="F158" s="133">
        <v>189.5</v>
      </c>
      <c r="G158" s="132"/>
      <c r="H158" s="132">
        <v>218</v>
      </c>
      <c r="I158" s="134">
        <v>218</v>
      </c>
      <c r="J158" s="135" t="s">
        <v>631</v>
      </c>
      <c r="K158" s="136">
        <f t="shared" si="93"/>
        <v>28.5</v>
      </c>
      <c r="L158" s="137">
        <f t="shared" si="94"/>
        <v>0.15039577836411611</v>
      </c>
      <c r="M158" s="132" t="s">
        <v>547</v>
      </c>
      <c r="N158" s="138">
        <v>43034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39">
        <v>51</v>
      </c>
      <c r="B159" s="140">
        <v>42471</v>
      </c>
      <c r="C159" s="140"/>
      <c r="D159" s="148" t="s">
        <v>642</v>
      </c>
      <c r="E159" s="143" t="s">
        <v>545</v>
      </c>
      <c r="F159" s="143">
        <v>36.5</v>
      </c>
      <c r="G159" s="144"/>
      <c r="H159" s="144">
        <v>15.85</v>
      </c>
      <c r="I159" s="144">
        <v>60</v>
      </c>
      <c r="J159" s="145" t="s">
        <v>643</v>
      </c>
      <c r="K159" s="146">
        <f t="shared" si="93"/>
        <v>-20.65</v>
      </c>
      <c r="L159" s="147">
        <f t="shared" si="94"/>
        <v>-0.5657534246575342</v>
      </c>
      <c r="M159" s="143" t="s">
        <v>557</v>
      </c>
      <c r="N159" s="151">
        <v>43627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52</v>
      </c>
      <c r="B160" s="130">
        <v>42472</v>
      </c>
      <c r="C160" s="130"/>
      <c r="D160" s="131" t="s">
        <v>644</v>
      </c>
      <c r="E160" s="132" t="s">
        <v>545</v>
      </c>
      <c r="F160" s="133">
        <v>93</v>
      </c>
      <c r="G160" s="132"/>
      <c r="H160" s="132">
        <v>149</v>
      </c>
      <c r="I160" s="134">
        <v>140</v>
      </c>
      <c r="J160" s="135" t="s">
        <v>645</v>
      </c>
      <c r="K160" s="136">
        <f t="shared" si="93"/>
        <v>56</v>
      </c>
      <c r="L160" s="137">
        <f t="shared" si="94"/>
        <v>0.60215053763440862</v>
      </c>
      <c r="M160" s="132" t="s">
        <v>547</v>
      </c>
      <c r="N160" s="138">
        <v>42740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53</v>
      </c>
      <c r="B161" s="130">
        <v>42472</v>
      </c>
      <c r="C161" s="130"/>
      <c r="D161" s="131" t="s">
        <v>646</v>
      </c>
      <c r="E161" s="132" t="s">
        <v>545</v>
      </c>
      <c r="F161" s="133">
        <v>130</v>
      </c>
      <c r="G161" s="132"/>
      <c r="H161" s="132">
        <v>150</v>
      </c>
      <c r="I161" s="134" t="s">
        <v>647</v>
      </c>
      <c r="J161" s="135" t="s">
        <v>631</v>
      </c>
      <c r="K161" s="136">
        <f t="shared" si="93"/>
        <v>20</v>
      </c>
      <c r="L161" s="137">
        <f t="shared" si="94"/>
        <v>0.15384615384615385</v>
      </c>
      <c r="M161" s="132" t="s">
        <v>547</v>
      </c>
      <c r="N161" s="138">
        <v>42564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54</v>
      </c>
      <c r="B162" s="130">
        <v>42473</v>
      </c>
      <c r="C162" s="130"/>
      <c r="D162" s="131" t="s">
        <v>648</v>
      </c>
      <c r="E162" s="132" t="s">
        <v>545</v>
      </c>
      <c r="F162" s="133">
        <v>196</v>
      </c>
      <c r="G162" s="132"/>
      <c r="H162" s="132">
        <v>299</v>
      </c>
      <c r="I162" s="134">
        <v>299</v>
      </c>
      <c r="J162" s="135" t="s">
        <v>631</v>
      </c>
      <c r="K162" s="136">
        <v>103</v>
      </c>
      <c r="L162" s="137">
        <v>0.52551020408163296</v>
      </c>
      <c r="M162" s="132" t="s">
        <v>547</v>
      </c>
      <c r="N162" s="138">
        <v>42620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55</v>
      </c>
      <c r="B163" s="130">
        <v>42473</v>
      </c>
      <c r="C163" s="130"/>
      <c r="D163" s="131" t="s">
        <v>649</v>
      </c>
      <c r="E163" s="132" t="s">
        <v>545</v>
      </c>
      <c r="F163" s="133">
        <v>88</v>
      </c>
      <c r="G163" s="132"/>
      <c r="H163" s="132">
        <v>103</v>
      </c>
      <c r="I163" s="134">
        <v>103</v>
      </c>
      <c r="J163" s="135" t="s">
        <v>631</v>
      </c>
      <c r="K163" s="136">
        <v>15</v>
      </c>
      <c r="L163" s="137">
        <v>0.170454545454545</v>
      </c>
      <c r="M163" s="132" t="s">
        <v>547</v>
      </c>
      <c r="N163" s="138">
        <v>42530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56</v>
      </c>
      <c r="B164" s="130">
        <v>42492</v>
      </c>
      <c r="C164" s="130"/>
      <c r="D164" s="131" t="s">
        <v>650</v>
      </c>
      <c r="E164" s="132" t="s">
        <v>545</v>
      </c>
      <c r="F164" s="133">
        <v>127.5</v>
      </c>
      <c r="G164" s="132"/>
      <c r="H164" s="132">
        <v>148</v>
      </c>
      <c r="I164" s="134" t="s">
        <v>651</v>
      </c>
      <c r="J164" s="135" t="s">
        <v>631</v>
      </c>
      <c r="K164" s="136">
        <f>H164-F164</f>
        <v>20.5</v>
      </c>
      <c r="L164" s="137">
        <f>K164/F164</f>
        <v>0.16078431372549021</v>
      </c>
      <c r="M164" s="132" t="s">
        <v>547</v>
      </c>
      <c r="N164" s="138">
        <v>42564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57</v>
      </c>
      <c r="B165" s="130">
        <v>42493</v>
      </c>
      <c r="C165" s="130"/>
      <c r="D165" s="131" t="s">
        <v>652</v>
      </c>
      <c r="E165" s="132" t="s">
        <v>545</v>
      </c>
      <c r="F165" s="133">
        <v>675</v>
      </c>
      <c r="G165" s="132"/>
      <c r="H165" s="132">
        <v>815</v>
      </c>
      <c r="I165" s="134" t="s">
        <v>653</v>
      </c>
      <c r="J165" s="135" t="s">
        <v>631</v>
      </c>
      <c r="K165" s="136">
        <f>H165-F165</f>
        <v>140</v>
      </c>
      <c r="L165" s="137">
        <f>K165/F165</f>
        <v>0.2074074074074074</v>
      </c>
      <c r="M165" s="132" t="s">
        <v>547</v>
      </c>
      <c r="N165" s="138">
        <v>43154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39">
        <v>58</v>
      </c>
      <c r="B166" s="140">
        <v>42522</v>
      </c>
      <c r="C166" s="140"/>
      <c r="D166" s="141" t="s">
        <v>654</v>
      </c>
      <c r="E166" s="142" t="s">
        <v>545</v>
      </c>
      <c r="F166" s="143">
        <v>500</v>
      </c>
      <c r="G166" s="143"/>
      <c r="H166" s="144">
        <v>232.5</v>
      </c>
      <c r="I166" s="144" t="s">
        <v>655</v>
      </c>
      <c r="J166" s="145" t="s">
        <v>656</v>
      </c>
      <c r="K166" s="146">
        <f>H166-F166</f>
        <v>-267.5</v>
      </c>
      <c r="L166" s="147">
        <f>K166/F166</f>
        <v>-0.53500000000000003</v>
      </c>
      <c r="M166" s="143" t="s">
        <v>557</v>
      </c>
      <c r="N166" s="140">
        <v>43735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59</v>
      </c>
      <c r="B167" s="130">
        <v>42527</v>
      </c>
      <c r="C167" s="130"/>
      <c r="D167" s="131" t="s">
        <v>503</v>
      </c>
      <c r="E167" s="132" t="s">
        <v>545</v>
      </c>
      <c r="F167" s="133">
        <v>110</v>
      </c>
      <c r="G167" s="132"/>
      <c r="H167" s="132">
        <v>126.5</v>
      </c>
      <c r="I167" s="134">
        <v>125</v>
      </c>
      <c r="J167" s="135" t="s">
        <v>583</v>
      </c>
      <c r="K167" s="136">
        <f>H167-F167</f>
        <v>16.5</v>
      </c>
      <c r="L167" s="137">
        <f>K167/F167</f>
        <v>0.15</v>
      </c>
      <c r="M167" s="132" t="s">
        <v>547</v>
      </c>
      <c r="N167" s="138">
        <v>42552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60</v>
      </c>
      <c r="B168" s="130">
        <v>42538</v>
      </c>
      <c r="C168" s="130"/>
      <c r="D168" s="131" t="s">
        <v>657</v>
      </c>
      <c r="E168" s="132" t="s">
        <v>545</v>
      </c>
      <c r="F168" s="133">
        <v>44</v>
      </c>
      <c r="G168" s="132"/>
      <c r="H168" s="132">
        <v>69.5</v>
      </c>
      <c r="I168" s="134">
        <v>69.5</v>
      </c>
      <c r="J168" s="135" t="s">
        <v>658</v>
      </c>
      <c r="K168" s="136">
        <f>H168-F168</f>
        <v>25.5</v>
      </c>
      <c r="L168" s="137">
        <f>K168/F168</f>
        <v>0.57954545454545459</v>
      </c>
      <c r="M168" s="132" t="s">
        <v>547</v>
      </c>
      <c r="N168" s="138">
        <v>42977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61</v>
      </c>
      <c r="B169" s="130">
        <v>42549</v>
      </c>
      <c r="C169" s="130"/>
      <c r="D169" s="131" t="s">
        <v>659</v>
      </c>
      <c r="E169" s="132" t="s">
        <v>545</v>
      </c>
      <c r="F169" s="133">
        <v>262.5</v>
      </c>
      <c r="G169" s="132"/>
      <c r="H169" s="132">
        <v>340</v>
      </c>
      <c r="I169" s="134">
        <v>333</v>
      </c>
      <c r="J169" s="135" t="s">
        <v>660</v>
      </c>
      <c r="K169" s="136">
        <v>77.5</v>
      </c>
      <c r="L169" s="137">
        <v>0.29523809523809502</v>
      </c>
      <c r="M169" s="132" t="s">
        <v>547</v>
      </c>
      <c r="N169" s="138">
        <v>43017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62</v>
      </c>
      <c r="B170" s="130">
        <v>42549</v>
      </c>
      <c r="C170" s="130"/>
      <c r="D170" s="131" t="s">
        <v>661</v>
      </c>
      <c r="E170" s="132" t="s">
        <v>545</v>
      </c>
      <c r="F170" s="133">
        <v>840</v>
      </c>
      <c r="G170" s="132"/>
      <c r="H170" s="132">
        <v>1230</v>
      </c>
      <c r="I170" s="134">
        <v>1230</v>
      </c>
      <c r="J170" s="135" t="s">
        <v>631</v>
      </c>
      <c r="K170" s="136">
        <v>390</v>
      </c>
      <c r="L170" s="137">
        <v>0.46428571428571402</v>
      </c>
      <c r="M170" s="132" t="s">
        <v>547</v>
      </c>
      <c r="N170" s="138">
        <v>42649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52">
        <v>63</v>
      </c>
      <c r="B171" s="153">
        <v>42556</v>
      </c>
      <c r="C171" s="153"/>
      <c r="D171" s="154" t="s">
        <v>662</v>
      </c>
      <c r="E171" s="155" t="s">
        <v>545</v>
      </c>
      <c r="F171" s="155">
        <v>395</v>
      </c>
      <c r="G171" s="156"/>
      <c r="H171" s="156">
        <f>(468.5+342.5)/2</f>
        <v>405.5</v>
      </c>
      <c r="I171" s="156">
        <v>510</v>
      </c>
      <c r="J171" s="157" t="s">
        <v>663</v>
      </c>
      <c r="K171" s="158">
        <f t="shared" ref="K171:K177" si="95">H171-F171</f>
        <v>10.5</v>
      </c>
      <c r="L171" s="159">
        <f t="shared" ref="L171:L177" si="96">K171/F171</f>
        <v>2.6582278481012658E-2</v>
      </c>
      <c r="M171" s="155" t="s">
        <v>564</v>
      </c>
      <c r="N171" s="153">
        <v>43606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39">
        <v>64</v>
      </c>
      <c r="B172" s="140">
        <v>42584</v>
      </c>
      <c r="C172" s="140"/>
      <c r="D172" s="141" t="s">
        <v>664</v>
      </c>
      <c r="E172" s="142" t="s">
        <v>556</v>
      </c>
      <c r="F172" s="143">
        <f>169.5-12.8</f>
        <v>156.69999999999999</v>
      </c>
      <c r="G172" s="143"/>
      <c r="H172" s="144">
        <v>77</v>
      </c>
      <c r="I172" s="144" t="s">
        <v>665</v>
      </c>
      <c r="J172" s="145" t="s">
        <v>666</v>
      </c>
      <c r="K172" s="146">
        <f t="shared" si="95"/>
        <v>-79.699999999999989</v>
      </c>
      <c r="L172" s="147">
        <f t="shared" si="96"/>
        <v>-0.50861518825781749</v>
      </c>
      <c r="M172" s="143" t="s">
        <v>557</v>
      </c>
      <c r="N172" s="140">
        <v>43522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39">
        <v>65</v>
      </c>
      <c r="B173" s="140">
        <v>42586</v>
      </c>
      <c r="C173" s="140"/>
      <c r="D173" s="141" t="s">
        <v>667</v>
      </c>
      <c r="E173" s="142" t="s">
        <v>545</v>
      </c>
      <c r="F173" s="143">
        <v>400</v>
      </c>
      <c r="G173" s="143"/>
      <c r="H173" s="144">
        <v>305</v>
      </c>
      <c r="I173" s="144">
        <v>475</v>
      </c>
      <c r="J173" s="145" t="s">
        <v>668</v>
      </c>
      <c r="K173" s="146">
        <f t="shared" si="95"/>
        <v>-95</v>
      </c>
      <c r="L173" s="147">
        <f t="shared" si="96"/>
        <v>-0.23749999999999999</v>
      </c>
      <c r="M173" s="143" t="s">
        <v>557</v>
      </c>
      <c r="N173" s="140">
        <v>43606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66</v>
      </c>
      <c r="B174" s="130">
        <v>42593</v>
      </c>
      <c r="C174" s="130"/>
      <c r="D174" s="131" t="s">
        <v>669</v>
      </c>
      <c r="E174" s="132" t="s">
        <v>545</v>
      </c>
      <c r="F174" s="133">
        <v>86.5</v>
      </c>
      <c r="G174" s="132"/>
      <c r="H174" s="132">
        <v>130</v>
      </c>
      <c r="I174" s="134">
        <v>130</v>
      </c>
      <c r="J174" s="135" t="s">
        <v>670</v>
      </c>
      <c r="K174" s="136">
        <f t="shared" si="95"/>
        <v>43.5</v>
      </c>
      <c r="L174" s="137">
        <f t="shared" si="96"/>
        <v>0.50289017341040465</v>
      </c>
      <c r="M174" s="132" t="s">
        <v>547</v>
      </c>
      <c r="N174" s="138">
        <v>43091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39">
        <v>67</v>
      </c>
      <c r="B175" s="140">
        <v>42600</v>
      </c>
      <c r="C175" s="140"/>
      <c r="D175" s="141" t="s">
        <v>119</v>
      </c>
      <c r="E175" s="142" t="s">
        <v>545</v>
      </c>
      <c r="F175" s="143">
        <v>133.5</v>
      </c>
      <c r="G175" s="143"/>
      <c r="H175" s="144">
        <v>126.5</v>
      </c>
      <c r="I175" s="144">
        <v>178</v>
      </c>
      <c r="J175" s="145" t="s">
        <v>671</v>
      </c>
      <c r="K175" s="146">
        <f t="shared" si="95"/>
        <v>-7</v>
      </c>
      <c r="L175" s="147">
        <f t="shared" si="96"/>
        <v>-5.2434456928838954E-2</v>
      </c>
      <c r="M175" s="143" t="s">
        <v>557</v>
      </c>
      <c r="N175" s="140">
        <v>42615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68</v>
      </c>
      <c r="B176" s="130">
        <v>42613</v>
      </c>
      <c r="C176" s="130"/>
      <c r="D176" s="131" t="s">
        <v>672</v>
      </c>
      <c r="E176" s="132" t="s">
        <v>545</v>
      </c>
      <c r="F176" s="133">
        <v>560</v>
      </c>
      <c r="G176" s="132"/>
      <c r="H176" s="132">
        <v>725</v>
      </c>
      <c r="I176" s="134">
        <v>725</v>
      </c>
      <c r="J176" s="135" t="s">
        <v>577</v>
      </c>
      <c r="K176" s="136">
        <f t="shared" si="95"/>
        <v>165</v>
      </c>
      <c r="L176" s="137">
        <f t="shared" si="96"/>
        <v>0.29464285714285715</v>
      </c>
      <c r="M176" s="132" t="s">
        <v>547</v>
      </c>
      <c r="N176" s="138">
        <v>42456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69</v>
      </c>
      <c r="B177" s="130">
        <v>42614</v>
      </c>
      <c r="C177" s="130"/>
      <c r="D177" s="131" t="s">
        <v>673</v>
      </c>
      <c r="E177" s="132" t="s">
        <v>545</v>
      </c>
      <c r="F177" s="133">
        <v>160.5</v>
      </c>
      <c r="G177" s="132"/>
      <c r="H177" s="132">
        <v>210</v>
      </c>
      <c r="I177" s="134">
        <v>210</v>
      </c>
      <c r="J177" s="135" t="s">
        <v>577</v>
      </c>
      <c r="K177" s="136">
        <f t="shared" si="95"/>
        <v>49.5</v>
      </c>
      <c r="L177" s="137">
        <f t="shared" si="96"/>
        <v>0.30841121495327101</v>
      </c>
      <c r="M177" s="132" t="s">
        <v>547</v>
      </c>
      <c r="N177" s="138">
        <v>42871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70</v>
      </c>
      <c r="B178" s="130">
        <v>42646</v>
      </c>
      <c r="C178" s="130"/>
      <c r="D178" s="131" t="s">
        <v>396</v>
      </c>
      <c r="E178" s="132" t="s">
        <v>545</v>
      </c>
      <c r="F178" s="133">
        <v>430</v>
      </c>
      <c r="G178" s="132"/>
      <c r="H178" s="132">
        <v>596</v>
      </c>
      <c r="I178" s="134">
        <v>575</v>
      </c>
      <c r="J178" s="135" t="s">
        <v>674</v>
      </c>
      <c r="K178" s="136">
        <v>166</v>
      </c>
      <c r="L178" s="137">
        <v>0.38604651162790699</v>
      </c>
      <c r="M178" s="132" t="s">
        <v>547</v>
      </c>
      <c r="N178" s="138">
        <v>42769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71</v>
      </c>
      <c r="B179" s="130">
        <v>42657</v>
      </c>
      <c r="C179" s="130"/>
      <c r="D179" s="131" t="s">
        <v>675</v>
      </c>
      <c r="E179" s="132" t="s">
        <v>545</v>
      </c>
      <c r="F179" s="133">
        <v>280</v>
      </c>
      <c r="G179" s="132"/>
      <c r="H179" s="132">
        <v>345</v>
      </c>
      <c r="I179" s="134">
        <v>345</v>
      </c>
      <c r="J179" s="135" t="s">
        <v>577</v>
      </c>
      <c r="K179" s="136">
        <f t="shared" ref="K179:K184" si="97">H179-F179</f>
        <v>65</v>
      </c>
      <c r="L179" s="137">
        <f>K179/F179</f>
        <v>0.23214285714285715</v>
      </c>
      <c r="M179" s="132" t="s">
        <v>547</v>
      </c>
      <c r="N179" s="138">
        <v>42814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72</v>
      </c>
      <c r="B180" s="130">
        <v>42657</v>
      </c>
      <c r="C180" s="130"/>
      <c r="D180" s="131" t="s">
        <v>676</v>
      </c>
      <c r="E180" s="132" t="s">
        <v>545</v>
      </c>
      <c r="F180" s="133">
        <v>245</v>
      </c>
      <c r="G180" s="132"/>
      <c r="H180" s="132">
        <v>325.5</v>
      </c>
      <c r="I180" s="134">
        <v>330</v>
      </c>
      <c r="J180" s="135" t="s">
        <v>677</v>
      </c>
      <c r="K180" s="136">
        <f t="shared" si="97"/>
        <v>80.5</v>
      </c>
      <c r="L180" s="137">
        <f>K180/F180</f>
        <v>0.32857142857142857</v>
      </c>
      <c r="M180" s="132" t="s">
        <v>547</v>
      </c>
      <c r="N180" s="138">
        <v>42769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73</v>
      </c>
      <c r="B181" s="130">
        <v>42660</v>
      </c>
      <c r="C181" s="130"/>
      <c r="D181" s="131" t="s">
        <v>678</v>
      </c>
      <c r="E181" s="132" t="s">
        <v>545</v>
      </c>
      <c r="F181" s="133">
        <v>125</v>
      </c>
      <c r="G181" s="132"/>
      <c r="H181" s="132">
        <v>160</v>
      </c>
      <c r="I181" s="134">
        <v>160</v>
      </c>
      <c r="J181" s="135" t="s">
        <v>631</v>
      </c>
      <c r="K181" s="136">
        <f t="shared" si="97"/>
        <v>35</v>
      </c>
      <c r="L181" s="137">
        <v>0.28000000000000003</v>
      </c>
      <c r="M181" s="132" t="s">
        <v>547</v>
      </c>
      <c r="N181" s="138">
        <v>42803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74</v>
      </c>
      <c r="B182" s="130">
        <v>42660</v>
      </c>
      <c r="C182" s="130"/>
      <c r="D182" s="131" t="s">
        <v>679</v>
      </c>
      <c r="E182" s="132" t="s">
        <v>545</v>
      </c>
      <c r="F182" s="133">
        <v>114</v>
      </c>
      <c r="G182" s="132"/>
      <c r="H182" s="132">
        <v>145</v>
      </c>
      <c r="I182" s="134">
        <v>145</v>
      </c>
      <c r="J182" s="135" t="s">
        <v>631</v>
      </c>
      <c r="K182" s="136">
        <f t="shared" si="97"/>
        <v>31</v>
      </c>
      <c r="L182" s="137">
        <f>K182/F182</f>
        <v>0.27192982456140352</v>
      </c>
      <c r="M182" s="132" t="s">
        <v>547</v>
      </c>
      <c r="N182" s="138">
        <v>42859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75</v>
      </c>
      <c r="B183" s="130">
        <v>42660</v>
      </c>
      <c r="C183" s="130"/>
      <c r="D183" s="131" t="s">
        <v>680</v>
      </c>
      <c r="E183" s="132" t="s">
        <v>545</v>
      </c>
      <c r="F183" s="133">
        <v>212</v>
      </c>
      <c r="G183" s="132"/>
      <c r="H183" s="132">
        <v>280</v>
      </c>
      <c r="I183" s="134">
        <v>276</v>
      </c>
      <c r="J183" s="135" t="s">
        <v>681</v>
      </c>
      <c r="K183" s="136">
        <f t="shared" si="97"/>
        <v>68</v>
      </c>
      <c r="L183" s="137">
        <f>K183/F183</f>
        <v>0.32075471698113206</v>
      </c>
      <c r="M183" s="132" t="s">
        <v>547</v>
      </c>
      <c r="N183" s="138">
        <v>42858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76</v>
      </c>
      <c r="B184" s="130">
        <v>42678</v>
      </c>
      <c r="C184" s="130"/>
      <c r="D184" s="131" t="s">
        <v>439</v>
      </c>
      <c r="E184" s="132" t="s">
        <v>545</v>
      </c>
      <c r="F184" s="133">
        <v>155</v>
      </c>
      <c r="G184" s="132"/>
      <c r="H184" s="132">
        <v>210</v>
      </c>
      <c r="I184" s="134">
        <v>210</v>
      </c>
      <c r="J184" s="135" t="s">
        <v>682</v>
      </c>
      <c r="K184" s="136">
        <f t="shared" si="97"/>
        <v>55</v>
      </c>
      <c r="L184" s="137">
        <f>K184/F184</f>
        <v>0.35483870967741937</v>
      </c>
      <c r="M184" s="132" t="s">
        <v>547</v>
      </c>
      <c r="N184" s="138">
        <v>42944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39">
        <v>77</v>
      </c>
      <c r="B185" s="140">
        <v>42710</v>
      </c>
      <c r="C185" s="140"/>
      <c r="D185" s="141" t="s">
        <v>683</v>
      </c>
      <c r="E185" s="142" t="s">
        <v>545</v>
      </c>
      <c r="F185" s="143">
        <v>150.5</v>
      </c>
      <c r="G185" s="143"/>
      <c r="H185" s="144">
        <v>72.5</v>
      </c>
      <c r="I185" s="144">
        <v>174</v>
      </c>
      <c r="J185" s="145" t="s">
        <v>684</v>
      </c>
      <c r="K185" s="146">
        <v>-78</v>
      </c>
      <c r="L185" s="147">
        <v>-0.51827242524916906</v>
      </c>
      <c r="M185" s="143" t="s">
        <v>557</v>
      </c>
      <c r="N185" s="140">
        <v>43333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78</v>
      </c>
      <c r="B186" s="130">
        <v>42712</v>
      </c>
      <c r="C186" s="130"/>
      <c r="D186" s="131" t="s">
        <v>685</v>
      </c>
      <c r="E186" s="132" t="s">
        <v>545</v>
      </c>
      <c r="F186" s="133">
        <v>380</v>
      </c>
      <c r="G186" s="132"/>
      <c r="H186" s="132">
        <v>478</v>
      </c>
      <c r="I186" s="134">
        <v>468</v>
      </c>
      <c r="J186" s="135" t="s">
        <v>631</v>
      </c>
      <c r="K186" s="136">
        <f>H186-F186</f>
        <v>98</v>
      </c>
      <c r="L186" s="137">
        <f>K186/F186</f>
        <v>0.25789473684210529</v>
      </c>
      <c r="M186" s="132" t="s">
        <v>547</v>
      </c>
      <c r="N186" s="138">
        <v>43025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79</v>
      </c>
      <c r="B187" s="130">
        <v>42734</v>
      </c>
      <c r="C187" s="130"/>
      <c r="D187" s="131" t="s">
        <v>118</v>
      </c>
      <c r="E187" s="132" t="s">
        <v>545</v>
      </c>
      <c r="F187" s="133">
        <v>305</v>
      </c>
      <c r="G187" s="132"/>
      <c r="H187" s="132">
        <v>375</v>
      </c>
      <c r="I187" s="134">
        <v>375</v>
      </c>
      <c r="J187" s="135" t="s">
        <v>631</v>
      </c>
      <c r="K187" s="136">
        <f>H187-F187</f>
        <v>70</v>
      </c>
      <c r="L187" s="137">
        <f>K187/F187</f>
        <v>0.22950819672131148</v>
      </c>
      <c r="M187" s="132" t="s">
        <v>547</v>
      </c>
      <c r="N187" s="138">
        <v>42768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80</v>
      </c>
      <c r="B188" s="130">
        <v>42739</v>
      </c>
      <c r="C188" s="130"/>
      <c r="D188" s="131" t="s">
        <v>102</v>
      </c>
      <c r="E188" s="132" t="s">
        <v>545</v>
      </c>
      <c r="F188" s="133">
        <v>99.5</v>
      </c>
      <c r="G188" s="132"/>
      <c r="H188" s="132">
        <v>158</v>
      </c>
      <c r="I188" s="134">
        <v>158</v>
      </c>
      <c r="J188" s="135" t="s">
        <v>631</v>
      </c>
      <c r="K188" s="136">
        <f>H188-F188</f>
        <v>58.5</v>
      </c>
      <c r="L188" s="137">
        <f>K188/F188</f>
        <v>0.5879396984924623</v>
      </c>
      <c r="M188" s="132" t="s">
        <v>547</v>
      </c>
      <c r="N188" s="138">
        <v>42898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81</v>
      </c>
      <c r="B189" s="130">
        <v>42739</v>
      </c>
      <c r="C189" s="130"/>
      <c r="D189" s="131" t="s">
        <v>102</v>
      </c>
      <c r="E189" s="132" t="s">
        <v>545</v>
      </c>
      <c r="F189" s="133">
        <v>99.5</v>
      </c>
      <c r="G189" s="132"/>
      <c r="H189" s="132">
        <v>158</v>
      </c>
      <c r="I189" s="134">
        <v>158</v>
      </c>
      <c r="J189" s="135" t="s">
        <v>631</v>
      </c>
      <c r="K189" s="136">
        <v>58.5</v>
      </c>
      <c r="L189" s="137">
        <v>0.58793969849246197</v>
      </c>
      <c r="M189" s="132" t="s">
        <v>547</v>
      </c>
      <c r="N189" s="138">
        <v>42898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82</v>
      </c>
      <c r="B190" s="130">
        <v>42786</v>
      </c>
      <c r="C190" s="130"/>
      <c r="D190" s="131" t="s">
        <v>205</v>
      </c>
      <c r="E190" s="132" t="s">
        <v>545</v>
      </c>
      <c r="F190" s="133">
        <v>140.5</v>
      </c>
      <c r="G190" s="132"/>
      <c r="H190" s="132">
        <v>220</v>
      </c>
      <c r="I190" s="134">
        <v>220</v>
      </c>
      <c r="J190" s="135" t="s">
        <v>631</v>
      </c>
      <c r="K190" s="136">
        <f>H190-F190</f>
        <v>79.5</v>
      </c>
      <c r="L190" s="137">
        <f>K190/F190</f>
        <v>0.5658362989323843</v>
      </c>
      <c r="M190" s="132" t="s">
        <v>547</v>
      </c>
      <c r="N190" s="138">
        <v>42864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83</v>
      </c>
      <c r="B191" s="130">
        <v>42786</v>
      </c>
      <c r="C191" s="130"/>
      <c r="D191" s="131" t="s">
        <v>686</v>
      </c>
      <c r="E191" s="132" t="s">
        <v>545</v>
      </c>
      <c r="F191" s="133">
        <v>202.5</v>
      </c>
      <c r="G191" s="132"/>
      <c r="H191" s="132">
        <v>234</v>
      </c>
      <c r="I191" s="134">
        <v>234</v>
      </c>
      <c r="J191" s="135" t="s">
        <v>631</v>
      </c>
      <c r="K191" s="136">
        <v>31.5</v>
      </c>
      <c r="L191" s="137">
        <v>0.155555555555556</v>
      </c>
      <c r="M191" s="132" t="s">
        <v>547</v>
      </c>
      <c r="N191" s="138">
        <v>42836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84</v>
      </c>
      <c r="B192" s="130">
        <v>42818</v>
      </c>
      <c r="C192" s="130"/>
      <c r="D192" s="131" t="s">
        <v>687</v>
      </c>
      <c r="E192" s="132" t="s">
        <v>545</v>
      </c>
      <c r="F192" s="133">
        <v>300.5</v>
      </c>
      <c r="G192" s="132"/>
      <c r="H192" s="132">
        <v>417.5</v>
      </c>
      <c r="I192" s="134">
        <v>420</v>
      </c>
      <c r="J192" s="135" t="s">
        <v>688</v>
      </c>
      <c r="K192" s="136">
        <f>H192-F192</f>
        <v>117</v>
      </c>
      <c r="L192" s="137">
        <f>K192/F192</f>
        <v>0.38935108153078202</v>
      </c>
      <c r="M192" s="132" t="s">
        <v>547</v>
      </c>
      <c r="N192" s="138">
        <v>43070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85</v>
      </c>
      <c r="B193" s="130">
        <v>42818</v>
      </c>
      <c r="C193" s="130"/>
      <c r="D193" s="131" t="s">
        <v>661</v>
      </c>
      <c r="E193" s="132" t="s">
        <v>545</v>
      </c>
      <c r="F193" s="133">
        <v>850</v>
      </c>
      <c r="G193" s="132"/>
      <c r="H193" s="132">
        <v>1042.5</v>
      </c>
      <c r="I193" s="134">
        <v>1023</v>
      </c>
      <c r="J193" s="135" t="s">
        <v>689</v>
      </c>
      <c r="K193" s="136">
        <v>192.5</v>
      </c>
      <c r="L193" s="137">
        <v>0.22647058823529401</v>
      </c>
      <c r="M193" s="132" t="s">
        <v>547</v>
      </c>
      <c r="N193" s="138">
        <v>42830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86</v>
      </c>
      <c r="B194" s="130">
        <v>42830</v>
      </c>
      <c r="C194" s="130"/>
      <c r="D194" s="131" t="s">
        <v>465</v>
      </c>
      <c r="E194" s="132" t="s">
        <v>545</v>
      </c>
      <c r="F194" s="133">
        <v>785</v>
      </c>
      <c r="G194" s="132"/>
      <c r="H194" s="132">
        <v>930</v>
      </c>
      <c r="I194" s="134">
        <v>920</v>
      </c>
      <c r="J194" s="135" t="s">
        <v>690</v>
      </c>
      <c r="K194" s="136">
        <f>H194-F194</f>
        <v>145</v>
      </c>
      <c r="L194" s="137">
        <f>K194/F194</f>
        <v>0.18471337579617833</v>
      </c>
      <c r="M194" s="132" t="s">
        <v>547</v>
      </c>
      <c r="N194" s="138">
        <v>42976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39">
        <v>87</v>
      </c>
      <c r="B195" s="140">
        <v>42831</v>
      </c>
      <c r="C195" s="140"/>
      <c r="D195" s="141" t="s">
        <v>691</v>
      </c>
      <c r="E195" s="142" t="s">
        <v>545</v>
      </c>
      <c r="F195" s="143">
        <v>40</v>
      </c>
      <c r="G195" s="143"/>
      <c r="H195" s="144">
        <v>13.1</v>
      </c>
      <c r="I195" s="144">
        <v>60</v>
      </c>
      <c r="J195" s="145" t="s">
        <v>692</v>
      </c>
      <c r="K195" s="146">
        <v>-26.9</v>
      </c>
      <c r="L195" s="147">
        <v>-0.67249999999999999</v>
      </c>
      <c r="M195" s="143" t="s">
        <v>557</v>
      </c>
      <c r="N195" s="140">
        <v>43138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88</v>
      </c>
      <c r="B196" s="130">
        <v>42837</v>
      </c>
      <c r="C196" s="130"/>
      <c r="D196" s="131" t="s">
        <v>100</v>
      </c>
      <c r="E196" s="132" t="s">
        <v>545</v>
      </c>
      <c r="F196" s="133">
        <v>289.5</v>
      </c>
      <c r="G196" s="132"/>
      <c r="H196" s="132">
        <v>354</v>
      </c>
      <c r="I196" s="134">
        <v>360</v>
      </c>
      <c r="J196" s="135" t="s">
        <v>693</v>
      </c>
      <c r="K196" s="136">
        <f t="shared" ref="K196:K204" si="98">H196-F196</f>
        <v>64.5</v>
      </c>
      <c r="L196" s="137">
        <f t="shared" ref="L196:L204" si="99">K196/F196</f>
        <v>0.22279792746113988</v>
      </c>
      <c r="M196" s="132" t="s">
        <v>547</v>
      </c>
      <c r="N196" s="138">
        <v>43040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89</v>
      </c>
      <c r="B197" s="130">
        <v>42845</v>
      </c>
      <c r="C197" s="130"/>
      <c r="D197" s="131" t="s">
        <v>413</v>
      </c>
      <c r="E197" s="132" t="s">
        <v>545</v>
      </c>
      <c r="F197" s="133">
        <v>700</v>
      </c>
      <c r="G197" s="132"/>
      <c r="H197" s="132">
        <v>840</v>
      </c>
      <c r="I197" s="134">
        <v>840</v>
      </c>
      <c r="J197" s="135" t="s">
        <v>694</v>
      </c>
      <c r="K197" s="136">
        <f t="shared" si="98"/>
        <v>140</v>
      </c>
      <c r="L197" s="137">
        <f t="shared" si="99"/>
        <v>0.2</v>
      </c>
      <c r="M197" s="132" t="s">
        <v>547</v>
      </c>
      <c r="N197" s="138">
        <v>42893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90</v>
      </c>
      <c r="B198" s="130">
        <v>42887</v>
      </c>
      <c r="C198" s="130"/>
      <c r="D198" s="131" t="s">
        <v>695</v>
      </c>
      <c r="E198" s="132" t="s">
        <v>545</v>
      </c>
      <c r="F198" s="133">
        <v>130</v>
      </c>
      <c r="G198" s="132"/>
      <c r="H198" s="132">
        <v>144.25</v>
      </c>
      <c r="I198" s="134">
        <v>170</v>
      </c>
      <c r="J198" s="135" t="s">
        <v>696</v>
      </c>
      <c r="K198" s="136">
        <f t="shared" si="98"/>
        <v>14.25</v>
      </c>
      <c r="L198" s="137">
        <f t="shared" si="99"/>
        <v>0.10961538461538461</v>
      </c>
      <c r="M198" s="132" t="s">
        <v>547</v>
      </c>
      <c r="N198" s="138">
        <v>43675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91</v>
      </c>
      <c r="B199" s="130">
        <v>42901</v>
      </c>
      <c r="C199" s="130"/>
      <c r="D199" s="131" t="s">
        <v>697</v>
      </c>
      <c r="E199" s="132" t="s">
        <v>545</v>
      </c>
      <c r="F199" s="133">
        <v>214.5</v>
      </c>
      <c r="G199" s="132"/>
      <c r="H199" s="132">
        <v>262</v>
      </c>
      <c r="I199" s="134">
        <v>262</v>
      </c>
      <c r="J199" s="135" t="s">
        <v>566</v>
      </c>
      <c r="K199" s="136">
        <f t="shared" si="98"/>
        <v>47.5</v>
      </c>
      <c r="L199" s="137">
        <f t="shared" si="99"/>
        <v>0.22144522144522144</v>
      </c>
      <c r="M199" s="132" t="s">
        <v>547</v>
      </c>
      <c r="N199" s="138">
        <v>42977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60">
        <v>92</v>
      </c>
      <c r="B200" s="161">
        <v>42933</v>
      </c>
      <c r="C200" s="161"/>
      <c r="D200" s="162" t="s">
        <v>698</v>
      </c>
      <c r="E200" s="163" t="s">
        <v>545</v>
      </c>
      <c r="F200" s="164">
        <v>370</v>
      </c>
      <c r="G200" s="163"/>
      <c r="H200" s="163">
        <v>447.5</v>
      </c>
      <c r="I200" s="165">
        <v>450</v>
      </c>
      <c r="J200" s="166" t="s">
        <v>631</v>
      </c>
      <c r="K200" s="136">
        <f t="shared" si="98"/>
        <v>77.5</v>
      </c>
      <c r="L200" s="167">
        <f t="shared" si="99"/>
        <v>0.20945945945945946</v>
      </c>
      <c r="M200" s="163" t="s">
        <v>547</v>
      </c>
      <c r="N200" s="168">
        <v>43035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60">
        <v>93</v>
      </c>
      <c r="B201" s="161">
        <v>42943</v>
      </c>
      <c r="C201" s="161"/>
      <c r="D201" s="162" t="s">
        <v>203</v>
      </c>
      <c r="E201" s="163" t="s">
        <v>545</v>
      </c>
      <c r="F201" s="164">
        <v>657.5</v>
      </c>
      <c r="G201" s="163"/>
      <c r="H201" s="163">
        <v>825</v>
      </c>
      <c r="I201" s="165">
        <v>820</v>
      </c>
      <c r="J201" s="166" t="s">
        <v>631</v>
      </c>
      <c r="K201" s="136">
        <f t="shared" si="98"/>
        <v>167.5</v>
      </c>
      <c r="L201" s="167">
        <f t="shared" si="99"/>
        <v>0.25475285171102663</v>
      </c>
      <c r="M201" s="163" t="s">
        <v>547</v>
      </c>
      <c r="N201" s="168">
        <v>43090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94</v>
      </c>
      <c r="B202" s="130">
        <v>42964</v>
      </c>
      <c r="C202" s="130"/>
      <c r="D202" s="131" t="s">
        <v>374</v>
      </c>
      <c r="E202" s="132" t="s">
        <v>545</v>
      </c>
      <c r="F202" s="133">
        <v>605</v>
      </c>
      <c r="G202" s="132"/>
      <c r="H202" s="132">
        <v>750</v>
      </c>
      <c r="I202" s="134">
        <v>750</v>
      </c>
      <c r="J202" s="135" t="s">
        <v>690</v>
      </c>
      <c r="K202" s="136">
        <f t="shared" si="98"/>
        <v>145</v>
      </c>
      <c r="L202" s="137">
        <f t="shared" si="99"/>
        <v>0.23966942148760331</v>
      </c>
      <c r="M202" s="132" t="s">
        <v>547</v>
      </c>
      <c r="N202" s="138">
        <v>43027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39">
        <v>95</v>
      </c>
      <c r="B203" s="140">
        <v>42979</v>
      </c>
      <c r="C203" s="140"/>
      <c r="D203" s="148" t="s">
        <v>699</v>
      </c>
      <c r="E203" s="143" t="s">
        <v>545</v>
      </c>
      <c r="F203" s="143">
        <v>255</v>
      </c>
      <c r="G203" s="144"/>
      <c r="H203" s="144">
        <v>217.25</v>
      </c>
      <c r="I203" s="144">
        <v>320</v>
      </c>
      <c r="J203" s="145" t="s">
        <v>700</v>
      </c>
      <c r="K203" s="146">
        <f t="shared" si="98"/>
        <v>-37.75</v>
      </c>
      <c r="L203" s="149">
        <f t="shared" si="99"/>
        <v>-0.14803921568627451</v>
      </c>
      <c r="M203" s="143" t="s">
        <v>557</v>
      </c>
      <c r="N203" s="140">
        <v>43661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96</v>
      </c>
      <c r="B204" s="130">
        <v>42997</v>
      </c>
      <c r="C204" s="130"/>
      <c r="D204" s="131" t="s">
        <v>701</v>
      </c>
      <c r="E204" s="132" t="s">
        <v>545</v>
      </c>
      <c r="F204" s="133">
        <v>215</v>
      </c>
      <c r="G204" s="132"/>
      <c r="H204" s="132">
        <v>258</v>
      </c>
      <c r="I204" s="134">
        <v>258</v>
      </c>
      <c r="J204" s="135" t="s">
        <v>631</v>
      </c>
      <c r="K204" s="136">
        <f t="shared" si="98"/>
        <v>43</v>
      </c>
      <c r="L204" s="137">
        <f t="shared" si="99"/>
        <v>0.2</v>
      </c>
      <c r="M204" s="132" t="s">
        <v>547</v>
      </c>
      <c r="N204" s="138">
        <v>43040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97</v>
      </c>
      <c r="B205" s="130">
        <v>42997</v>
      </c>
      <c r="C205" s="130"/>
      <c r="D205" s="131" t="s">
        <v>701</v>
      </c>
      <c r="E205" s="132" t="s">
        <v>545</v>
      </c>
      <c r="F205" s="133">
        <v>215</v>
      </c>
      <c r="G205" s="132"/>
      <c r="H205" s="132">
        <v>258</v>
      </c>
      <c r="I205" s="134">
        <v>258</v>
      </c>
      <c r="J205" s="166" t="s">
        <v>631</v>
      </c>
      <c r="K205" s="136">
        <v>43</v>
      </c>
      <c r="L205" s="137">
        <v>0.2</v>
      </c>
      <c r="M205" s="132" t="s">
        <v>547</v>
      </c>
      <c r="N205" s="138">
        <v>43040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60">
        <v>98</v>
      </c>
      <c r="B206" s="161">
        <v>42998</v>
      </c>
      <c r="C206" s="161"/>
      <c r="D206" s="162" t="s">
        <v>702</v>
      </c>
      <c r="E206" s="163" t="s">
        <v>545</v>
      </c>
      <c r="F206" s="133">
        <v>75</v>
      </c>
      <c r="G206" s="163"/>
      <c r="H206" s="163">
        <v>90</v>
      </c>
      <c r="I206" s="165">
        <v>90</v>
      </c>
      <c r="J206" s="135" t="s">
        <v>703</v>
      </c>
      <c r="K206" s="136">
        <f t="shared" ref="K206:K211" si="100">H206-F206</f>
        <v>15</v>
      </c>
      <c r="L206" s="137">
        <f t="shared" ref="L206:L211" si="101">K206/F206</f>
        <v>0.2</v>
      </c>
      <c r="M206" s="132" t="s">
        <v>547</v>
      </c>
      <c r="N206" s="138">
        <v>43019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60">
        <v>99</v>
      </c>
      <c r="B207" s="161">
        <v>43011</v>
      </c>
      <c r="C207" s="161"/>
      <c r="D207" s="162" t="s">
        <v>704</v>
      </c>
      <c r="E207" s="163" t="s">
        <v>545</v>
      </c>
      <c r="F207" s="164">
        <v>315</v>
      </c>
      <c r="G207" s="163"/>
      <c r="H207" s="163">
        <v>392</v>
      </c>
      <c r="I207" s="165">
        <v>384</v>
      </c>
      <c r="J207" s="166" t="s">
        <v>705</v>
      </c>
      <c r="K207" s="136">
        <f t="shared" si="100"/>
        <v>77</v>
      </c>
      <c r="L207" s="167">
        <f t="shared" si="101"/>
        <v>0.24444444444444444</v>
      </c>
      <c r="M207" s="163" t="s">
        <v>547</v>
      </c>
      <c r="N207" s="168">
        <v>43017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60">
        <v>100</v>
      </c>
      <c r="B208" s="161">
        <v>43013</v>
      </c>
      <c r="C208" s="161"/>
      <c r="D208" s="162" t="s">
        <v>443</v>
      </c>
      <c r="E208" s="163" t="s">
        <v>545</v>
      </c>
      <c r="F208" s="164">
        <v>145</v>
      </c>
      <c r="G208" s="163"/>
      <c r="H208" s="163">
        <v>179</v>
      </c>
      <c r="I208" s="165">
        <v>180</v>
      </c>
      <c r="J208" s="166" t="s">
        <v>706</v>
      </c>
      <c r="K208" s="136">
        <f t="shared" si="100"/>
        <v>34</v>
      </c>
      <c r="L208" s="167">
        <f t="shared" si="101"/>
        <v>0.23448275862068965</v>
      </c>
      <c r="M208" s="163" t="s">
        <v>547</v>
      </c>
      <c r="N208" s="168">
        <v>43025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60">
        <v>101</v>
      </c>
      <c r="B209" s="161">
        <v>43014</v>
      </c>
      <c r="C209" s="161"/>
      <c r="D209" s="162" t="s">
        <v>349</v>
      </c>
      <c r="E209" s="163" t="s">
        <v>545</v>
      </c>
      <c r="F209" s="164">
        <v>256</v>
      </c>
      <c r="G209" s="163"/>
      <c r="H209" s="163">
        <v>323</v>
      </c>
      <c r="I209" s="165">
        <v>320</v>
      </c>
      <c r="J209" s="166" t="s">
        <v>631</v>
      </c>
      <c r="K209" s="136">
        <f t="shared" si="100"/>
        <v>67</v>
      </c>
      <c r="L209" s="167">
        <f t="shared" si="101"/>
        <v>0.26171875</v>
      </c>
      <c r="M209" s="163" t="s">
        <v>547</v>
      </c>
      <c r="N209" s="168">
        <v>43067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0">
        <v>102</v>
      </c>
      <c r="B210" s="161">
        <v>43017</v>
      </c>
      <c r="C210" s="161"/>
      <c r="D210" s="162" t="s">
        <v>363</v>
      </c>
      <c r="E210" s="163" t="s">
        <v>545</v>
      </c>
      <c r="F210" s="164">
        <v>137.5</v>
      </c>
      <c r="G210" s="163"/>
      <c r="H210" s="163">
        <v>184</v>
      </c>
      <c r="I210" s="165">
        <v>183</v>
      </c>
      <c r="J210" s="166" t="s">
        <v>707</v>
      </c>
      <c r="K210" s="136">
        <f t="shared" si="100"/>
        <v>46.5</v>
      </c>
      <c r="L210" s="167">
        <f t="shared" si="101"/>
        <v>0.33818181818181819</v>
      </c>
      <c r="M210" s="163" t="s">
        <v>547</v>
      </c>
      <c r="N210" s="168">
        <v>43108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0">
        <v>103</v>
      </c>
      <c r="B211" s="161">
        <v>43018</v>
      </c>
      <c r="C211" s="161"/>
      <c r="D211" s="162" t="s">
        <v>708</v>
      </c>
      <c r="E211" s="163" t="s">
        <v>545</v>
      </c>
      <c r="F211" s="164">
        <v>125.5</v>
      </c>
      <c r="G211" s="163"/>
      <c r="H211" s="163">
        <v>158</v>
      </c>
      <c r="I211" s="165">
        <v>155</v>
      </c>
      <c r="J211" s="166" t="s">
        <v>709</v>
      </c>
      <c r="K211" s="136">
        <f t="shared" si="100"/>
        <v>32.5</v>
      </c>
      <c r="L211" s="167">
        <f t="shared" si="101"/>
        <v>0.25896414342629481</v>
      </c>
      <c r="M211" s="163" t="s">
        <v>547</v>
      </c>
      <c r="N211" s="168">
        <v>43067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60">
        <v>104</v>
      </c>
      <c r="B212" s="161">
        <v>43018</v>
      </c>
      <c r="C212" s="161"/>
      <c r="D212" s="162" t="s">
        <v>710</v>
      </c>
      <c r="E212" s="163" t="s">
        <v>545</v>
      </c>
      <c r="F212" s="164">
        <v>895</v>
      </c>
      <c r="G212" s="163"/>
      <c r="H212" s="163">
        <v>1122.5</v>
      </c>
      <c r="I212" s="165">
        <v>1078</v>
      </c>
      <c r="J212" s="166" t="s">
        <v>711</v>
      </c>
      <c r="K212" s="136">
        <v>227.5</v>
      </c>
      <c r="L212" s="167">
        <v>0.25418994413407803</v>
      </c>
      <c r="M212" s="163" t="s">
        <v>547</v>
      </c>
      <c r="N212" s="168">
        <v>43117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0">
        <v>105</v>
      </c>
      <c r="B213" s="161">
        <v>43020</v>
      </c>
      <c r="C213" s="161"/>
      <c r="D213" s="162" t="s">
        <v>358</v>
      </c>
      <c r="E213" s="163" t="s">
        <v>545</v>
      </c>
      <c r="F213" s="164">
        <v>525</v>
      </c>
      <c r="G213" s="163"/>
      <c r="H213" s="163">
        <v>629</v>
      </c>
      <c r="I213" s="165">
        <v>629</v>
      </c>
      <c r="J213" s="166" t="s">
        <v>631</v>
      </c>
      <c r="K213" s="136">
        <v>104</v>
      </c>
      <c r="L213" s="167">
        <v>0.19809523809523799</v>
      </c>
      <c r="M213" s="163" t="s">
        <v>547</v>
      </c>
      <c r="N213" s="168">
        <v>43119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0">
        <v>106</v>
      </c>
      <c r="B214" s="161">
        <v>43046</v>
      </c>
      <c r="C214" s="161"/>
      <c r="D214" s="162" t="s">
        <v>391</v>
      </c>
      <c r="E214" s="163" t="s">
        <v>545</v>
      </c>
      <c r="F214" s="164">
        <v>740</v>
      </c>
      <c r="G214" s="163"/>
      <c r="H214" s="163">
        <v>892.5</v>
      </c>
      <c r="I214" s="165">
        <v>900</v>
      </c>
      <c r="J214" s="166" t="s">
        <v>712</v>
      </c>
      <c r="K214" s="136">
        <f>H214-F214</f>
        <v>152.5</v>
      </c>
      <c r="L214" s="167">
        <f>K214/F214</f>
        <v>0.20608108108108109</v>
      </c>
      <c r="M214" s="163" t="s">
        <v>547</v>
      </c>
      <c r="N214" s="168">
        <v>43052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107</v>
      </c>
      <c r="B215" s="130">
        <v>43073</v>
      </c>
      <c r="C215" s="130"/>
      <c r="D215" s="131" t="s">
        <v>713</v>
      </c>
      <c r="E215" s="132" t="s">
        <v>545</v>
      </c>
      <c r="F215" s="133">
        <v>118.5</v>
      </c>
      <c r="G215" s="132"/>
      <c r="H215" s="132">
        <v>143.5</v>
      </c>
      <c r="I215" s="134">
        <v>145</v>
      </c>
      <c r="J215" s="135" t="s">
        <v>714</v>
      </c>
      <c r="K215" s="136">
        <f>H215-F215</f>
        <v>25</v>
      </c>
      <c r="L215" s="137">
        <f>K215/F215</f>
        <v>0.2109704641350211</v>
      </c>
      <c r="M215" s="132" t="s">
        <v>547</v>
      </c>
      <c r="N215" s="138">
        <v>43097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39">
        <v>108</v>
      </c>
      <c r="B216" s="140">
        <v>43090</v>
      </c>
      <c r="C216" s="140"/>
      <c r="D216" s="141" t="s">
        <v>418</v>
      </c>
      <c r="E216" s="142" t="s">
        <v>545</v>
      </c>
      <c r="F216" s="143">
        <v>715</v>
      </c>
      <c r="G216" s="143"/>
      <c r="H216" s="144">
        <v>500</v>
      </c>
      <c r="I216" s="144">
        <v>872</v>
      </c>
      <c r="J216" s="145" t="s">
        <v>715</v>
      </c>
      <c r="K216" s="146">
        <f>H216-F216</f>
        <v>-215</v>
      </c>
      <c r="L216" s="147">
        <f>K216/F216</f>
        <v>-0.30069930069930068</v>
      </c>
      <c r="M216" s="143" t="s">
        <v>557</v>
      </c>
      <c r="N216" s="140">
        <v>43670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109</v>
      </c>
      <c r="B217" s="130">
        <v>43098</v>
      </c>
      <c r="C217" s="130"/>
      <c r="D217" s="131" t="s">
        <v>704</v>
      </c>
      <c r="E217" s="132" t="s">
        <v>545</v>
      </c>
      <c r="F217" s="133">
        <v>435</v>
      </c>
      <c r="G217" s="132"/>
      <c r="H217" s="132">
        <v>542.5</v>
      </c>
      <c r="I217" s="134">
        <v>539</v>
      </c>
      <c r="J217" s="135" t="s">
        <v>631</v>
      </c>
      <c r="K217" s="136">
        <v>107.5</v>
      </c>
      <c r="L217" s="137">
        <v>0.247126436781609</v>
      </c>
      <c r="M217" s="132" t="s">
        <v>547</v>
      </c>
      <c r="N217" s="138">
        <v>43206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110</v>
      </c>
      <c r="B218" s="130">
        <v>43098</v>
      </c>
      <c r="C218" s="130"/>
      <c r="D218" s="131" t="s">
        <v>517</v>
      </c>
      <c r="E218" s="132" t="s">
        <v>545</v>
      </c>
      <c r="F218" s="133">
        <v>885</v>
      </c>
      <c r="G218" s="132"/>
      <c r="H218" s="132">
        <v>1090</v>
      </c>
      <c r="I218" s="134">
        <v>1084</v>
      </c>
      <c r="J218" s="135" t="s">
        <v>631</v>
      </c>
      <c r="K218" s="136">
        <v>205</v>
      </c>
      <c r="L218" s="137">
        <v>0.23163841807909599</v>
      </c>
      <c r="M218" s="132" t="s">
        <v>547</v>
      </c>
      <c r="N218" s="138">
        <v>43213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69">
        <v>111</v>
      </c>
      <c r="B219" s="170">
        <v>43192</v>
      </c>
      <c r="C219" s="170"/>
      <c r="D219" s="148" t="s">
        <v>716</v>
      </c>
      <c r="E219" s="143" t="s">
        <v>545</v>
      </c>
      <c r="F219" s="171">
        <v>478.5</v>
      </c>
      <c r="G219" s="143"/>
      <c r="H219" s="143">
        <v>442</v>
      </c>
      <c r="I219" s="144">
        <v>613</v>
      </c>
      <c r="J219" s="145" t="s">
        <v>717</v>
      </c>
      <c r="K219" s="146">
        <f>H219-F219</f>
        <v>-36.5</v>
      </c>
      <c r="L219" s="147">
        <f>K219/F219</f>
        <v>-7.6280041797283177E-2</v>
      </c>
      <c r="M219" s="143" t="s">
        <v>557</v>
      </c>
      <c r="N219" s="140">
        <v>43762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39">
        <v>112</v>
      </c>
      <c r="B220" s="140">
        <v>43194</v>
      </c>
      <c r="C220" s="140"/>
      <c r="D220" s="141" t="s">
        <v>718</v>
      </c>
      <c r="E220" s="142" t="s">
        <v>545</v>
      </c>
      <c r="F220" s="143">
        <f>141.5-7.3</f>
        <v>134.19999999999999</v>
      </c>
      <c r="G220" s="143"/>
      <c r="H220" s="144">
        <v>77</v>
      </c>
      <c r="I220" s="144">
        <v>180</v>
      </c>
      <c r="J220" s="145" t="s">
        <v>719</v>
      </c>
      <c r="K220" s="146">
        <f>H220-F220</f>
        <v>-57.199999999999989</v>
      </c>
      <c r="L220" s="147">
        <f>K220/F220</f>
        <v>-0.42622950819672129</v>
      </c>
      <c r="M220" s="143" t="s">
        <v>557</v>
      </c>
      <c r="N220" s="140">
        <v>43522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39">
        <v>113</v>
      </c>
      <c r="B221" s="140">
        <v>43209</v>
      </c>
      <c r="C221" s="140"/>
      <c r="D221" s="141" t="s">
        <v>720</v>
      </c>
      <c r="E221" s="142" t="s">
        <v>545</v>
      </c>
      <c r="F221" s="143">
        <v>430</v>
      </c>
      <c r="G221" s="143"/>
      <c r="H221" s="144">
        <v>220</v>
      </c>
      <c r="I221" s="144">
        <v>537</v>
      </c>
      <c r="J221" s="145" t="s">
        <v>721</v>
      </c>
      <c r="K221" s="146">
        <f>H221-F221</f>
        <v>-210</v>
      </c>
      <c r="L221" s="147">
        <f>K221/F221</f>
        <v>-0.48837209302325579</v>
      </c>
      <c r="M221" s="143" t="s">
        <v>557</v>
      </c>
      <c r="N221" s="140">
        <v>43252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114</v>
      </c>
      <c r="B222" s="161">
        <v>43220</v>
      </c>
      <c r="C222" s="161"/>
      <c r="D222" s="162" t="s">
        <v>722</v>
      </c>
      <c r="E222" s="163" t="s">
        <v>545</v>
      </c>
      <c r="F222" s="163">
        <v>153.5</v>
      </c>
      <c r="G222" s="163"/>
      <c r="H222" s="163">
        <v>196</v>
      </c>
      <c r="I222" s="165">
        <v>196</v>
      </c>
      <c r="J222" s="135" t="s">
        <v>723</v>
      </c>
      <c r="K222" s="136">
        <f>H222-F222</f>
        <v>42.5</v>
      </c>
      <c r="L222" s="137">
        <f>K222/F222</f>
        <v>0.27687296416938112</v>
      </c>
      <c r="M222" s="132" t="s">
        <v>547</v>
      </c>
      <c r="N222" s="138">
        <v>43605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39">
        <v>115</v>
      </c>
      <c r="B223" s="140">
        <v>43306</v>
      </c>
      <c r="C223" s="140"/>
      <c r="D223" s="141" t="s">
        <v>691</v>
      </c>
      <c r="E223" s="142" t="s">
        <v>545</v>
      </c>
      <c r="F223" s="143">
        <v>27.5</v>
      </c>
      <c r="G223" s="143"/>
      <c r="H223" s="144">
        <v>13.1</v>
      </c>
      <c r="I223" s="144">
        <v>60</v>
      </c>
      <c r="J223" s="145" t="s">
        <v>724</v>
      </c>
      <c r="K223" s="146">
        <v>-14.4</v>
      </c>
      <c r="L223" s="147">
        <v>-0.52363636363636401</v>
      </c>
      <c r="M223" s="143" t="s">
        <v>557</v>
      </c>
      <c r="N223" s="140">
        <v>43138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9">
        <v>116</v>
      </c>
      <c r="B224" s="170">
        <v>43318</v>
      </c>
      <c r="C224" s="170"/>
      <c r="D224" s="148" t="s">
        <v>725</v>
      </c>
      <c r="E224" s="143" t="s">
        <v>545</v>
      </c>
      <c r="F224" s="143">
        <v>148.5</v>
      </c>
      <c r="G224" s="143"/>
      <c r="H224" s="143">
        <v>102</v>
      </c>
      <c r="I224" s="144">
        <v>182</v>
      </c>
      <c r="J224" s="145" t="s">
        <v>726</v>
      </c>
      <c r="K224" s="146">
        <f>H224-F224</f>
        <v>-46.5</v>
      </c>
      <c r="L224" s="147">
        <f>K224/F224</f>
        <v>-0.31313131313131315</v>
      </c>
      <c r="M224" s="143" t="s">
        <v>557</v>
      </c>
      <c r="N224" s="140">
        <v>43661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9">
        <v>117</v>
      </c>
      <c r="B225" s="130">
        <v>43335</v>
      </c>
      <c r="C225" s="130"/>
      <c r="D225" s="131" t="s">
        <v>727</v>
      </c>
      <c r="E225" s="132" t="s">
        <v>545</v>
      </c>
      <c r="F225" s="163">
        <v>285</v>
      </c>
      <c r="G225" s="132"/>
      <c r="H225" s="132">
        <v>355</v>
      </c>
      <c r="I225" s="134">
        <v>364</v>
      </c>
      <c r="J225" s="135" t="s">
        <v>728</v>
      </c>
      <c r="K225" s="136">
        <v>70</v>
      </c>
      <c r="L225" s="137">
        <v>0.24561403508771901</v>
      </c>
      <c r="M225" s="132" t="s">
        <v>547</v>
      </c>
      <c r="N225" s="138">
        <v>43455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29">
        <v>118</v>
      </c>
      <c r="B226" s="130">
        <v>43341</v>
      </c>
      <c r="C226" s="130"/>
      <c r="D226" s="131" t="s">
        <v>383</v>
      </c>
      <c r="E226" s="132" t="s">
        <v>545</v>
      </c>
      <c r="F226" s="163">
        <v>525</v>
      </c>
      <c r="G226" s="132"/>
      <c r="H226" s="132">
        <v>585</v>
      </c>
      <c r="I226" s="134">
        <v>635</v>
      </c>
      <c r="J226" s="135" t="s">
        <v>729</v>
      </c>
      <c r="K226" s="136">
        <f t="shared" ref="K226:K257" si="102">H226-F226</f>
        <v>60</v>
      </c>
      <c r="L226" s="137">
        <f t="shared" ref="L226:L257" si="103">K226/F226</f>
        <v>0.11428571428571428</v>
      </c>
      <c r="M226" s="132" t="s">
        <v>547</v>
      </c>
      <c r="N226" s="138">
        <v>43662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9">
        <v>119</v>
      </c>
      <c r="B227" s="130">
        <v>43395</v>
      </c>
      <c r="C227" s="130"/>
      <c r="D227" s="131" t="s">
        <v>374</v>
      </c>
      <c r="E227" s="132" t="s">
        <v>545</v>
      </c>
      <c r="F227" s="163">
        <v>475</v>
      </c>
      <c r="G227" s="132"/>
      <c r="H227" s="132">
        <v>574</v>
      </c>
      <c r="I227" s="134">
        <v>570</v>
      </c>
      <c r="J227" s="135" t="s">
        <v>631</v>
      </c>
      <c r="K227" s="136">
        <f t="shared" si="102"/>
        <v>99</v>
      </c>
      <c r="L227" s="137">
        <f t="shared" si="103"/>
        <v>0.20842105263157895</v>
      </c>
      <c r="M227" s="132" t="s">
        <v>547</v>
      </c>
      <c r="N227" s="138">
        <v>43403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60">
        <v>120</v>
      </c>
      <c r="B228" s="161">
        <v>43397</v>
      </c>
      <c r="C228" s="161"/>
      <c r="D228" s="162" t="s">
        <v>730</v>
      </c>
      <c r="E228" s="163" t="s">
        <v>545</v>
      </c>
      <c r="F228" s="163">
        <v>707.5</v>
      </c>
      <c r="G228" s="163"/>
      <c r="H228" s="163">
        <v>872</v>
      </c>
      <c r="I228" s="165">
        <v>872</v>
      </c>
      <c r="J228" s="166" t="s">
        <v>631</v>
      </c>
      <c r="K228" s="136">
        <f t="shared" si="102"/>
        <v>164.5</v>
      </c>
      <c r="L228" s="167">
        <f t="shared" si="103"/>
        <v>0.23250883392226149</v>
      </c>
      <c r="M228" s="163" t="s">
        <v>547</v>
      </c>
      <c r="N228" s="168">
        <v>43482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0">
        <v>121</v>
      </c>
      <c r="B229" s="161">
        <v>43398</v>
      </c>
      <c r="C229" s="161"/>
      <c r="D229" s="162" t="s">
        <v>731</v>
      </c>
      <c r="E229" s="163" t="s">
        <v>545</v>
      </c>
      <c r="F229" s="163">
        <v>162</v>
      </c>
      <c r="G229" s="163"/>
      <c r="H229" s="163">
        <v>204</v>
      </c>
      <c r="I229" s="165">
        <v>209</v>
      </c>
      <c r="J229" s="166" t="s">
        <v>732</v>
      </c>
      <c r="K229" s="136">
        <f t="shared" si="102"/>
        <v>42</v>
      </c>
      <c r="L229" s="167">
        <f t="shared" si="103"/>
        <v>0.25925925925925924</v>
      </c>
      <c r="M229" s="163" t="s">
        <v>547</v>
      </c>
      <c r="N229" s="168">
        <v>43539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60">
        <v>122</v>
      </c>
      <c r="B230" s="161">
        <v>43399</v>
      </c>
      <c r="C230" s="161"/>
      <c r="D230" s="162" t="s">
        <v>459</v>
      </c>
      <c r="E230" s="163" t="s">
        <v>545</v>
      </c>
      <c r="F230" s="163">
        <v>240</v>
      </c>
      <c r="G230" s="163"/>
      <c r="H230" s="163">
        <v>297</v>
      </c>
      <c r="I230" s="165">
        <v>297</v>
      </c>
      <c r="J230" s="166" t="s">
        <v>631</v>
      </c>
      <c r="K230" s="172">
        <f t="shared" si="102"/>
        <v>57</v>
      </c>
      <c r="L230" s="167">
        <f t="shared" si="103"/>
        <v>0.23749999999999999</v>
      </c>
      <c r="M230" s="163" t="s">
        <v>547</v>
      </c>
      <c r="N230" s="168">
        <v>43417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29">
        <v>123</v>
      </c>
      <c r="B231" s="130">
        <v>43439</v>
      </c>
      <c r="C231" s="130"/>
      <c r="D231" s="131" t="s">
        <v>733</v>
      </c>
      <c r="E231" s="132" t="s">
        <v>545</v>
      </c>
      <c r="F231" s="132">
        <v>202.5</v>
      </c>
      <c r="G231" s="132"/>
      <c r="H231" s="132">
        <v>255</v>
      </c>
      <c r="I231" s="134">
        <v>252</v>
      </c>
      <c r="J231" s="135" t="s">
        <v>631</v>
      </c>
      <c r="K231" s="136">
        <f t="shared" si="102"/>
        <v>52.5</v>
      </c>
      <c r="L231" s="137">
        <f t="shared" si="103"/>
        <v>0.25925925925925924</v>
      </c>
      <c r="M231" s="132" t="s">
        <v>547</v>
      </c>
      <c r="N231" s="138">
        <v>43542</v>
      </c>
      <c r="O231" s="54"/>
      <c r="P231" s="54"/>
      <c r="Q231" s="198"/>
      <c r="R231" s="37" t="s">
        <v>850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124</v>
      </c>
      <c r="B232" s="161">
        <v>43465</v>
      </c>
      <c r="C232" s="130"/>
      <c r="D232" s="162" t="s">
        <v>156</v>
      </c>
      <c r="E232" s="163" t="s">
        <v>545</v>
      </c>
      <c r="F232" s="163">
        <v>710</v>
      </c>
      <c r="G232" s="163"/>
      <c r="H232" s="163">
        <v>866</v>
      </c>
      <c r="I232" s="165">
        <v>866</v>
      </c>
      <c r="J232" s="166" t="s">
        <v>631</v>
      </c>
      <c r="K232" s="136">
        <f t="shared" si="102"/>
        <v>156</v>
      </c>
      <c r="L232" s="137">
        <f t="shared" si="103"/>
        <v>0.21971830985915494</v>
      </c>
      <c r="M232" s="132" t="s">
        <v>547</v>
      </c>
      <c r="N232" s="138">
        <v>43553</v>
      </c>
      <c r="O232" s="54"/>
      <c r="P232" s="54"/>
      <c r="Q232" s="198"/>
      <c r="R232" s="37" t="s">
        <v>850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125</v>
      </c>
      <c r="B233" s="161">
        <v>43522</v>
      </c>
      <c r="C233" s="161"/>
      <c r="D233" s="162" t="s">
        <v>170</v>
      </c>
      <c r="E233" s="163" t="s">
        <v>545</v>
      </c>
      <c r="F233" s="163">
        <v>337.25</v>
      </c>
      <c r="G233" s="163"/>
      <c r="H233" s="163">
        <v>398.5</v>
      </c>
      <c r="I233" s="165">
        <v>411</v>
      </c>
      <c r="J233" s="135" t="s">
        <v>734</v>
      </c>
      <c r="K233" s="136">
        <f t="shared" si="102"/>
        <v>61.25</v>
      </c>
      <c r="L233" s="137">
        <f t="shared" si="103"/>
        <v>0.1816160118606375</v>
      </c>
      <c r="M233" s="132" t="s">
        <v>547</v>
      </c>
      <c r="N233" s="138">
        <v>43760</v>
      </c>
      <c r="O233" s="54"/>
      <c r="P233" s="54"/>
      <c r="Q233" s="198"/>
      <c r="R233" s="37" t="s">
        <v>850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73">
        <v>126</v>
      </c>
      <c r="B234" s="174">
        <v>43559</v>
      </c>
      <c r="C234" s="174"/>
      <c r="D234" s="175" t="s">
        <v>735</v>
      </c>
      <c r="E234" s="176" t="s">
        <v>545</v>
      </c>
      <c r="F234" s="176">
        <v>130</v>
      </c>
      <c r="G234" s="176"/>
      <c r="H234" s="176">
        <v>65</v>
      </c>
      <c r="I234" s="177">
        <v>158</v>
      </c>
      <c r="J234" s="145" t="s">
        <v>736</v>
      </c>
      <c r="K234" s="146">
        <f t="shared" si="102"/>
        <v>-65</v>
      </c>
      <c r="L234" s="147">
        <f t="shared" si="103"/>
        <v>-0.5</v>
      </c>
      <c r="M234" s="143" t="s">
        <v>557</v>
      </c>
      <c r="N234" s="140">
        <v>43726</v>
      </c>
      <c r="O234" s="54"/>
      <c r="P234" s="54"/>
      <c r="Q234" s="198"/>
      <c r="R234" s="37" t="s">
        <v>848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60">
        <v>127</v>
      </c>
      <c r="B235" s="161">
        <v>43017</v>
      </c>
      <c r="C235" s="161"/>
      <c r="D235" s="162" t="s">
        <v>205</v>
      </c>
      <c r="E235" s="163" t="s">
        <v>545</v>
      </c>
      <c r="F235" s="163">
        <v>141.5</v>
      </c>
      <c r="G235" s="163"/>
      <c r="H235" s="163">
        <v>183.5</v>
      </c>
      <c r="I235" s="165">
        <v>210</v>
      </c>
      <c r="J235" s="135" t="s">
        <v>732</v>
      </c>
      <c r="K235" s="136">
        <f t="shared" si="102"/>
        <v>42</v>
      </c>
      <c r="L235" s="137">
        <f t="shared" si="103"/>
        <v>0.29681978798586572</v>
      </c>
      <c r="M235" s="132" t="s">
        <v>547</v>
      </c>
      <c r="N235" s="138">
        <v>43042</v>
      </c>
      <c r="O235" s="54"/>
      <c r="P235" s="54"/>
      <c r="Q235" s="198"/>
      <c r="R235" s="37" t="s">
        <v>848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73">
        <v>128</v>
      </c>
      <c r="B236" s="174">
        <v>43074</v>
      </c>
      <c r="C236" s="174"/>
      <c r="D236" s="175" t="s">
        <v>737</v>
      </c>
      <c r="E236" s="176" t="s">
        <v>545</v>
      </c>
      <c r="F236" s="171">
        <v>172</v>
      </c>
      <c r="G236" s="176"/>
      <c r="H236" s="176">
        <v>155.25</v>
      </c>
      <c r="I236" s="177">
        <v>230</v>
      </c>
      <c r="J236" s="145" t="s">
        <v>738</v>
      </c>
      <c r="K236" s="146">
        <f t="shared" si="102"/>
        <v>-16.75</v>
      </c>
      <c r="L236" s="147">
        <f t="shared" si="103"/>
        <v>-9.7383720930232565E-2</v>
      </c>
      <c r="M236" s="143" t="s">
        <v>557</v>
      </c>
      <c r="N236" s="140">
        <v>43787</v>
      </c>
      <c r="O236" s="54"/>
      <c r="P236" s="54"/>
      <c r="Q236" s="198"/>
      <c r="R236" s="37" t="s">
        <v>848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129</v>
      </c>
      <c r="B237" s="161">
        <v>43398</v>
      </c>
      <c r="C237" s="161"/>
      <c r="D237" s="162" t="s">
        <v>117</v>
      </c>
      <c r="E237" s="163" t="s">
        <v>545</v>
      </c>
      <c r="F237" s="163">
        <v>698.5</v>
      </c>
      <c r="G237" s="163"/>
      <c r="H237" s="163">
        <v>890</v>
      </c>
      <c r="I237" s="165">
        <v>890</v>
      </c>
      <c r="J237" s="135" t="s">
        <v>739</v>
      </c>
      <c r="K237" s="136">
        <f t="shared" si="102"/>
        <v>191.5</v>
      </c>
      <c r="L237" s="137">
        <f t="shared" si="103"/>
        <v>0.27415891195418757</v>
      </c>
      <c r="M237" s="132" t="s">
        <v>547</v>
      </c>
      <c r="N237" s="138">
        <v>44328</v>
      </c>
      <c r="O237" s="54"/>
      <c r="P237" s="54"/>
      <c r="Q237" s="198"/>
      <c r="R237" s="37" t="s">
        <v>850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130</v>
      </c>
      <c r="B238" s="161">
        <v>42877</v>
      </c>
      <c r="C238" s="161"/>
      <c r="D238" s="162" t="s">
        <v>740</v>
      </c>
      <c r="E238" s="163" t="s">
        <v>545</v>
      </c>
      <c r="F238" s="163">
        <v>127.6</v>
      </c>
      <c r="G238" s="163"/>
      <c r="H238" s="163">
        <v>138</v>
      </c>
      <c r="I238" s="165">
        <v>190</v>
      </c>
      <c r="J238" s="135" t="s">
        <v>741</v>
      </c>
      <c r="K238" s="136">
        <f t="shared" si="102"/>
        <v>10.400000000000006</v>
      </c>
      <c r="L238" s="137">
        <f t="shared" si="103"/>
        <v>8.1504702194357417E-2</v>
      </c>
      <c r="M238" s="132" t="s">
        <v>547</v>
      </c>
      <c r="N238" s="138">
        <v>43774</v>
      </c>
      <c r="O238" s="54"/>
      <c r="P238" s="54"/>
      <c r="Q238" s="198"/>
      <c r="R238" s="37" t="s">
        <v>848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131</v>
      </c>
      <c r="B239" s="161">
        <v>43158</v>
      </c>
      <c r="C239" s="161"/>
      <c r="D239" s="162" t="s">
        <v>742</v>
      </c>
      <c r="E239" s="163" t="s">
        <v>545</v>
      </c>
      <c r="F239" s="163">
        <v>317</v>
      </c>
      <c r="G239" s="163"/>
      <c r="H239" s="163">
        <v>382.5</v>
      </c>
      <c r="I239" s="165">
        <v>398</v>
      </c>
      <c r="J239" s="135" t="s">
        <v>743</v>
      </c>
      <c r="K239" s="136">
        <f t="shared" si="102"/>
        <v>65.5</v>
      </c>
      <c r="L239" s="137">
        <f t="shared" si="103"/>
        <v>0.20662460567823343</v>
      </c>
      <c r="M239" s="132" t="s">
        <v>547</v>
      </c>
      <c r="N239" s="138">
        <v>44238</v>
      </c>
      <c r="O239" s="54"/>
      <c r="P239" s="54"/>
      <c r="Q239" s="198"/>
      <c r="R239" s="37" t="s">
        <v>848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73">
        <v>132</v>
      </c>
      <c r="B240" s="174">
        <v>43164</v>
      </c>
      <c r="C240" s="174"/>
      <c r="D240" s="175" t="s">
        <v>162</v>
      </c>
      <c r="E240" s="176" t="s">
        <v>545</v>
      </c>
      <c r="F240" s="171">
        <f>510-14.4</f>
        <v>495.6</v>
      </c>
      <c r="G240" s="176"/>
      <c r="H240" s="176">
        <v>350</v>
      </c>
      <c r="I240" s="177">
        <v>672</v>
      </c>
      <c r="J240" s="145" t="s">
        <v>744</v>
      </c>
      <c r="K240" s="146">
        <f t="shared" si="102"/>
        <v>-145.60000000000002</v>
      </c>
      <c r="L240" s="147">
        <f t="shared" si="103"/>
        <v>-0.29378531073446329</v>
      </c>
      <c r="M240" s="143" t="s">
        <v>557</v>
      </c>
      <c r="N240" s="140">
        <v>43887</v>
      </c>
      <c r="O240" s="54"/>
      <c r="P240" s="54"/>
      <c r="Q240" s="198"/>
      <c r="R240" s="37" t="s">
        <v>850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73">
        <v>133</v>
      </c>
      <c r="B241" s="174">
        <v>43237</v>
      </c>
      <c r="C241" s="174"/>
      <c r="D241" s="175" t="s">
        <v>745</v>
      </c>
      <c r="E241" s="176" t="s">
        <v>545</v>
      </c>
      <c r="F241" s="171">
        <v>230.3</v>
      </c>
      <c r="G241" s="176"/>
      <c r="H241" s="176">
        <v>102.5</v>
      </c>
      <c r="I241" s="177">
        <v>348</v>
      </c>
      <c r="J241" s="145" t="s">
        <v>746</v>
      </c>
      <c r="K241" s="146">
        <f t="shared" si="102"/>
        <v>-127.80000000000001</v>
      </c>
      <c r="L241" s="147">
        <f t="shared" si="103"/>
        <v>-0.55492835432045162</v>
      </c>
      <c r="M241" s="143" t="s">
        <v>557</v>
      </c>
      <c r="N241" s="140">
        <v>43896</v>
      </c>
      <c r="O241" s="54"/>
      <c r="P241" s="54"/>
      <c r="Q241" s="198"/>
      <c r="R241" s="37" t="s">
        <v>850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134</v>
      </c>
      <c r="B242" s="161">
        <v>43258</v>
      </c>
      <c r="C242" s="161"/>
      <c r="D242" s="162" t="s">
        <v>422</v>
      </c>
      <c r="E242" s="163" t="s">
        <v>545</v>
      </c>
      <c r="F242" s="163">
        <f>342.5-5.1</f>
        <v>337.4</v>
      </c>
      <c r="G242" s="163"/>
      <c r="H242" s="163">
        <v>412.5</v>
      </c>
      <c r="I242" s="165">
        <v>439</v>
      </c>
      <c r="J242" s="135" t="s">
        <v>747</v>
      </c>
      <c r="K242" s="136">
        <f t="shared" si="102"/>
        <v>75.100000000000023</v>
      </c>
      <c r="L242" s="137">
        <f t="shared" si="103"/>
        <v>0.22258446947243635</v>
      </c>
      <c r="M242" s="132" t="s">
        <v>547</v>
      </c>
      <c r="N242" s="138">
        <v>44230</v>
      </c>
      <c r="O242" s="54"/>
      <c r="P242" s="54"/>
      <c r="Q242" s="198"/>
      <c r="R242" s="37" t="s">
        <v>848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54">
        <v>135</v>
      </c>
      <c r="B243" s="153">
        <v>43285</v>
      </c>
      <c r="C243" s="153"/>
      <c r="D243" s="154" t="s">
        <v>56</v>
      </c>
      <c r="E243" s="155" t="s">
        <v>545</v>
      </c>
      <c r="F243" s="155">
        <f>127.5-5.53</f>
        <v>121.97</v>
      </c>
      <c r="G243" s="156"/>
      <c r="H243" s="156">
        <v>122.5</v>
      </c>
      <c r="I243" s="156">
        <v>170</v>
      </c>
      <c r="J243" s="157" t="s">
        <v>748</v>
      </c>
      <c r="K243" s="158">
        <f t="shared" si="102"/>
        <v>0.53000000000000114</v>
      </c>
      <c r="L243" s="159">
        <f t="shared" si="103"/>
        <v>4.3453308190538747E-3</v>
      </c>
      <c r="M243" s="155" t="s">
        <v>564</v>
      </c>
      <c r="N243" s="153">
        <v>44431</v>
      </c>
      <c r="O243" s="54"/>
      <c r="P243" s="54"/>
      <c r="Q243" s="198"/>
      <c r="R243" s="37" t="s">
        <v>850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73">
        <v>136</v>
      </c>
      <c r="B244" s="174">
        <v>43294</v>
      </c>
      <c r="C244" s="174"/>
      <c r="D244" s="175" t="s">
        <v>749</v>
      </c>
      <c r="E244" s="176" t="s">
        <v>545</v>
      </c>
      <c r="F244" s="171">
        <v>46.5</v>
      </c>
      <c r="G244" s="176"/>
      <c r="H244" s="176">
        <v>17</v>
      </c>
      <c r="I244" s="177">
        <v>59</v>
      </c>
      <c r="J244" s="145" t="s">
        <v>750</v>
      </c>
      <c r="K244" s="146">
        <f t="shared" si="102"/>
        <v>-29.5</v>
      </c>
      <c r="L244" s="147">
        <f t="shared" si="103"/>
        <v>-0.63440860215053763</v>
      </c>
      <c r="M244" s="143" t="s">
        <v>557</v>
      </c>
      <c r="N244" s="140">
        <v>43887</v>
      </c>
      <c r="O244" s="54"/>
      <c r="P244" s="54"/>
      <c r="Q244" s="198"/>
      <c r="R244" s="37" t="s">
        <v>850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137</v>
      </c>
      <c r="B245" s="161">
        <v>43396</v>
      </c>
      <c r="C245" s="161"/>
      <c r="D245" s="162" t="s">
        <v>406</v>
      </c>
      <c r="E245" s="163" t="s">
        <v>545</v>
      </c>
      <c r="F245" s="163">
        <v>156.5</v>
      </c>
      <c r="G245" s="163"/>
      <c r="H245" s="163">
        <v>207.5</v>
      </c>
      <c r="I245" s="165">
        <v>191</v>
      </c>
      <c r="J245" s="135" t="s">
        <v>631</v>
      </c>
      <c r="K245" s="136">
        <f t="shared" si="102"/>
        <v>51</v>
      </c>
      <c r="L245" s="137">
        <f t="shared" si="103"/>
        <v>0.32587859424920129</v>
      </c>
      <c r="M245" s="132" t="s">
        <v>547</v>
      </c>
      <c r="N245" s="138">
        <v>44369</v>
      </c>
      <c r="O245" s="54"/>
      <c r="P245" s="54"/>
      <c r="Q245" s="198"/>
      <c r="R245" s="37" t="s">
        <v>850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60">
        <v>138</v>
      </c>
      <c r="B246" s="161">
        <v>43439</v>
      </c>
      <c r="C246" s="161"/>
      <c r="D246" s="162" t="s">
        <v>337</v>
      </c>
      <c r="E246" s="163" t="s">
        <v>545</v>
      </c>
      <c r="F246" s="163">
        <v>259.5</v>
      </c>
      <c r="G246" s="163"/>
      <c r="H246" s="163">
        <v>320</v>
      </c>
      <c r="I246" s="165">
        <v>320</v>
      </c>
      <c r="J246" s="135" t="s">
        <v>631</v>
      </c>
      <c r="K246" s="136">
        <f t="shared" si="102"/>
        <v>60.5</v>
      </c>
      <c r="L246" s="137">
        <f t="shared" si="103"/>
        <v>0.23314065510597304</v>
      </c>
      <c r="M246" s="132" t="s">
        <v>547</v>
      </c>
      <c r="N246" s="138">
        <v>44323</v>
      </c>
      <c r="O246" s="54"/>
      <c r="P246" s="54"/>
      <c r="Q246" s="198"/>
      <c r="R246" s="37" t="s">
        <v>850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73">
        <v>139</v>
      </c>
      <c r="B247" s="174">
        <v>43439</v>
      </c>
      <c r="C247" s="174"/>
      <c r="D247" s="175" t="s">
        <v>751</v>
      </c>
      <c r="E247" s="176" t="s">
        <v>545</v>
      </c>
      <c r="F247" s="176">
        <v>715</v>
      </c>
      <c r="G247" s="176"/>
      <c r="H247" s="176">
        <v>445</v>
      </c>
      <c r="I247" s="177">
        <v>840</v>
      </c>
      <c r="J247" s="145" t="s">
        <v>752</v>
      </c>
      <c r="K247" s="146">
        <f t="shared" si="102"/>
        <v>-270</v>
      </c>
      <c r="L247" s="147">
        <f t="shared" si="103"/>
        <v>-0.3776223776223776</v>
      </c>
      <c r="M247" s="143" t="s">
        <v>557</v>
      </c>
      <c r="N247" s="140">
        <v>43800</v>
      </c>
      <c r="O247" s="54"/>
      <c r="P247" s="54"/>
      <c r="Q247" s="198"/>
      <c r="R247" s="37" t="s">
        <v>850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140</v>
      </c>
      <c r="B248" s="161">
        <v>43469</v>
      </c>
      <c r="C248" s="161"/>
      <c r="D248" s="162" t="s">
        <v>176</v>
      </c>
      <c r="E248" s="163" t="s">
        <v>545</v>
      </c>
      <c r="F248" s="163">
        <v>875</v>
      </c>
      <c r="G248" s="163"/>
      <c r="H248" s="163">
        <v>1165</v>
      </c>
      <c r="I248" s="165">
        <v>1185</v>
      </c>
      <c r="J248" s="135" t="s">
        <v>753</v>
      </c>
      <c r="K248" s="136">
        <f t="shared" si="102"/>
        <v>290</v>
      </c>
      <c r="L248" s="137">
        <f t="shared" si="103"/>
        <v>0.33142857142857141</v>
      </c>
      <c r="M248" s="132" t="s">
        <v>547</v>
      </c>
      <c r="N248" s="138">
        <v>43847</v>
      </c>
      <c r="O248" s="54"/>
      <c r="P248" s="54"/>
      <c r="Q248" s="198"/>
      <c r="R248" s="37" t="s">
        <v>850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141</v>
      </c>
      <c r="B249" s="161">
        <v>43559</v>
      </c>
      <c r="C249" s="161"/>
      <c r="D249" s="162" t="s">
        <v>355</v>
      </c>
      <c r="E249" s="163" t="s">
        <v>545</v>
      </c>
      <c r="F249" s="163">
        <f>387-14.63</f>
        <v>372.37</v>
      </c>
      <c r="G249" s="163"/>
      <c r="H249" s="163">
        <v>490</v>
      </c>
      <c r="I249" s="165">
        <v>490</v>
      </c>
      <c r="J249" s="135" t="s">
        <v>631</v>
      </c>
      <c r="K249" s="136">
        <f t="shared" si="102"/>
        <v>117.63</v>
      </c>
      <c r="L249" s="137">
        <f t="shared" si="103"/>
        <v>0.31589548030185027</v>
      </c>
      <c r="M249" s="132" t="s">
        <v>547</v>
      </c>
      <c r="N249" s="138">
        <v>43850</v>
      </c>
      <c r="O249" s="54"/>
      <c r="P249" s="54"/>
      <c r="Q249" s="198"/>
      <c r="R249" s="37" t="s">
        <v>850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73">
        <v>142</v>
      </c>
      <c r="B250" s="174">
        <v>43578</v>
      </c>
      <c r="C250" s="174"/>
      <c r="D250" s="175" t="s">
        <v>754</v>
      </c>
      <c r="E250" s="176" t="s">
        <v>556</v>
      </c>
      <c r="F250" s="176">
        <v>220</v>
      </c>
      <c r="G250" s="176"/>
      <c r="H250" s="176">
        <v>127.5</v>
      </c>
      <c r="I250" s="177">
        <v>284</v>
      </c>
      <c r="J250" s="145" t="s">
        <v>755</v>
      </c>
      <c r="K250" s="146">
        <f t="shared" si="102"/>
        <v>-92.5</v>
      </c>
      <c r="L250" s="147">
        <f t="shared" si="103"/>
        <v>-0.42045454545454547</v>
      </c>
      <c r="M250" s="143" t="s">
        <v>557</v>
      </c>
      <c r="N250" s="140">
        <v>43896</v>
      </c>
      <c r="O250" s="54"/>
      <c r="P250" s="54"/>
      <c r="Q250" s="198"/>
      <c r="R250" s="37" t="s">
        <v>850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143</v>
      </c>
      <c r="B251" s="161">
        <v>43622</v>
      </c>
      <c r="C251" s="161"/>
      <c r="D251" s="162" t="s">
        <v>460</v>
      </c>
      <c r="E251" s="163" t="s">
        <v>556</v>
      </c>
      <c r="F251" s="163">
        <v>332.8</v>
      </c>
      <c r="G251" s="163"/>
      <c r="H251" s="163">
        <v>405</v>
      </c>
      <c r="I251" s="165">
        <v>419</v>
      </c>
      <c r="J251" s="135" t="s">
        <v>756</v>
      </c>
      <c r="K251" s="136">
        <f t="shared" si="102"/>
        <v>72.199999999999989</v>
      </c>
      <c r="L251" s="137">
        <f t="shared" si="103"/>
        <v>0.21694711538461534</v>
      </c>
      <c r="M251" s="132" t="s">
        <v>547</v>
      </c>
      <c r="N251" s="138">
        <v>43860</v>
      </c>
      <c r="O251" s="54"/>
      <c r="P251" s="54"/>
      <c r="Q251" s="198"/>
      <c r="R251" s="37" t="s">
        <v>848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54">
        <v>144</v>
      </c>
      <c r="B252" s="153">
        <v>43641</v>
      </c>
      <c r="C252" s="153"/>
      <c r="D252" s="154" t="s">
        <v>168</v>
      </c>
      <c r="E252" s="155" t="s">
        <v>545</v>
      </c>
      <c r="F252" s="155">
        <v>386</v>
      </c>
      <c r="G252" s="156"/>
      <c r="H252" s="156">
        <v>395</v>
      </c>
      <c r="I252" s="156">
        <v>452</v>
      </c>
      <c r="J252" s="157" t="s">
        <v>757</v>
      </c>
      <c r="K252" s="158">
        <f t="shared" si="102"/>
        <v>9</v>
      </c>
      <c r="L252" s="159">
        <f t="shared" si="103"/>
        <v>2.3316062176165803E-2</v>
      </c>
      <c r="M252" s="155" t="s">
        <v>564</v>
      </c>
      <c r="N252" s="153">
        <v>43868</v>
      </c>
      <c r="O252" s="54"/>
      <c r="P252" s="54"/>
      <c r="Q252" s="198"/>
      <c r="R252" s="37" t="s">
        <v>848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54">
        <v>145</v>
      </c>
      <c r="B253" s="153">
        <v>43707</v>
      </c>
      <c r="C253" s="153"/>
      <c r="D253" s="154" t="s">
        <v>143</v>
      </c>
      <c r="E253" s="155" t="s">
        <v>545</v>
      </c>
      <c r="F253" s="155">
        <v>137.5</v>
      </c>
      <c r="G253" s="156"/>
      <c r="H253" s="156">
        <v>138.5</v>
      </c>
      <c r="I253" s="156">
        <v>190</v>
      </c>
      <c r="J253" s="157" t="s">
        <v>758</v>
      </c>
      <c r="K253" s="158">
        <f t="shared" si="102"/>
        <v>1</v>
      </c>
      <c r="L253" s="159">
        <f t="shared" si="103"/>
        <v>7.2727272727272727E-3</v>
      </c>
      <c r="M253" s="155" t="s">
        <v>564</v>
      </c>
      <c r="N253" s="153">
        <v>44432</v>
      </c>
      <c r="O253" s="54"/>
      <c r="P253" s="54"/>
      <c r="Q253" s="198"/>
      <c r="R253" s="37" t="s">
        <v>850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146</v>
      </c>
      <c r="B254" s="161">
        <v>43731</v>
      </c>
      <c r="C254" s="161"/>
      <c r="D254" s="162" t="s">
        <v>415</v>
      </c>
      <c r="E254" s="163" t="s">
        <v>545</v>
      </c>
      <c r="F254" s="163">
        <v>235</v>
      </c>
      <c r="G254" s="163"/>
      <c r="H254" s="163">
        <v>295</v>
      </c>
      <c r="I254" s="165">
        <v>296</v>
      </c>
      <c r="J254" s="135" t="s">
        <v>759</v>
      </c>
      <c r="K254" s="136">
        <f t="shared" si="102"/>
        <v>60</v>
      </c>
      <c r="L254" s="137">
        <f t="shared" si="103"/>
        <v>0.25531914893617019</v>
      </c>
      <c r="M254" s="132" t="s">
        <v>547</v>
      </c>
      <c r="N254" s="138">
        <v>43844</v>
      </c>
      <c r="O254" s="54"/>
      <c r="P254" s="54"/>
      <c r="Q254" s="198"/>
      <c r="R254" s="37" t="s">
        <v>848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147</v>
      </c>
      <c r="B255" s="161">
        <v>43752</v>
      </c>
      <c r="C255" s="161"/>
      <c r="D255" s="162" t="s">
        <v>760</v>
      </c>
      <c r="E255" s="163" t="s">
        <v>545</v>
      </c>
      <c r="F255" s="163">
        <v>277.5</v>
      </c>
      <c r="G255" s="163"/>
      <c r="H255" s="163">
        <v>333</v>
      </c>
      <c r="I255" s="165">
        <v>333</v>
      </c>
      <c r="J255" s="135" t="s">
        <v>761</v>
      </c>
      <c r="K255" s="136">
        <f t="shared" si="102"/>
        <v>55.5</v>
      </c>
      <c r="L255" s="137">
        <f t="shared" si="103"/>
        <v>0.2</v>
      </c>
      <c r="M255" s="132" t="s">
        <v>547</v>
      </c>
      <c r="N255" s="138">
        <v>43846</v>
      </c>
      <c r="O255" s="54"/>
      <c r="P255" s="54"/>
      <c r="Q255" s="198"/>
      <c r="R255" s="37" t="s">
        <v>850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148</v>
      </c>
      <c r="B256" s="161">
        <v>43752</v>
      </c>
      <c r="C256" s="161"/>
      <c r="D256" s="162" t="s">
        <v>762</v>
      </c>
      <c r="E256" s="163" t="s">
        <v>545</v>
      </c>
      <c r="F256" s="163">
        <v>930</v>
      </c>
      <c r="G256" s="163"/>
      <c r="H256" s="163">
        <v>1165</v>
      </c>
      <c r="I256" s="165">
        <v>1200</v>
      </c>
      <c r="J256" s="135" t="s">
        <v>763</v>
      </c>
      <c r="K256" s="136">
        <f t="shared" si="102"/>
        <v>235</v>
      </c>
      <c r="L256" s="137">
        <f t="shared" si="103"/>
        <v>0.25268817204301075</v>
      </c>
      <c r="M256" s="132" t="s">
        <v>547</v>
      </c>
      <c r="N256" s="138">
        <v>43847</v>
      </c>
      <c r="O256" s="54"/>
      <c r="P256" s="54"/>
      <c r="Q256" s="198"/>
      <c r="R256" s="37" t="s">
        <v>848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149</v>
      </c>
      <c r="B257" s="161">
        <v>43753</v>
      </c>
      <c r="C257" s="161"/>
      <c r="D257" s="162" t="s">
        <v>764</v>
      </c>
      <c r="E257" s="163" t="s">
        <v>545</v>
      </c>
      <c r="F257" s="133">
        <v>111</v>
      </c>
      <c r="G257" s="163"/>
      <c r="H257" s="163">
        <v>141</v>
      </c>
      <c r="I257" s="165">
        <v>141</v>
      </c>
      <c r="J257" s="135" t="s">
        <v>765</v>
      </c>
      <c r="K257" s="136">
        <f t="shared" si="102"/>
        <v>30</v>
      </c>
      <c r="L257" s="137">
        <f t="shared" si="103"/>
        <v>0.27027027027027029</v>
      </c>
      <c r="M257" s="132" t="s">
        <v>547</v>
      </c>
      <c r="N257" s="138">
        <v>44328</v>
      </c>
      <c r="O257" s="54"/>
      <c r="P257" s="54"/>
      <c r="Q257" s="198"/>
      <c r="R257" s="37" t="s">
        <v>848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150</v>
      </c>
      <c r="B258" s="161">
        <v>43753</v>
      </c>
      <c r="C258" s="161"/>
      <c r="D258" s="162" t="s">
        <v>766</v>
      </c>
      <c r="E258" s="163" t="s">
        <v>545</v>
      </c>
      <c r="F258" s="133">
        <v>296</v>
      </c>
      <c r="G258" s="163"/>
      <c r="H258" s="163">
        <v>370</v>
      </c>
      <c r="I258" s="165">
        <v>370</v>
      </c>
      <c r="J258" s="135" t="s">
        <v>631</v>
      </c>
      <c r="K258" s="136">
        <f t="shared" ref="K258:K283" si="104">H258-F258</f>
        <v>74</v>
      </c>
      <c r="L258" s="137">
        <f t="shared" ref="L258:L283" si="105">K258/F258</f>
        <v>0.25</v>
      </c>
      <c r="M258" s="132" t="s">
        <v>547</v>
      </c>
      <c r="N258" s="138">
        <v>43853</v>
      </c>
      <c r="O258" s="54"/>
      <c r="P258" s="54"/>
      <c r="Q258" s="198"/>
      <c r="R258" s="37" t="s">
        <v>848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151</v>
      </c>
      <c r="B259" s="161">
        <v>43754</v>
      </c>
      <c r="C259" s="161"/>
      <c r="D259" s="162" t="s">
        <v>767</v>
      </c>
      <c r="E259" s="163" t="s">
        <v>545</v>
      </c>
      <c r="F259" s="133">
        <v>300</v>
      </c>
      <c r="G259" s="163"/>
      <c r="H259" s="163">
        <v>382.5</v>
      </c>
      <c r="I259" s="165">
        <v>344</v>
      </c>
      <c r="J259" s="135" t="s">
        <v>768</v>
      </c>
      <c r="K259" s="136">
        <f t="shared" si="104"/>
        <v>82.5</v>
      </c>
      <c r="L259" s="137">
        <f t="shared" si="105"/>
        <v>0.27500000000000002</v>
      </c>
      <c r="M259" s="132" t="s">
        <v>547</v>
      </c>
      <c r="N259" s="138">
        <v>44238</v>
      </c>
      <c r="O259" s="54"/>
      <c r="P259" s="54"/>
      <c r="Q259" s="198"/>
      <c r="R259" s="37" t="s">
        <v>848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152</v>
      </c>
      <c r="B260" s="161">
        <v>43832</v>
      </c>
      <c r="C260" s="161"/>
      <c r="D260" s="162" t="s">
        <v>769</v>
      </c>
      <c r="E260" s="163" t="s">
        <v>545</v>
      </c>
      <c r="F260" s="133">
        <v>495</v>
      </c>
      <c r="G260" s="163"/>
      <c r="H260" s="163">
        <v>595</v>
      </c>
      <c r="I260" s="165">
        <v>590</v>
      </c>
      <c r="J260" s="135" t="s">
        <v>567</v>
      </c>
      <c r="K260" s="136">
        <f t="shared" si="104"/>
        <v>100</v>
      </c>
      <c r="L260" s="137">
        <f t="shared" si="105"/>
        <v>0.20202020202020202</v>
      </c>
      <c r="M260" s="132" t="s">
        <v>547</v>
      </c>
      <c r="N260" s="138">
        <v>44589</v>
      </c>
      <c r="O260" s="54"/>
      <c r="P260" s="54"/>
      <c r="Q260" s="198"/>
      <c r="R260" s="37" t="s">
        <v>848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153</v>
      </c>
      <c r="B261" s="161">
        <v>43966</v>
      </c>
      <c r="C261" s="161"/>
      <c r="D261" s="162" t="s">
        <v>74</v>
      </c>
      <c r="E261" s="163" t="s">
        <v>545</v>
      </c>
      <c r="F261" s="133">
        <v>67.5</v>
      </c>
      <c r="G261" s="163"/>
      <c r="H261" s="163">
        <v>86</v>
      </c>
      <c r="I261" s="165">
        <v>86</v>
      </c>
      <c r="J261" s="135" t="s">
        <v>770</v>
      </c>
      <c r="K261" s="136">
        <f t="shared" si="104"/>
        <v>18.5</v>
      </c>
      <c r="L261" s="137">
        <f t="shared" si="105"/>
        <v>0.27407407407407408</v>
      </c>
      <c r="M261" s="132" t="s">
        <v>547</v>
      </c>
      <c r="N261" s="138">
        <v>44008</v>
      </c>
      <c r="O261" s="54"/>
      <c r="P261" s="54"/>
      <c r="Q261" s="198"/>
      <c r="R261" s="37" t="s">
        <v>848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154</v>
      </c>
      <c r="B262" s="161">
        <v>44035</v>
      </c>
      <c r="C262" s="161"/>
      <c r="D262" s="162" t="s">
        <v>459</v>
      </c>
      <c r="E262" s="163" t="s">
        <v>545</v>
      </c>
      <c r="F262" s="133">
        <v>231</v>
      </c>
      <c r="G262" s="163"/>
      <c r="H262" s="163">
        <v>281</v>
      </c>
      <c r="I262" s="165">
        <v>281</v>
      </c>
      <c r="J262" s="135" t="s">
        <v>631</v>
      </c>
      <c r="K262" s="136">
        <f t="shared" si="104"/>
        <v>50</v>
      </c>
      <c r="L262" s="137">
        <f t="shared" si="105"/>
        <v>0.21645021645021645</v>
      </c>
      <c r="M262" s="132" t="s">
        <v>547</v>
      </c>
      <c r="N262" s="138">
        <v>44358</v>
      </c>
      <c r="O262" s="54"/>
      <c r="P262" s="54"/>
      <c r="Q262" s="198"/>
      <c r="R262" s="37" t="s">
        <v>848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155</v>
      </c>
      <c r="B263" s="161">
        <v>44092</v>
      </c>
      <c r="C263" s="161"/>
      <c r="D263" s="162" t="s">
        <v>141</v>
      </c>
      <c r="E263" s="163" t="s">
        <v>545</v>
      </c>
      <c r="F263" s="163">
        <v>206</v>
      </c>
      <c r="G263" s="163"/>
      <c r="H263" s="163">
        <v>248</v>
      </c>
      <c r="I263" s="165">
        <v>248</v>
      </c>
      <c r="J263" s="135" t="s">
        <v>631</v>
      </c>
      <c r="K263" s="136">
        <f t="shared" si="104"/>
        <v>42</v>
      </c>
      <c r="L263" s="137">
        <f t="shared" si="105"/>
        <v>0.20388349514563106</v>
      </c>
      <c r="M263" s="132" t="s">
        <v>547</v>
      </c>
      <c r="N263" s="138">
        <v>44214</v>
      </c>
      <c r="O263" s="54"/>
      <c r="P263" s="54"/>
      <c r="Q263" s="198"/>
      <c r="R263" s="37" t="s">
        <v>848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156</v>
      </c>
      <c r="B264" s="161">
        <v>44140</v>
      </c>
      <c r="C264" s="161"/>
      <c r="D264" s="162" t="s">
        <v>141</v>
      </c>
      <c r="E264" s="163" t="s">
        <v>545</v>
      </c>
      <c r="F264" s="163">
        <v>182.5</v>
      </c>
      <c r="G264" s="163"/>
      <c r="H264" s="163">
        <v>248</v>
      </c>
      <c r="I264" s="165">
        <v>248</v>
      </c>
      <c r="J264" s="135" t="s">
        <v>631</v>
      </c>
      <c r="K264" s="136">
        <f t="shared" si="104"/>
        <v>65.5</v>
      </c>
      <c r="L264" s="137">
        <f t="shared" si="105"/>
        <v>0.35890410958904112</v>
      </c>
      <c r="M264" s="132" t="s">
        <v>547</v>
      </c>
      <c r="N264" s="138">
        <v>44214</v>
      </c>
      <c r="O264" s="54"/>
      <c r="P264" s="54"/>
      <c r="Q264" s="198"/>
      <c r="R264" s="37" t="s">
        <v>848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157</v>
      </c>
      <c r="B265" s="161">
        <v>44140</v>
      </c>
      <c r="C265" s="161"/>
      <c r="D265" s="162" t="s">
        <v>337</v>
      </c>
      <c r="E265" s="163" t="s">
        <v>545</v>
      </c>
      <c r="F265" s="163">
        <v>247.5</v>
      </c>
      <c r="G265" s="163"/>
      <c r="H265" s="163">
        <v>320</v>
      </c>
      <c r="I265" s="165">
        <v>320</v>
      </c>
      <c r="J265" s="135" t="s">
        <v>631</v>
      </c>
      <c r="K265" s="136">
        <f t="shared" si="104"/>
        <v>72.5</v>
      </c>
      <c r="L265" s="137">
        <f t="shared" si="105"/>
        <v>0.29292929292929293</v>
      </c>
      <c r="M265" s="132" t="s">
        <v>547</v>
      </c>
      <c r="N265" s="138">
        <v>44323</v>
      </c>
      <c r="O265" s="54"/>
      <c r="P265" s="54"/>
      <c r="Q265" s="198"/>
      <c r="R265" s="37" t="s">
        <v>848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158</v>
      </c>
      <c r="B266" s="161">
        <v>44140</v>
      </c>
      <c r="C266" s="161"/>
      <c r="D266" s="162" t="s">
        <v>199</v>
      </c>
      <c r="E266" s="163" t="s">
        <v>545</v>
      </c>
      <c r="F266" s="133">
        <v>925</v>
      </c>
      <c r="G266" s="163"/>
      <c r="H266" s="163">
        <v>1095</v>
      </c>
      <c r="I266" s="165">
        <v>1093</v>
      </c>
      <c r="J266" s="135" t="s">
        <v>771</v>
      </c>
      <c r="K266" s="136">
        <f t="shared" si="104"/>
        <v>170</v>
      </c>
      <c r="L266" s="137">
        <f t="shared" si="105"/>
        <v>0.18378378378378379</v>
      </c>
      <c r="M266" s="132" t="s">
        <v>547</v>
      </c>
      <c r="N266" s="138">
        <v>44201</v>
      </c>
      <c r="O266" s="54"/>
      <c r="P266" s="54"/>
      <c r="Q266" s="198"/>
      <c r="R266" s="37" t="s">
        <v>848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159</v>
      </c>
      <c r="B267" s="161">
        <v>44140</v>
      </c>
      <c r="C267" s="161"/>
      <c r="D267" s="162" t="s">
        <v>355</v>
      </c>
      <c r="E267" s="163" t="s">
        <v>545</v>
      </c>
      <c r="F267" s="133">
        <v>332.5</v>
      </c>
      <c r="G267" s="163"/>
      <c r="H267" s="163">
        <v>393</v>
      </c>
      <c r="I267" s="165">
        <v>406</v>
      </c>
      <c r="J267" s="135" t="s">
        <v>772</v>
      </c>
      <c r="K267" s="136">
        <f t="shared" si="104"/>
        <v>60.5</v>
      </c>
      <c r="L267" s="137">
        <f t="shared" si="105"/>
        <v>0.18195488721804512</v>
      </c>
      <c r="M267" s="132" t="s">
        <v>547</v>
      </c>
      <c r="N267" s="138">
        <v>44256</v>
      </c>
      <c r="O267" s="54"/>
      <c r="P267" s="54"/>
      <c r="Q267" s="198"/>
      <c r="R267" s="37" t="s">
        <v>848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160</v>
      </c>
      <c r="B268" s="161">
        <v>44141</v>
      </c>
      <c r="C268" s="161"/>
      <c r="D268" s="162" t="s">
        <v>459</v>
      </c>
      <c r="E268" s="163" t="s">
        <v>545</v>
      </c>
      <c r="F268" s="133">
        <v>231</v>
      </c>
      <c r="G268" s="163"/>
      <c r="H268" s="163">
        <v>281</v>
      </c>
      <c r="I268" s="165">
        <v>281</v>
      </c>
      <c r="J268" s="135" t="s">
        <v>631</v>
      </c>
      <c r="K268" s="136">
        <f t="shared" si="104"/>
        <v>50</v>
      </c>
      <c r="L268" s="137">
        <f t="shared" si="105"/>
        <v>0.21645021645021645</v>
      </c>
      <c r="M268" s="132" t="s">
        <v>547</v>
      </c>
      <c r="N268" s="138">
        <v>44358</v>
      </c>
      <c r="O268" s="54"/>
      <c r="P268" s="54"/>
      <c r="Q268" s="198"/>
      <c r="R268" s="37" t="s">
        <v>848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161</v>
      </c>
      <c r="B269" s="161">
        <v>44187</v>
      </c>
      <c r="C269" s="161"/>
      <c r="D269" s="162" t="s">
        <v>773</v>
      </c>
      <c r="E269" s="163" t="s">
        <v>545</v>
      </c>
      <c r="F269" s="133">
        <v>190</v>
      </c>
      <c r="G269" s="163"/>
      <c r="H269" s="163">
        <v>239</v>
      </c>
      <c r="I269" s="165">
        <v>239</v>
      </c>
      <c r="J269" s="135" t="s">
        <v>774</v>
      </c>
      <c r="K269" s="136">
        <f t="shared" si="104"/>
        <v>49</v>
      </c>
      <c r="L269" s="137">
        <f t="shared" si="105"/>
        <v>0.25789473684210529</v>
      </c>
      <c r="M269" s="132" t="s">
        <v>547</v>
      </c>
      <c r="N269" s="138">
        <v>44844</v>
      </c>
      <c r="O269" s="54"/>
      <c r="P269" s="54"/>
      <c r="Q269" s="198"/>
      <c r="R269" s="37" t="s">
        <v>848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162</v>
      </c>
      <c r="B270" s="161">
        <v>44258</v>
      </c>
      <c r="C270" s="161"/>
      <c r="D270" s="162" t="s">
        <v>769</v>
      </c>
      <c r="E270" s="163" t="s">
        <v>545</v>
      </c>
      <c r="F270" s="133">
        <v>495</v>
      </c>
      <c r="G270" s="163"/>
      <c r="H270" s="163">
        <v>595</v>
      </c>
      <c r="I270" s="165">
        <v>590</v>
      </c>
      <c r="J270" s="135" t="s">
        <v>567</v>
      </c>
      <c r="K270" s="136">
        <f t="shared" si="104"/>
        <v>100</v>
      </c>
      <c r="L270" s="137">
        <f t="shared" si="105"/>
        <v>0.20202020202020202</v>
      </c>
      <c r="M270" s="132" t="s">
        <v>547</v>
      </c>
      <c r="N270" s="138">
        <v>44589</v>
      </c>
      <c r="O270" s="54"/>
      <c r="P270" s="54"/>
      <c r="Q270" s="198"/>
      <c r="R270" s="37" t="s">
        <v>848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163</v>
      </c>
      <c r="B271" s="161">
        <v>44274</v>
      </c>
      <c r="C271" s="161"/>
      <c r="D271" s="162" t="s">
        <v>355</v>
      </c>
      <c r="E271" s="163" t="s">
        <v>545</v>
      </c>
      <c r="F271" s="133">
        <v>355</v>
      </c>
      <c r="G271" s="163"/>
      <c r="H271" s="163">
        <v>422.5</v>
      </c>
      <c r="I271" s="165">
        <v>420</v>
      </c>
      <c r="J271" s="135" t="s">
        <v>775</v>
      </c>
      <c r="K271" s="136">
        <f t="shared" si="104"/>
        <v>67.5</v>
      </c>
      <c r="L271" s="137">
        <f t="shared" si="105"/>
        <v>0.19014084507042253</v>
      </c>
      <c r="M271" s="132" t="s">
        <v>547</v>
      </c>
      <c r="N271" s="138">
        <v>44361</v>
      </c>
      <c r="O271" s="54"/>
      <c r="P271" s="54"/>
      <c r="R271" s="37" t="s">
        <v>848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164</v>
      </c>
      <c r="B272" s="161">
        <v>44295</v>
      </c>
      <c r="C272" s="161"/>
      <c r="D272" s="162" t="s">
        <v>319</v>
      </c>
      <c r="E272" s="163" t="s">
        <v>545</v>
      </c>
      <c r="F272" s="133">
        <v>555</v>
      </c>
      <c r="G272" s="163"/>
      <c r="H272" s="163">
        <v>663</v>
      </c>
      <c r="I272" s="165">
        <v>663</v>
      </c>
      <c r="J272" s="135" t="s">
        <v>776</v>
      </c>
      <c r="K272" s="136">
        <f t="shared" si="104"/>
        <v>108</v>
      </c>
      <c r="L272" s="137">
        <f t="shared" si="105"/>
        <v>0.19459459459459461</v>
      </c>
      <c r="M272" s="132" t="s">
        <v>547</v>
      </c>
      <c r="N272" s="138">
        <v>44321</v>
      </c>
      <c r="O272" s="54"/>
      <c r="P272" s="54"/>
      <c r="Q272" s="198"/>
      <c r="R272" s="37" t="s">
        <v>848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165</v>
      </c>
      <c r="B273" s="161">
        <v>44308</v>
      </c>
      <c r="C273" s="161"/>
      <c r="D273" s="162" t="s">
        <v>740</v>
      </c>
      <c r="E273" s="163" t="s">
        <v>545</v>
      </c>
      <c r="F273" s="133">
        <v>126.5</v>
      </c>
      <c r="G273" s="163"/>
      <c r="H273" s="163">
        <v>155</v>
      </c>
      <c r="I273" s="165">
        <v>155</v>
      </c>
      <c r="J273" s="135" t="s">
        <v>631</v>
      </c>
      <c r="K273" s="136">
        <f t="shared" si="104"/>
        <v>28.5</v>
      </c>
      <c r="L273" s="137">
        <f t="shared" si="105"/>
        <v>0.22529644268774704</v>
      </c>
      <c r="M273" s="132" t="s">
        <v>547</v>
      </c>
      <c r="N273" s="138">
        <v>44362</v>
      </c>
      <c r="O273" s="54"/>
      <c r="P273" s="54"/>
      <c r="R273" s="37" t="s">
        <v>848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39">
        <v>166</v>
      </c>
      <c r="B274" s="170">
        <v>44368</v>
      </c>
      <c r="C274" s="170"/>
      <c r="D274" s="141" t="s">
        <v>777</v>
      </c>
      <c r="E274" s="143" t="s">
        <v>545</v>
      </c>
      <c r="F274" s="171">
        <v>287.5</v>
      </c>
      <c r="G274" s="143"/>
      <c r="H274" s="143">
        <v>245</v>
      </c>
      <c r="I274" s="144">
        <v>344</v>
      </c>
      <c r="J274" s="145" t="s">
        <v>778</v>
      </c>
      <c r="K274" s="146">
        <f t="shared" si="104"/>
        <v>-42.5</v>
      </c>
      <c r="L274" s="147">
        <f t="shared" si="105"/>
        <v>-0.14782608695652175</v>
      </c>
      <c r="M274" s="143" t="s">
        <v>557</v>
      </c>
      <c r="N274" s="140">
        <v>44508</v>
      </c>
      <c r="O274" s="54"/>
      <c r="P274" s="54"/>
      <c r="R274" s="37" t="s">
        <v>848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167</v>
      </c>
      <c r="B275" s="161">
        <v>44368</v>
      </c>
      <c r="C275" s="161"/>
      <c r="D275" s="162" t="s">
        <v>459</v>
      </c>
      <c r="E275" s="163" t="s">
        <v>545</v>
      </c>
      <c r="F275" s="133">
        <v>241</v>
      </c>
      <c r="G275" s="163"/>
      <c r="H275" s="163">
        <v>298</v>
      </c>
      <c r="I275" s="165">
        <v>320</v>
      </c>
      <c r="J275" s="135" t="s">
        <v>631</v>
      </c>
      <c r="K275" s="136">
        <f t="shared" si="104"/>
        <v>57</v>
      </c>
      <c r="L275" s="137">
        <f t="shared" si="105"/>
        <v>0.23651452282157676</v>
      </c>
      <c r="M275" s="132" t="s">
        <v>547</v>
      </c>
      <c r="N275" s="138">
        <v>44802</v>
      </c>
      <c r="O275" s="54"/>
      <c r="P275" s="54"/>
      <c r="R275" s="37" t="s">
        <v>848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168</v>
      </c>
      <c r="B276" s="161">
        <v>44406</v>
      </c>
      <c r="C276" s="161"/>
      <c r="D276" s="162" t="s">
        <v>740</v>
      </c>
      <c r="E276" s="163" t="s">
        <v>545</v>
      </c>
      <c r="F276" s="133">
        <v>162.5</v>
      </c>
      <c r="G276" s="163"/>
      <c r="H276" s="163">
        <v>200</v>
      </c>
      <c r="I276" s="165">
        <v>200</v>
      </c>
      <c r="J276" s="135" t="s">
        <v>631</v>
      </c>
      <c r="K276" s="136">
        <f t="shared" si="104"/>
        <v>37.5</v>
      </c>
      <c r="L276" s="137">
        <f t="shared" si="105"/>
        <v>0.23076923076923078</v>
      </c>
      <c r="M276" s="132" t="s">
        <v>547</v>
      </c>
      <c r="N276" s="138">
        <v>44802</v>
      </c>
      <c r="O276" s="54"/>
      <c r="P276" s="54"/>
      <c r="R276" s="37" t="s">
        <v>848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169</v>
      </c>
      <c r="B277" s="161">
        <v>44462</v>
      </c>
      <c r="C277" s="161"/>
      <c r="D277" s="162" t="s">
        <v>423</v>
      </c>
      <c r="E277" s="163" t="s">
        <v>545</v>
      </c>
      <c r="F277" s="133">
        <v>1235</v>
      </c>
      <c r="G277" s="163"/>
      <c r="H277" s="163">
        <v>1505</v>
      </c>
      <c r="I277" s="165">
        <v>1500</v>
      </c>
      <c r="J277" s="135" t="s">
        <v>631</v>
      </c>
      <c r="K277" s="136">
        <f t="shared" si="104"/>
        <v>270</v>
      </c>
      <c r="L277" s="137">
        <f t="shared" si="105"/>
        <v>0.21862348178137653</v>
      </c>
      <c r="M277" s="132" t="s">
        <v>547</v>
      </c>
      <c r="N277" s="138">
        <v>44564</v>
      </c>
      <c r="O277" s="54"/>
      <c r="P277" s="54"/>
      <c r="R277" s="37" t="s">
        <v>848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170</v>
      </c>
      <c r="B278" s="161">
        <v>44480</v>
      </c>
      <c r="C278" s="161"/>
      <c r="D278" s="162" t="s">
        <v>779</v>
      </c>
      <c r="E278" s="163" t="s">
        <v>545</v>
      </c>
      <c r="F278" s="133">
        <v>58.75</v>
      </c>
      <c r="G278" s="163"/>
      <c r="H278" s="163">
        <v>64.25</v>
      </c>
      <c r="I278" s="165"/>
      <c r="J278" s="135" t="s">
        <v>631</v>
      </c>
      <c r="K278" s="136">
        <f t="shared" si="104"/>
        <v>5.5</v>
      </c>
      <c r="L278" s="137">
        <f t="shared" si="105"/>
        <v>9.3617021276595741E-2</v>
      </c>
      <c r="M278" s="132" t="s">
        <v>547</v>
      </c>
      <c r="N278" s="138">
        <v>45322</v>
      </c>
      <c r="O278" s="54"/>
      <c r="P278" s="54"/>
      <c r="R278" s="37" t="s">
        <v>848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29">
        <v>171</v>
      </c>
      <c r="B279" s="130">
        <v>44481</v>
      </c>
      <c r="C279" s="130"/>
      <c r="D279" s="131" t="s">
        <v>273</v>
      </c>
      <c r="E279" s="132" t="s">
        <v>545</v>
      </c>
      <c r="F279" s="133">
        <v>315</v>
      </c>
      <c r="G279" s="132"/>
      <c r="H279" s="132">
        <v>335</v>
      </c>
      <c r="I279" s="134">
        <v>380</v>
      </c>
      <c r="J279" s="135" t="s">
        <v>821</v>
      </c>
      <c r="K279" s="136">
        <f t="shared" si="104"/>
        <v>20</v>
      </c>
      <c r="L279" s="137">
        <f t="shared" si="105"/>
        <v>6.3492063492063489E-2</v>
      </c>
      <c r="M279" s="132" t="s">
        <v>547</v>
      </c>
      <c r="N279" s="138">
        <v>45297</v>
      </c>
      <c r="O279" s="54"/>
      <c r="P279" s="54"/>
      <c r="R279" s="37" t="s">
        <v>848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29">
        <v>172</v>
      </c>
      <c r="B280" s="130">
        <v>44481</v>
      </c>
      <c r="C280" s="130"/>
      <c r="D280" s="131" t="s">
        <v>780</v>
      </c>
      <c r="E280" s="132" t="s">
        <v>545</v>
      </c>
      <c r="F280" s="133">
        <v>45.5</v>
      </c>
      <c r="G280" s="132"/>
      <c r="H280" s="132">
        <v>56.5</v>
      </c>
      <c r="I280" s="134">
        <v>56</v>
      </c>
      <c r="J280" s="135" t="s">
        <v>631</v>
      </c>
      <c r="K280" s="136">
        <f t="shared" si="104"/>
        <v>11</v>
      </c>
      <c r="L280" s="137">
        <f t="shared" si="105"/>
        <v>0.24175824175824176</v>
      </c>
      <c r="M280" s="132" t="s">
        <v>547</v>
      </c>
      <c r="N280" s="138">
        <v>44881</v>
      </c>
      <c r="O280" s="54"/>
      <c r="P280" s="54"/>
      <c r="R280" s="37"/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29">
        <v>173</v>
      </c>
      <c r="B281" s="130">
        <v>44551</v>
      </c>
      <c r="C281" s="130"/>
      <c r="D281" s="131" t="s">
        <v>128</v>
      </c>
      <c r="E281" s="132" t="s">
        <v>545</v>
      </c>
      <c r="F281" s="133">
        <v>2300</v>
      </c>
      <c r="G281" s="132"/>
      <c r="H281" s="132">
        <f>(2820+2200)/2</f>
        <v>2510</v>
      </c>
      <c r="I281" s="134">
        <v>3000</v>
      </c>
      <c r="J281" s="135" t="s">
        <v>781</v>
      </c>
      <c r="K281" s="136">
        <f t="shared" si="104"/>
        <v>210</v>
      </c>
      <c r="L281" s="137">
        <f t="shared" si="105"/>
        <v>9.1304347826086957E-2</v>
      </c>
      <c r="M281" s="132" t="s">
        <v>547</v>
      </c>
      <c r="N281" s="138">
        <v>44649</v>
      </c>
      <c r="O281" s="54"/>
      <c r="P281" s="54"/>
      <c r="R281" s="37"/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29">
        <v>174</v>
      </c>
      <c r="B282" s="130">
        <v>44606</v>
      </c>
      <c r="C282" s="130"/>
      <c r="D282" s="131" t="s">
        <v>413</v>
      </c>
      <c r="E282" s="132" t="s">
        <v>545</v>
      </c>
      <c r="F282" s="133">
        <v>635</v>
      </c>
      <c r="G282" s="132"/>
      <c r="H282" s="132">
        <v>700</v>
      </c>
      <c r="I282" s="134">
        <v>764</v>
      </c>
      <c r="J282" s="135" t="s">
        <v>806</v>
      </c>
      <c r="K282" s="136">
        <f t="shared" si="104"/>
        <v>65</v>
      </c>
      <c r="L282" s="137">
        <f t="shared" si="105"/>
        <v>0.10236220472440945</v>
      </c>
      <c r="M282" s="132" t="s">
        <v>547</v>
      </c>
      <c r="N282" s="138">
        <v>45159</v>
      </c>
      <c r="O282" s="54"/>
      <c r="P282" s="54"/>
      <c r="R282" s="37"/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29">
        <v>175</v>
      </c>
      <c r="B283" s="130">
        <v>44613</v>
      </c>
      <c r="C283" s="130"/>
      <c r="D283" s="131" t="s">
        <v>423</v>
      </c>
      <c r="E283" s="132" t="s">
        <v>545</v>
      </c>
      <c r="F283" s="133">
        <v>1255</v>
      </c>
      <c r="G283" s="132"/>
      <c r="H283" s="132">
        <v>1515</v>
      </c>
      <c r="I283" s="134">
        <v>1510</v>
      </c>
      <c r="J283" s="135" t="s">
        <v>631</v>
      </c>
      <c r="K283" s="136">
        <f t="shared" si="104"/>
        <v>260</v>
      </c>
      <c r="L283" s="137">
        <f t="shared" si="105"/>
        <v>0.20717131474103587</v>
      </c>
      <c r="M283" s="132" t="s">
        <v>547</v>
      </c>
      <c r="N283" s="138">
        <v>44834</v>
      </c>
      <c r="O283" s="54"/>
      <c r="P283" s="54"/>
      <c r="R283" s="37"/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259">
        <v>176</v>
      </c>
      <c r="B284" s="250">
        <v>44670</v>
      </c>
      <c r="C284" s="250"/>
      <c r="D284" s="251" t="s">
        <v>510</v>
      </c>
      <c r="E284" s="252" t="s">
        <v>545</v>
      </c>
      <c r="F284" s="253">
        <v>445</v>
      </c>
      <c r="G284" s="253"/>
      <c r="H284" s="253">
        <v>460</v>
      </c>
      <c r="I284" s="253">
        <v>553</v>
      </c>
      <c r="J284" s="254" t="s">
        <v>841</v>
      </c>
      <c r="K284" s="255">
        <f t="shared" ref="K284" si="106">H284-F284</f>
        <v>15</v>
      </c>
      <c r="L284" s="256">
        <f t="shared" ref="L284" si="107">K284/F284</f>
        <v>3.3707865168539325E-2</v>
      </c>
      <c r="M284" s="257" t="s">
        <v>564</v>
      </c>
      <c r="N284" s="258">
        <v>45397</v>
      </c>
      <c r="O284" s="54"/>
      <c r="P284" s="54"/>
      <c r="R284" s="37"/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177</v>
      </c>
      <c r="B285" s="161">
        <v>44746</v>
      </c>
      <c r="C285" s="161"/>
      <c r="D285" s="162" t="s">
        <v>782</v>
      </c>
      <c r="E285" s="163" t="s">
        <v>545</v>
      </c>
      <c r="F285" s="163">
        <v>207.5</v>
      </c>
      <c r="G285" s="163"/>
      <c r="H285" s="163">
        <v>254</v>
      </c>
      <c r="I285" s="165">
        <v>254</v>
      </c>
      <c r="J285" s="135" t="s">
        <v>631</v>
      </c>
      <c r="K285" s="136">
        <f t="shared" ref="K285:K295" si="108">H285-F285</f>
        <v>46.5</v>
      </c>
      <c r="L285" s="137">
        <f t="shared" ref="L285:L295" si="109">K285/F285</f>
        <v>0.22409638554216868</v>
      </c>
      <c r="M285" s="132" t="s">
        <v>547</v>
      </c>
      <c r="N285" s="138">
        <v>44792</v>
      </c>
      <c r="O285" s="54"/>
      <c r="P285" s="54"/>
      <c r="R285" s="37"/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178</v>
      </c>
      <c r="B286" s="161">
        <v>44775</v>
      </c>
      <c r="C286" s="161"/>
      <c r="D286" s="162" t="s">
        <v>461</v>
      </c>
      <c r="E286" s="163" t="s">
        <v>545</v>
      </c>
      <c r="F286" s="163">
        <v>31.25</v>
      </c>
      <c r="G286" s="163"/>
      <c r="H286" s="163">
        <v>38.75</v>
      </c>
      <c r="I286" s="165">
        <v>38</v>
      </c>
      <c r="J286" s="135" t="s">
        <v>631</v>
      </c>
      <c r="K286" s="136">
        <f t="shared" si="108"/>
        <v>7.5</v>
      </c>
      <c r="L286" s="137">
        <f t="shared" si="109"/>
        <v>0.24</v>
      </c>
      <c r="M286" s="132" t="s">
        <v>547</v>
      </c>
      <c r="N286" s="138">
        <v>44844</v>
      </c>
      <c r="O286" s="54"/>
      <c r="P286" s="54"/>
      <c r="R286" s="37"/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179</v>
      </c>
      <c r="B287" s="161">
        <v>44841</v>
      </c>
      <c r="C287" s="161"/>
      <c r="D287" s="162" t="s">
        <v>783</v>
      </c>
      <c r="E287" s="163" t="s">
        <v>545</v>
      </c>
      <c r="F287" s="133">
        <v>665</v>
      </c>
      <c r="G287" s="163"/>
      <c r="H287" s="163">
        <v>807.5</v>
      </c>
      <c r="I287" s="165">
        <v>840</v>
      </c>
      <c r="J287" s="135" t="s">
        <v>781</v>
      </c>
      <c r="K287" s="136">
        <f t="shared" si="108"/>
        <v>142.5</v>
      </c>
      <c r="L287" s="137">
        <f t="shared" si="109"/>
        <v>0.21428571428571427</v>
      </c>
      <c r="M287" s="132" t="s">
        <v>547</v>
      </c>
      <c r="N287" s="138">
        <v>45097</v>
      </c>
      <c r="O287" s="54"/>
      <c r="P287" s="54"/>
      <c r="R287" s="37"/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180</v>
      </c>
      <c r="B288" s="161">
        <v>44844</v>
      </c>
      <c r="C288" s="161"/>
      <c r="D288" s="162" t="s">
        <v>415</v>
      </c>
      <c r="E288" s="163" t="s">
        <v>545</v>
      </c>
      <c r="F288" s="133">
        <v>227.5</v>
      </c>
      <c r="G288" s="163"/>
      <c r="H288" s="163">
        <v>270</v>
      </c>
      <c r="I288" s="165">
        <v>291</v>
      </c>
      <c r="J288" s="135" t="s">
        <v>808</v>
      </c>
      <c r="K288" s="136">
        <f t="shared" si="108"/>
        <v>42.5</v>
      </c>
      <c r="L288" s="137">
        <f t="shared" si="109"/>
        <v>0.18681318681318682</v>
      </c>
      <c r="M288" s="132" t="s">
        <v>547</v>
      </c>
      <c r="N288" s="138">
        <v>45160</v>
      </c>
      <c r="O288" s="54"/>
      <c r="P288" s="54"/>
      <c r="R288" s="37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8" ht="12.75" customHeight="1">
      <c r="A289" s="160">
        <v>181</v>
      </c>
      <c r="B289" s="161">
        <v>44845</v>
      </c>
      <c r="C289" s="161"/>
      <c r="D289" s="162" t="s">
        <v>413</v>
      </c>
      <c r="E289" s="163" t="s">
        <v>545</v>
      </c>
      <c r="F289" s="133">
        <v>555</v>
      </c>
      <c r="G289" s="163"/>
      <c r="H289" s="163">
        <v>700</v>
      </c>
      <c r="I289" s="165">
        <v>765</v>
      </c>
      <c r="J289" s="135" t="s">
        <v>807</v>
      </c>
      <c r="K289" s="136">
        <f t="shared" si="108"/>
        <v>145</v>
      </c>
      <c r="L289" s="137">
        <f t="shared" si="109"/>
        <v>0.26126126126126126</v>
      </c>
      <c r="M289" s="132" t="s">
        <v>547</v>
      </c>
      <c r="N289" s="138">
        <v>45159</v>
      </c>
      <c r="O289" s="54"/>
      <c r="P289" s="54"/>
      <c r="R289" s="37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8" ht="12.75" customHeight="1">
      <c r="A290" s="160">
        <v>182</v>
      </c>
      <c r="B290" s="161">
        <v>44981</v>
      </c>
      <c r="C290" s="161"/>
      <c r="D290" s="162" t="s">
        <v>428</v>
      </c>
      <c r="E290" s="163" t="s">
        <v>545</v>
      </c>
      <c r="F290" s="133">
        <v>1675</v>
      </c>
      <c r="G290" s="163"/>
      <c r="H290" s="163">
        <v>2080</v>
      </c>
      <c r="I290" s="165">
        <v>2080</v>
      </c>
      <c r="J290" s="135" t="s">
        <v>631</v>
      </c>
      <c r="K290" s="136">
        <f t="shared" si="108"/>
        <v>405</v>
      </c>
      <c r="L290" s="137">
        <f t="shared" si="109"/>
        <v>0.2417910447761194</v>
      </c>
      <c r="M290" s="132" t="s">
        <v>547</v>
      </c>
      <c r="N290" s="138">
        <v>45119</v>
      </c>
      <c r="O290" s="54"/>
      <c r="P290" s="54"/>
      <c r="R290" s="37" t="s">
        <v>851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8" ht="12.75" customHeight="1">
      <c r="A291" s="160">
        <v>183</v>
      </c>
      <c r="B291" s="161">
        <v>44986</v>
      </c>
      <c r="C291" s="161"/>
      <c r="D291" s="162" t="s">
        <v>461</v>
      </c>
      <c r="E291" s="163" t="s">
        <v>545</v>
      </c>
      <c r="F291" s="133">
        <v>57.5</v>
      </c>
      <c r="G291" s="163"/>
      <c r="H291" s="163">
        <v>120</v>
      </c>
      <c r="I291" s="165">
        <v>120</v>
      </c>
      <c r="J291" s="135" t="s">
        <v>631</v>
      </c>
      <c r="K291" s="136">
        <f t="shared" si="108"/>
        <v>62.5</v>
      </c>
      <c r="L291" s="137">
        <f t="shared" si="109"/>
        <v>1.0869565217391304</v>
      </c>
      <c r="M291" s="132" t="s">
        <v>547</v>
      </c>
      <c r="N291" s="138">
        <v>45049</v>
      </c>
      <c r="O291" s="54"/>
      <c r="P291" s="54"/>
      <c r="R291" s="37" t="s">
        <v>851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8" ht="12.75" customHeight="1">
      <c r="A292" s="160">
        <v>184</v>
      </c>
      <c r="B292" s="161">
        <v>45008</v>
      </c>
      <c r="C292" s="161"/>
      <c r="D292" s="162" t="s">
        <v>475</v>
      </c>
      <c r="E292" s="163" t="s">
        <v>545</v>
      </c>
      <c r="F292" s="133">
        <v>2765</v>
      </c>
      <c r="G292" s="163"/>
      <c r="H292" s="163">
        <v>3547.5</v>
      </c>
      <c r="I292" s="165">
        <v>3523</v>
      </c>
      <c r="J292" s="135" t="s">
        <v>631</v>
      </c>
      <c r="K292" s="136">
        <f t="shared" si="108"/>
        <v>782.5</v>
      </c>
      <c r="L292" s="137">
        <f t="shared" si="109"/>
        <v>0.28300180831826399</v>
      </c>
      <c r="M292" s="132" t="s">
        <v>547</v>
      </c>
      <c r="N292" s="138">
        <v>45177</v>
      </c>
      <c r="O292" s="54"/>
      <c r="P292" s="54"/>
      <c r="R292" s="37" t="s">
        <v>851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8" ht="12.75" customHeight="1">
      <c r="A293" s="160">
        <v>185</v>
      </c>
      <c r="B293" s="161">
        <v>45027</v>
      </c>
      <c r="C293" s="161"/>
      <c r="D293" s="162" t="s">
        <v>784</v>
      </c>
      <c r="E293" s="163" t="s">
        <v>545</v>
      </c>
      <c r="F293" s="163">
        <v>460</v>
      </c>
      <c r="G293" s="163"/>
      <c r="H293" s="163">
        <v>825</v>
      </c>
      <c r="I293" s="165">
        <v>810</v>
      </c>
      <c r="J293" s="135" t="s">
        <v>631</v>
      </c>
      <c r="K293" s="136">
        <f t="shared" si="108"/>
        <v>365</v>
      </c>
      <c r="L293" s="137">
        <f t="shared" si="109"/>
        <v>0.79347826086956519</v>
      </c>
      <c r="M293" s="132" t="s">
        <v>547</v>
      </c>
      <c r="N293" s="138">
        <v>45155</v>
      </c>
      <c r="O293" s="54"/>
      <c r="P293" s="54"/>
      <c r="R293" s="37" t="s">
        <v>851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8" ht="12.75" customHeight="1">
      <c r="A294" s="160">
        <v>186</v>
      </c>
      <c r="B294" s="161">
        <v>45050</v>
      </c>
      <c r="C294" s="161"/>
      <c r="D294" s="162" t="s">
        <v>41</v>
      </c>
      <c r="E294" s="163" t="s">
        <v>545</v>
      </c>
      <c r="F294" s="163">
        <v>3630</v>
      </c>
      <c r="G294" s="163"/>
      <c r="H294" s="163">
        <v>5150</v>
      </c>
      <c r="I294" s="165">
        <v>5040</v>
      </c>
      <c r="J294" s="135" t="s">
        <v>631</v>
      </c>
      <c r="K294" s="136">
        <f t="shared" si="108"/>
        <v>1520</v>
      </c>
      <c r="L294" s="137">
        <f t="shared" si="109"/>
        <v>0.41873278236914602</v>
      </c>
      <c r="M294" s="132" t="s">
        <v>547</v>
      </c>
      <c r="N294" s="138">
        <v>45344</v>
      </c>
      <c r="O294" s="54"/>
      <c r="P294" s="54"/>
      <c r="R294" s="37" t="s">
        <v>851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8" ht="12.75" customHeight="1">
      <c r="A295" s="160">
        <v>187</v>
      </c>
      <c r="B295" s="161">
        <v>45075</v>
      </c>
      <c r="C295" s="161"/>
      <c r="D295" s="162" t="s">
        <v>785</v>
      </c>
      <c r="E295" s="163" t="s">
        <v>545</v>
      </c>
      <c r="F295" s="133">
        <v>585</v>
      </c>
      <c r="G295" s="163"/>
      <c r="H295" s="163">
        <v>732</v>
      </c>
      <c r="I295" s="165">
        <v>732</v>
      </c>
      <c r="J295" s="135" t="s">
        <v>631</v>
      </c>
      <c r="K295" s="136">
        <f t="shared" si="108"/>
        <v>147</v>
      </c>
      <c r="L295" s="137">
        <f t="shared" si="109"/>
        <v>0.25128205128205128</v>
      </c>
      <c r="M295" s="132" t="s">
        <v>547</v>
      </c>
      <c r="N295" s="138">
        <v>45152</v>
      </c>
      <c r="O295" s="54"/>
      <c r="P295" s="54"/>
      <c r="R295" s="37" t="s">
        <v>851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  <c r="AF295" s="37"/>
      <c r="AG295" s="54"/>
      <c r="AI295" s="37"/>
      <c r="AK295" s="37"/>
      <c r="AL295" s="54"/>
    </row>
    <row r="296" spans="1:38" ht="12.75" customHeight="1">
      <c r="A296" s="160">
        <v>188</v>
      </c>
      <c r="B296" s="161">
        <v>45078</v>
      </c>
      <c r="C296" s="161"/>
      <c r="D296" s="162" t="s">
        <v>500</v>
      </c>
      <c r="E296" s="163" t="s">
        <v>545</v>
      </c>
      <c r="F296" s="133">
        <v>3310</v>
      </c>
      <c r="G296" s="163"/>
      <c r="H296" s="163">
        <v>4300</v>
      </c>
      <c r="I296" s="165">
        <v>4300</v>
      </c>
      <c r="J296" s="135" t="s">
        <v>631</v>
      </c>
      <c r="K296" s="136">
        <f t="shared" ref="K296" si="110">H296-F296</f>
        <v>990</v>
      </c>
      <c r="L296" s="137">
        <f t="shared" ref="L296" si="111">K296/F296</f>
        <v>0.29909365558912387</v>
      </c>
      <c r="M296" s="132" t="s">
        <v>547</v>
      </c>
      <c r="N296" s="138">
        <v>45436</v>
      </c>
      <c r="O296" s="54"/>
      <c r="P296" s="54"/>
      <c r="R296" s="37" t="s">
        <v>851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  <c r="AF296" s="37"/>
      <c r="AG296" s="54"/>
      <c r="AI296" s="37"/>
      <c r="AK296" s="37"/>
      <c r="AL296" s="54"/>
    </row>
    <row r="297" spans="1:38" ht="12.75" customHeight="1">
      <c r="A297" s="160">
        <v>189</v>
      </c>
      <c r="B297" s="161">
        <v>45103</v>
      </c>
      <c r="C297" s="161"/>
      <c r="D297" s="162" t="s">
        <v>803</v>
      </c>
      <c r="E297" s="163" t="s">
        <v>545</v>
      </c>
      <c r="F297" s="133">
        <v>282.5</v>
      </c>
      <c r="G297" s="163"/>
      <c r="H297" s="163">
        <v>383</v>
      </c>
      <c r="I297" s="165">
        <v>383</v>
      </c>
      <c r="J297" s="135" t="s">
        <v>631</v>
      </c>
      <c r="K297" s="136">
        <f>H297-F297</f>
        <v>100.5</v>
      </c>
      <c r="L297" s="137">
        <f>K297/F297</f>
        <v>0.35575221238938054</v>
      </c>
      <c r="M297" s="132" t="s">
        <v>547</v>
      </c>
      <c r="N297" s="138">
        <v>45265</v>
      </c>
      <c r="O297" s="54"/>
      <c r="P297" s="54"/>
      <c r="R297" s="37" t="s">
        <v>851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  <c r="AF297" s="37"/>
      <c r="AG297" s="54"/>
      <c r="AI297" s="37"/>
      <c r="AK297" s="37"/>
      <c r="AL297" s="54"/>
    </row>
    <row r="298" spans="1:38" ht="12.75" customHeight="1">
      <c r="A298" s="160">
        <v>190</v>
      </c>
      <c r="B298" s="161">
        <v>45120</v>
      </c>
      <c r="C298" s="161"/>
      <c r="D298" s="162" t="s">
        <v>499</v>
      </c>
      <c r="E298" s="163" t="s">
        <v>545</v>
      </c>
      <c r="F298" s="133">
        <v>2312.5</v>
      </c>
      <c r="G298" s="163"/>
      <c r="H298" s="163">
        <v>2935</v>
      </c>
      <c r="I298" s="165">
        <v>2935</v>
      </c>
      <c r="J298" s="135" t="s">
        <v>631</v>
      </c>
      <c r="K298" s="136">
        <f>H298-F298</f>
        <v>622.5</v>
      </c>
      <c r="L298" s="137">
        <f>K298/F298</f>
        <v>0.26918918918918922</v>
      </c>
      <c r="M298" s="132" t="s">
        <v>547</v>
      </c>
      <c r="N298" s="138">
        <v>45177</v>
      </c>
      <c r="O298" s="54"/>
      <c r="P298" s="54"/>
      <c r="R298" s="37" t="s">
        <v>851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  <c r="AF298" s="37"/>
      <c r="AG298" s="54"/>
      <c r="AI298" s="37"/>
      <c r="AK298" s="37"/>
      <c r="AL298" s="54"/>
    </row>
    <row r="299" spans="1:38" ht="12.75" customHeight="1">
      <c r="A299" s="160">
        <v>191</v>
      </c>
      <c r="B299" s="161">
        <v>45125</v>
      </c>
      <c r="C299" s="161"/>
      <c r="D299" s="162" t="s">
        <v>199</v>
      </c>
      <c r="E299" s="163" t="s">
        <v>545</v>
      </c>
      <c r="F299" s="133">
        <v>3980</v>
      </c>
      <c r="G299" s="163"/>
      <c r="H299" s="163">
        <v>4895</v>
      </c>
      <c r="I299" s="165">
        <v>4895</v>
      </c>
      <c r="J299" s="135" t="s">
        <v>631</v>
      </c>
      <c r="K299" s="136">
        <f>H299-F299</f>
        <v>915</v>
      </c>
      <c r="L299" s="137">
        <f>K299/F299</f>
        <v>0.22989949748743718</v>
      </c>
      <c r="M299" s="132" t="s">
        <v>547</v>
      </c>
      <c r="N299" s="138">
        <v>45155</v>
      </c>
      <c r="O299" s="54"/>
      <c r="P299" s="54"/>
      <c r="R299" s="37" t="s">
        <v>851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  <c r="AG299" s="54"/>
      <c r="AI299" s="37"/>
      <c r="AL299" s="54"/>
    </row>
    <row r="300" spans="1:38" ht="12.75" customHeight="1">
      <c r="A300" s="160">
        <v>192</v>
      </c>
      <c r="B300" s="161">
        <v>45145</v>
      </c>
      <c r="C300" s="161"/>
      <c r="D300" s="162" t="s">
        <v>805</v>
      </c>
      <c r="E300" s="163" t="s">
        <v>545</v>
      </c>
      <c r="F300" s="133">
        <v>565</v>
      </c>
      <c r="G300" s="163"/>
      <c r="H300" s="163">
        <v>725</v>
      </c>
      <c r="I300" s="165">
        <v>725</v>
      </c>
      <c r="J300" s="135" t="s">
        <v>631</v>
      </c>
      <c r="K300" s="136">
        <f>H300-F300</f>
        <v>160</v>
      </c>
      <c r="L300" s="137">
        <f>K300/F300</f>
        <v>0.2831858407079646</v>
      </c>
      <c r="M300" s="132" t="s">
        <v>547</v>
      </c>
      <c r="N300" s="138">
        <v>45169</v>
      </c>
      <c r="O300" s="54"/>
      <c r="P300" s="54"/>
      <c r="R300" s="37" t="s">
        <v>851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  <c r="AG300" s="54"/>
      <c r="AI300" s="37"/>
      <c r="AL300" s="54"/>
    </row>
    <row r="301" spans="1:38" ht="12.75" customHeight="1">
      <c r="A301" s="232">
        <v>193</v>
      </c>
      <c r="B301" s="233">
        <v>45167</v>
      </c>
      <c r="C301" s="233"/>
      <c r="D301" s="234" t="s">
        <v>809</v>
      </c>
      <c r="E301" s="235" t="s">
        <v>545</v>
      </c>
      <c r="F301" s="133">
        <v>700</v>
      </c>
      <c r="G301" s="235"/>
      <c r="H301" s="235">
        <v>950</v>
      </c>
      <c r="I301" s="236">
        <v>950</v>
      </c>
      <c r="J301" s="237" t="s">
        <v>631</v>
      </c>
      <c r="K301" s="136">
        <f>H301-F301</f>
        <v>250</v>
      </c>
      <c r="L301" s="137">
        <f>K301/F301</f>
        <v>0.35714285714285715</v>
      </c>
      <c r="M301" s="132" t="s">
        <v>547</v>
      </c>
      <c r="N301" s="138">
        <v>45261</v>
      </c>
      <c r="O301" s="54"/>
      <c r="P301" s="54"/>
      <c r="R301" s="37" t="s">
        <v>851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  <c r="AG301" s="54"/>
      <c r="AI301" s="37"/>
      <c r="AL301" s="54"/>
    </row>
    <row r="302" spans="1:38" ht="12.75" customHeight="1">
      <c r="A302" s="178">
        <v>194</v>
      </c>
      <c r="B302" s="179">
        <v>45184</v>
      </c>
      <c r="C302" s="53"/>
      <c r="D302" s="53" t="s">
        <v>502</v>
      </c>
      <c r="E302" s="180" t="s">
        <v>545</v>
      </c>
      <c r="F302" s="51" t="s">
        <v>810</v>
      </c>
      <c r="G302" s="51"/>
      <c r="H302" s="51"/>
      <c r="I302" s="51">
        <v>480</v>
      </c>
      <c r="J302" s="51" t="s">
        <v>546</v>
      </c>
      <c r="K302" s="51"/>
      <c r="L302" s="51"/>
      <c r="M302" s="51"/>
      <c r="N302" s="51"/>
      <c r="O302" s="54"/>
      <c r="P302" s="54"/>
      <c r="R302" s="37" t="s">
        <v>851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  <c r="AG302" s="54"/>
      <c r="AI302" s="37"/>
      <c r="AL302" s="54"/>
    </row>
    <row r="303" spans="1:38" ht="12.75" customHeight="1">
      <c r="A303" s="232">
        <v>195</v>
      </c>
      <c r="B303" s="233">
        <v>45203</v>
      </c>
      <c r="C303" s="233"/>
      <c r="D303" s="234" t="s">
        <v>172</v>
      </c>
      <c r="E303" s="235" t="s">
        <v>545</v>
      </c>
      <c r="F303" s="133">
        <v>992.5</v>
      </c>
      <c r="G303" s="235"/>
      <c r="H303" s="235">
        <v>1198</v>
      </c>
      <c r="I303" s="236">
        <v>1198</v>
      </c>
      <c r="J303" s="237" t="s">
        <v>631</v>
      </c>
      <c r="K303" s="136">
        <f>H303-F303</f>
        <v>205.5</v>
      </c>
      <c r="L303" s="137">
        <f>K303/F303</f>
        <v>0.2070528967254408</v>
      </c>
      <c r="M303" s="132" t="s">
        <v>547</v>
      </c>
      <c r="N303" s="138">
        <v>45392</v>
      </c>
      <c r="O303" s="54"/>
      <c r="P303" s="54"/>
      <c r="R303" s="37" t="s">
        <v>852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  <c r="AG303" s="54"/>
      <c r="AI303" s="37"/>
      <c r="AL303" s="54"/>
    </row>
    <row r="304" spans="1:38" ht="12.75" customHeight="1">
      <c r="A304" s="232">
        <v>196</v>
      </c>
      <c r="B304" s="233">
        <v>45216</v>
      </c>
      <c r="C304" s="233"/>
      <c r="D304" s="234" t="s">
        <v>104</v>
      </c>
      <c r="E304" s="235" t="s">
        <v>545</v>
      </c>
      <c r="F304" s="133">
        <v>5425</v>
      </c>
      <c r="G304" s="235"/>
      <c r="H304" s="235">
        <v>6880</v>
      </c>
      <c r="I304" s="236">
        <v>6870</v>
      </c>
      <c r="J304" s="237" t="s">
        <v>631</v>
      </c>
      <c r="K304" s="136">
        <f>H304-F304</f>
        <v>1455</v>
      </c>
      <c r="L304" s="137">
        <f>K304/F304</f>
        <v>0.26820276497695855</v>
      </c>
      <c r="M304" s="132" t="s">
        <v>547</v>
      </c>
      <c r="N304" s="138">
        <v>45342</v>
      </c>
      <c r="O304" s="54"/>
      <c r="P304" s="54"/>
      <c r="R304" s="37" t="s">
        <v>852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  <c r="AG304" s="54"/>
      <c r="AI304" s="37"/>
      <c r="AL304" s="54"/>
    </row>
    <row r="305" spans="1:38" ht="12.75" customHeight="1">
      <c r="A305" s="232">
        <v>197</v>
      </c>
      <c r="B305" s="233">
        <v>45216</v>
      </c>
      <c r="C305" s="233"/>
      <c r="D305" s="234" t="s">
        <v>811</v>
      </c>
      <c r="E305" s="235" t="s">
        <v>545</v>
      </c>
      <c r="F305" s="133">
        <v>1090</v>
      </c>
      <c r="G305" s="235"/>
      <c r="H305" s="235">
        <v>1415</v>
      </c>
      <c r="I305" s="236">
        <v>1415</v>
      </c>
      <c r="J305" s="237" t="s">
        <v>631</v>
      </c>
      <c r="K305" s="136">
        <f>H305-F305</f>
        <v>325</v>
      </c>
      <c r="L305" s="137">
        <f>K305/F305</f>
        <v>0.29816513761467889</v>
      </c>
      <c r="M305" s="132" t="s">
        <v>547</v>
      </c>
      <c r="N305" s="138">
        <v>45282</v>
      </c>
      <c r="O305" s="54"/>
      <c r="P305" s="54"/>
      <c r="R305" s="37" t="s">
        <v>851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  <c r="AG305" s="54"/>
      <c r="AI305" s="37"/>
      <c r="AL305" s="54"/>
    </row>
    <row r="306" spans="1:38" ht="12.75" customHeight="1">
      <c r="A306" s="232">
        <v>198</v>
      </c>
      <c r="B306" s="233">
        <v>45236</v>
      </c>
      <c r="C306" s="233"/>
      <c r="D306" s="234" t="s">
        <v>814</v>
      </c>
      <c r="E306" s="235" t="s">
        <v>545</v>
      </c>
      <c r="F306" s="133">
        <v>1270</v>
      </c>
      <c r="G306" s="235"/>
      <c r="H306" s="235">
        <v>1613</v>
      </c>
      <c r="I306" s="236">
        <v>1613</v>
      </c>
      <c r="J306" s="237" t="s">
        <v>631</v>
      </c>
      <c r="K306" s="136">
        <f>H306-F306</f>
        <v>343</v>
      </c>
      <c r="L306" s="137">
        <f>K306/F306</f>
        <v>0.27007874015748029</v>
      </c>
      <c r="M306" s="132" t="s">
        <v>547</v>
      </c>
      <c r="N306" s="138">
        <v>45246</v>
      </c>
      <c r="O306" s="54"/>
      <c r="P306" s="54"/>
      <c r="R306" s="37" t="s">
        <v>852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  <c r="AG306" s="54"/>
      <c r="AI306" s="37"/>
      <c r="AL306" s="54"/>
    </row>
    <row r="307" spans="1:38" ht="12.75" customHeight="1">
      <c r="A307" s="232">
        <v>199</v>
      </c>
      <c r="B307" s="233">
        <v>45251</v>
      </c>
      <c r="C307" s="233"/>
      <c r="D307" s="234" t="s">
        <v>815</v>
      </c>
      <c r="E307" s="235" t="s">
        <v>545</v>
      </c>
      <c r="F307" s="133">
        <v>807.5</v>
      </c>
      <c r="G307" s="235"/>
      <c r="H307" s="235">
        <v>1490</v>
      </c>
      <c r="I307" s="236">
        <v>1490</v>
      </c>
      <c r="J307" s="237" t="s">
        <v>631</v>
      </c>
      <c r="K307" s="136">
        <f>H307-F307</f>
        <v>682.5</v>
      </c>
      <c r="L307" s="137">
        <f>K307/F307</f>
        <v>0.84520123839009287</v>
      </c>
      <c r="M307" s="132" t="s">
        <v>547</v>
      </c>
      <c r="N307" s="138">
        <v>45479</v>
      </c>
      <c r="O307" s="54"/>
      <c r="P307" s="54"/>
      <c r="R307" s="37" t="s">
        <v>851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  <c r="AG307" s="54"/>
      <c r="AI307" s="37"/>
      <c r="AL307" s="54"/>
    </row>
    <row r="308" spans="1:38" ht="12.75" customHeight="1">
      <c r="A308" s="178">
        <v>200</v>
      </c>
      <c r="B308" s="179">
        <v>45254</v>
      </c>
      <c r="C308" s="53"/>
      <c r="D308" s="53" t="s">
        <v>814</v>
      </c>
      <c r="E308" s="180" t="s">
        <v>545</v>
      </c>
      <c r="F308" s="51" t="s">
        <v>816</v>
      </c>
      <c r="G308" s="51"/>
      <c r="H308" s="51"/>
      <c r="I308" s="51">
        <v>1806</v>
      </c>
      <c r="J308" s="51" t="s">
        <v>546</v>
      </c>
      <c r="K308" s="51"/>
      <c r="L308" s="51"/>
      <c r="M308" s="51"/>
      <c r="N308" s="51"/>
      <c r="O308" s="54"/>
      <c r="P308" s="54"/>
      <c r="R308" s="37" t="s">
        <v>852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  <c r="AG308" s="54"/>
      <c r="AI308" s="37"/>
      <c r="AL308" s="54"/>
    </row>
    <row r="309" spans="1:38" ht="12.75" customHeight="1">
      <c r="A309" s="232">
        <v>201</v>
      </c>
      <c r="B309" s="233">
        <v>45265</v>
      </c>
      <c r="C309" s="233"/>
      <c r="D309" s="234" t="s">
        <v>503</v>
      </c>
      <c r="E309" s="235" t="s">
        <v>545</v>
      </c>
      <c r="F309" s="133">
        <v>435</v>
      </c>
      <c r="G309" s="235"/>
      <c r="H309" s="235">
        <v>558</v>
      </c>
      <c r="I309" s="236">
        <v>558</v>
      </c>
      <c r="J309" s="237" t="s">
        <v>631</v>
      </c>
      <c r="K309" s="136">
        <f>H309-F309</f>
        <v>123</v>
      </c>
      <c r="L309" s="137">
        <f>K309/F309</f>
        <v>0.28275862068965518</v>
      </c>
      <c r="M309" s="132" t="s">
        <v>547</v>
      </c>
      <c r="N309" s="138">
        <v>45378</v>
      </c>
      <c r="O309" s="54"/>
      <c r="P309" s="54"/>
      <c r="R309" s="37" t="s">
        <v>851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  <c r="AG309" s="54"/>
      <c r="AI309" s="37"/>
      <c r="AL309" s="54"/>
    </row>
    <row r="310" spans="1:38" ht="12.75" customHeight="1">
      <c r="A310" s="232">
        <v>202</v>
      </c>
      <c r="B310" s="233">
        <v>45272</v>
      </c>
      <c r="C310" s="233"/>
      <c r="D310" s="234" t="s">
        <v>818</v>
      </c>
      <c r="E310" s="235" t="s">
        <v>545</v>
      </c>
      <c r="F310" s="133">
        <v>4225</v>
      </c>
      <c r="G310" s="235"/>
      <c r="H310" s="235">
        <v>5512</v>
      </c>
      <c r="I310" s="236">
        <v>5512</v>
      </c>
      <c r="J310" s="237" t="s">
        <v>631</v>
      </c>
      <c r="K310" s="136">
        <f>H310-F310</f>
        <v>1287</v>
      </c>
      <c r="L310" s="137">
        <f>K310/F310</f>
        <v>0.30461538461538462</v>
      </c>
      <c r="M310" s="132" t="s">
        <v>547</v>
      </c>
      <c r="N310" s="138">
        <v>45329</v>
      </c>
      <c r="O310" s="54"/>
      <c r="P310" s="54"/>
      <c r="R310" s="37" t="s">
        <v>852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G310" s="54"/>
      <c r="AI310" s="37"/>
      <c r="AL310" s="54"/>
    </row>
    <row r="311" spans="1:38" ht="12.75" customHeight="1">
      <c r="A311" s="178">
        <v>203</v>
      </c>
      <c r="B311" s="179">
        <v>45292</v>
      </c>
      <c r="C311" s="53"/>
      <c r="D311" s="53" t="s">
        <v>309</v>
      </c>
      <c r="E311" s="180" t="s">
        <v>545</v>
      </c>
      <c r="F311" s="51" t="s">
        <v>819</v>
      </c>
      <c r="G311" s="51"/>
      <c r="H311" s="51"/>
      <c r="I311" s="51">
        <v>4909</v>
      </c>
      <c r="J311" s="51" t="s">
        <v>546</v>
      </c>
      <c r="K311" s="51"/>
      <c r="L311" s="51"/>
      <c r="M311" s="51"/>
      <c r="N311" s="51"/>
      <c r="O311" s="54"/>
      <c r="P311" s="54"/>
      <c r="R311" s="37" t="s">
        <v>852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G311" s="54"/>
      <c r="AI311" s="37"/>
      <c r="AL311" s="54"/>
    </row>
    <row r="312" spans="1:38" ht="12.75" customHeight="1">
      <c r="A312" s="178">
        <v>204</v>
      </c>
      <c r="B312" s="179">
        <v>45294</v>
      </c>
      <c r="C312" s="53"/>
      <c r="D312" s="53" t="s">
        <v>501</v>
      </c>
      <c r="E312" s="180" t="s">
        <v>545</v>
      </c>
      <c r="F312" s="51" t="s">
        <v>820</v>
      </c>
      <c r="G312" s="51"/>
      <c r="H312" s="51"/>
      <c r="I312" s="51">
        <v>1080</v>
      </c>
      <c r="J312" s="51" t="s">
        <v>546</v>
      </c>
      <c r="K312" s="51"/>
      <c r="L312" s="51"/>
      <c r="M312" s="51"/>
      <c r="N312" s="51"/>
      <c r="O312" s="54"/>
      <c r="P312" s="54"/>
      <c r="R312" s="37" t="s">
        <v>851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G312" s="54"/>
      <c r="AI312" s="37"/>
      <c r="AL312" s="54"/>
    </row>
    <row r="313" spans="1:38" ht="12.75" customHeight="1">
      <c r="A313" s="178">
        <v>205</v>
      </c>
      <c r="B313" s="179">
        <v>45315</v>
      </c>
      <c r="C313" s="53"/>
      <c r="D313" s="53" t="s">
        <v>310</v>
      </c>
      <c r="E313" s="180" t="s">
        <v>545</v>
      </c>
      <c r="F313" s="51" t="s">
        <v>822</v>
      </c>
      <c r="G313" s="51"/>
      <c r="H313" s="51"/>
      <c r="I313" s="51">
        <v>2077</v>
      </c>
      <c r="J313" s="51" t="s">
        <v>546</v>
      </c>
      <c r="K313" s="51"/>
      <c r="L313" s="51"/>
      <c r="M313" s="51"/>
      <c r="N313" s="51"/>
      <c r="O313" s="54"/>
      <c r="P313" s="54"/>
      <c r="R313" s="37" t="s">
        <v>852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G313" s="54"/>
      <c r="AI313" s="37"/>
      <c r="AL313" s="54"/>
    </row>
    <row r="314" spans="1:38" ht="12.75" customHeight="1">
      <c r="A314" s="178">
        <v>206</v>
      </c>
      <c r="B314" s="179">
        <v>45320</v>
      </c>
      <c r="C314" s="53"/>
      <c r="D314" s="53" t="s">
        <v>823</v>
      </c>
      <c r="E314" s="180" t="s">
        <v>545</v>
      </c>
      <c r="F314" s="51" t="s">
        <v>824</v>
      </c>
      <c r="G314" s="51"/>
      <c r="H314" s="51"/>
      <c r="I314" s="51">
        <v>2906</v>
      </c>
      <c r="J314" s="51" t="s">
        <v>546</v>
      </c>
      <c r="K314" s="51"/>
      <c r="L314" s="51"/>
      <c r="M314" s="51"/>
      <c r="N314" s="51"/>
      <c r="O314" s="54"/>
      <c r="P314" s="54"/>
      <c r="R314" s="37" t="s">
        <v>851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G314" s="54"/>
      <c r="AI314" s="37"/>
      <c r="AL314" s="54"/>
    </row>
    <row r="315" spans="1:38" ht="12.75" customHeight="1">
      <c r="A315" s="232">
        <v>207</v>
      </c>
      <c r="B315" s="233">
        <v>45331</v>
      </c>
      <c r="C315" s="233"/>
      <c r="D315" s="234" t="s">
        <v>499</v>
      </c>
      <c r="E315" s="235" t="s">
        <v>545</v>
      </c>
      <c r="F315" s="133">
        <v>3270</v>
      </c>
      <c r="G315" s="235"/>
      <c r="H315" s="235">
        <v>4096</v>
      </c>
      <c r="I315" s="236">
        <v>4096</v>
      </c>
      <c r="J315" s="237" t="s">
        <v>631</v>
      </c>
      <c r="K315" s="136">
        <f>H315-F315</f>
        <v>826</v>
      </c>
      <c r="L315" s="137">
        <f>K315/F315</f>
        <v>0.25259938837920487</v>
      </c>
      <c r="M315" s="132" t="s">
        <v>547</v>
      </c>
      <c r="N315" s="138">
        <v>45377</v>
      </c>
      <c r="O315" s="54"/>
      <c r="P315" s="54"/>
      <c r="R315" s="37" t="s">
        <v>851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G315" s="54"/>
      <c r="AI315" s="37"/>
      <c r="AL315" s="54"/>
    </row>
    <row r="316" spans="1:38" ht="12.75" customHeight="1">
      <c r="A316" s="178">
        <v>208</v>
      </c>
      <c r="B316" s="179">
        <v>45345</v>
      </c>
      <c r="C316" s="53"/>
      <c r="D316" s="53" t="s">
        <v>59</v>
      </c>
      <c r="E316" s="180" t="s">
        <v>545</v>
      </c>
      <c r="F316" s="51" t="s">
        <v>839</v>
      </c>
      <c r="G316" s="51"/>
      <c r="H316" s="51"/>
      <c r="I316" s="51">
        <v>2627</v>
      </c>
      <c r="J316" s="51" t="s">
        <v>546</v>
      </c>
      <c r="K316" s="51"/>
      <c r="L316" s="51"/>
      <c r="M316" s="51"/>
      <c r="N316" s="53"/>
      <c r="O316" s="54"/>
      <c r="P316" s="54"/>
      <c r="R316" s="37" t="s">
        <v>852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232">
        <v>209</v>
      </c>
      <c r="B317" s="233">
        <v>45356</v>
      </c>
      <c r="C317" s="233"/>
      <c r="D317" s="234" t="s">
        <v>809</v>
      </c>
      <c r="E317" s="235" t="s">
        <v>545</v>
      </c>
      <c r="F317" s="133">
        <v>925</v>
      </c>
      <c r="G317" s="235"/>
      <c r="H317" s="235">
        <v>1170</v>
      </c>
      <c r="I317" s="236">
        <v>1170</v>
      </c>
      <c r="J317" s="237" t="s">
        <v>631</v>
      </c>
      <c r="K317" s="136">
        <f>H317-F317</f>
        <v>245</v>
      </c>
      <c r="L317" s="137">
        <f>K317/F317</f>
        <v>0.26486486486486488</v>
      </c>
      <c r="M317" s="132" t="s">
        <v>547</v>
      </c>
      <c r="N317" s="138">
        <v>45435</v>
      </c>
      <c r="O317" s="54"/>
      <c r="P317" s="54"/>
      <c r="R317" s="37" t="s">
        <v>853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G317" s="54"/>
      <c r="AI317" s="37"/>
      <c r="AL317" s="54"/>
    </row>
    <row r="318" spans="1:38" ht="12.75" customHeight="1">
      <c r="A318" s="232">
        <v>210</v>
      </c>
      <c r="B318" s="233">
        <v>45372</v>
      </c>
      <c r="C318" s="233"/>
      <c r="D318" s="234" t="s">
        <v>475</v>
      </c>
      <c r="E318" s="235" t="s">
        <v>545</v>
      </c>
      <c r="F318" s="133">
        <v>2910</v>
      </c>
      <c r="G318" s="235"/>
      <c r="H318" s="235">
        <v>3696</v>
      </c>
      <c r="I318" s="236">
        <v>3696</v>
      </c>
      <c r="J318" s="237" t="s">
        <v>631</v>
      </c>
      <c r="K318" s="136">
        <f>H318-F318</f>
        <v>786</v>
      </c>
      <c r="L318" s="137">
        <f>K318/F318</f>
        <v>0.27010309278350514</v>
      </c>
      <c r="M318" s="132" t="s">
        <v>547</v>
      </c>
      <c r="N318" s="138">
        <v>45412</v>
      </c>
      <c r="O318" s="54"/>
      <c r="P318" s="54"/>
      <c r="R318" s="37" t="s">
        <v>853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  <c r="AG318" s="54"/>
      <c r="AI318" s="37"/>
      <c r="AL318" s="54"/>
    </row>
    <row r="319" spans="1:38" ht="12.75" customHeight="1">
      <c r="A319" s="232">
        <v>211</v>
      </c>
      <c r="B319" s="233">
        <v>45387</v>
      </c>
      <c r="C319" s="233"/>
      <c r="D319" s="234" t="s">
        <v>505</v>
      </c>
      <c r="E319" s="235" t="s">
        <v>545</v>
      </c>
      <c r="F319" s="133">
        <v>735</v>
      </c>
      <c r="G319" s="235"/>
      <c r="H319" s="235">
        <v>938</v>
      </c>
      <c r="I319" s="236">
        <v>938</v>
      </c>
      <c r="J319" s="237" t="s">
        <v>631</v>
      </c>
      <c r="K319" s="136">
        <f>H319-F319</f>
        <v>203</v>
      </c>
      <c r="L319" s="137">
        <f>K319/F319</f>
        <v>0.27619047619047621</v>
      </c>
      <c r="M319" s="132" t="s">
        <v>547</v>
      </c>
      <c r="N319" s="138">
        <v>45449</v>
      </c>
      <c r="O319" s="54"/>
      <c r="P319" s="54"/>
      <c r="R319" s="43" t="s">
        <v>852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2.75" customHeight="1">
      <c r="A320" s="178">
        <v>212</v>
      </c>
      <c r="B320" s="179">
        <v>45407</v>
      </c>
      <c r="C320" s="53"/>
      <c r="D320" s="53" t="s">
        <v>811</v>
      </c>
      <c r="E320" s="180" t="s">
        <v>545</v>
      </c>
      <c r="F320" s="51" t="s">
        <v>842</v>
      </c>
      <c r="G320" s="51"/>
      <c r="H320" s="51"/>
      <c r="I320" s="51">
        <v>1675</v>
      </c>
      <c r="J320" s="51" t="s">
        <v>546</v>
      </c>
      <c r="K320" s="51"/>
      <c r="L320" s="51"/>
      <c r="M320" s="51"/>
      <c r="N320" s="53"/>
      <c r="O320" s="54"/>
      <c r="P320" s="54"/>
      <c r="R320" s="43" t="s">
        <v>852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G320" s="54"/>
      <c r="AI320" s="37"/>
      <c r="AL320" s="54"/>
    </row>
    <row r="321" spans="1:38" ht="12.75" customHeight="1">
      <c r="A321" s="232">
        <v>213</v>
      </c>
      <c r="B321" s="233">
        <v>45426</v>
      </c>
      <c r="C321" s="233"/>
      <c r="D321" s="234" t="s">
        <v>788</v>
      </c>
      <c r="E321" s="235" t="s">
        <v>545</v>
      </c>
      <c r="F321" s="133">
        <v>485</v>
      </c>
      <c r="G321" s="235"/>
      <c r="H321" s="235">
        <v>617</v>
      </c>
      <c r="I321" s="236">
        <v>617</v>
      </c>
      <c r="J321" s="237" t="s">
        <v>631</v>
      </c>
      <c r="K321" s="136">
        <f>H321-F321</f>
        <v>132</v>
      </c>
      <c r="L321" s="137">
        <f>K321/F321</f>
        <v>0.27216494845360822</v>
      </c>
      <c r="M321" s="132" t="s">
        <v>547</v>
      </c>
      <c r="N321" s="138">
        <v>45481</v>
      </c>
      <c r="O321" s="54"/>
      <c r="P321" s="54"/>
      <c r="R321" s="43" t="s">
        <v>852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G321" s="54"/>
      <c r="AI321" s="37"/>
      <c r="AL321" s="54"/>
    </row>
    <row r="322" spans="1:38" ht="12.75" customHeight="1">
      <c r="A322" s="232">
        <v>214</v>
      </c>
      <c r="B322" s="233">
        <v>45448</v>
      </c>
      <c r="C322" s="233"/>
      <c r="D322" s="234" t="s">
        <v>735</v>
      </c>
      <c r="E322" s="235" t="s">
        <v>545</v>
      </c>
      <c r="F322" s="133">
        <v>385</v>
      </c>
      <c r="G322" s="235"/>
      <c r="H322" s="235">
        <v>505</v>
      </c>
      <c r="I322" s="236">
        <v>505</v>
      </c>
      <c r="J322" s="237" t="s">
        <v>631</v>
      </c>
      <c r="K322" s="136">
        <f>H322-F322</f>
        <v>120</v>
      </c>
      <c r="L322" s="137">
        <f>K322/F322</f>
        <v>0.31168831168831168</v>
      </c>
      <c r="M322" s="132" t="s">
        <v>547</v>
      </c>
      <c r="N322" s="138">
        <v>45469</v>
      </c>
      <c r="O322" s="54"/>
      <c r="P322" s="54"/>
      <c r="R322" s="43" t="s">
        <v>852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G322" s="54"/>
      <c r="AI322" s="37"/>
      <c r="AL322" s="54"/>
    </row>
    <row r="323" spans="1:38" ht="12.75" customHeight="1">
      <c r="A323" s="178">
        <v>215</v>
      </c>
      <c r="B323" s="179">
        <v>45464</v>
      </c>
      <c r="C323" s="53"/>
      <c r="D323" s="53" t="s">
        <v>1028</v>
      </c>
      <c r="E323" s="180" t="s">
        <v>545</v>
      </c>
      <c r="F323" s="51" t="s">
        <v>1026</v>
      </c>
      <c r="G323" s="51"/>
      <c r="H323" s="51"/>
      <c r="I323" s="51">
        <v>412</v>
      </c>
      <c r="J323" s="51" t="s">
        <v>546</v>
      </c>
      <c r="K323" s="51"/>
      <c r="L323" s="51"/>
      <c r="M323" s="51"/>
      <c r="N323" s="53"/>
      <c r="O323" s="54"/>
      <c r="P323" s="54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G323" s="54"/>
      <c r="AI323" s="37"/>
      <c r="AL323" s="54"/>
    </row>
    <row r="324" spans="1:38" ht="12.75" customHeight="1">
      <c r="A324" s="178">
        <v>216</v>
      </c>
      <c r="B324" s="179">
        <v>45475</v>
      </c>
      <c r="C324" s="53"/>
      <c r="D324" s="53" t="s">
        <v>931</v>
      </c>
      <c r="E324" s="180" t="s">
        <v>545</v>
      </c>
      <c r="F324" s="51" t="s">
        <v>932</v>
      </c>
      <c r="G324" s="51"/>
      <c r="H324" s="51"/>
      <c r="I324" s="51">
        <v>426</v>
      </c>
      <c r="J324" s="51" t="s">
        <v>546</v>
      </c>
      <c r="K324" s="51"/>
      <c r="L324" s="51"/>
      <c r="M324" s="51"/>
      <c r="N324" s="53"/>
      <c r="O324" s="54"/>
      <c r="P324" s="54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178"/>
      <c r="B325" s="179"/>
      <c r="C325" s="53"/>
      <c r="D325" s="53"/>
      <c r="E325" s="180"/>
      <c r="F325" s="51"/>
      <c r="G325" s="51"/>
      <c r="H325" s="51"/>
      <c r="I325" s="51"/>
      <c r="J325" s="51"/>
      <c r="K325" s="51"/>
      <c r="L325" s="51"/>
      <c r="M325" s="51"/>
      <c r="N325" s="53"/>
      <c r="O325" s="54"/>
      <c r="P325" s="54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5" customHeight="1">
      <c r="A326" s="178"/>
      <c r="B326" s="179"/>
      <c r="C326" s="53"/>
      <c r="D326" s="53"/>
      <c r="E326" s="180"/>
      <c r="F326" s="51"/>
      <c r="G326" s="51"/>
      <c r="H326" s="51"/>
      <c r="I326" s="51"/>
      <c r="J326" s="51"/>
      <c r="K326" s="51"/>
      <c r="L326" s="51"/>
      <c r="M326" s="51"/>
      <c r="N326" s="53"/>
      <c r="O326" s="54"/>
      <c r="P326" s="54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1:38" ht="12.75" customHeight="1">
      <c r="B327" s="181" t="s">
        <v>786</v>
      </c>
      <c r="F327" s="54"/>
      <c r="G327" s="54"/>
      <c r="H327" s="54"/>
      <c r="I327" s="54"/>
      <c r="J327" s="37"/>
      <c r="K327" s="54"/>
      <c r="L327" s="54"/>
      <c r="M327" s="54"/>
      <c r="O327" s="54"/>
      <c r="P327" s="54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182"/>
      <c r="B328" s="352" t="s">
        <v>1027</v>
      </c>
      <c r="F328" s="54"/>
      <c r="G328" s="54"/>
      <c r="H328" s="54"/>
      <c r="I328" s="54"/>
      <c r="J328" s="37"/>
      <c r="K328" s="54"/>
      <c r="L328" s="54"/>
      <c r="M328" s="54"/>
      <c r="O328" s="54"/>
      <c r="P328" s="54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182"/>
      <c r="F329" s="54"/>
      <c r="G329" s="54"/>
      <c r="H329" s="54"/>
      <c r="I329" s="54"/>
      <c r="J329" s="37"/>
      <c r="K329" s="54"/>
      <c r="L329" s="54"/>
      <c r="M329" s="54"/>
      <c r="O329" s="54"/>
      <c r="P329" s="54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1:38" ht="12.75" customHeight="1">
      <c r="A330" s="51"/>
      <c r="F330" s="54"/>
      <c r="G330" s="54"/>
      <c r="H330" s="54"/>
      <c r="I330" s="54"/>
      <c r="J330" s="37"/>
      <c r="K330" s="54"/>
      <c r="L330" s="54"/>
      <c r="M330" s="54"/>
      <c r="O330" s="54"/>
      <c r="P330" s="54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1:38" ht="12.75" customHeight="1">
      <c r="F331" s="54"/>
      <c r="G331" s="54"/>
      <c r="H331" s="54"/>
      <c r="I331" s="54"/>
      <c r="J331" s="37"/>
      <c r="K331" s="54"/>
      <c r="L331" s="54"/>
      <c r="M331" s="54"/>
      <c r="O331" s="54"/>
      <c r="P331" s="54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1:38" ht="12.75" customHeight="1">
      <c r="F332" s="54"/>
      <c r="G332" s="54"/>
      <c r="H332" s="54"/>
      <c r="I332" s="54"/>
      <c r="J332" s="37"/>
      <c r="K332" s="54"/>
      <c r="L332" s="54"/>
      <c r="M332" s="54"/>
      <c r="O332" s="54"/>
      <c r="P332" s="54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1:38" ht="12.75" customHeight="1">
      <c r="F333" s="54"/>
      <c r="G333" s="54"/>
      <c r="H333" s="54"/>
      <c r="I333" s="54"/>
      <c r="J333" s="37"/>
      <c r="K333" s="54"/>
      <c r="L333" s="54"/>
      <c r="M333" s="54"/>
      <c r="O333" s="54"/>
      <c r="P333" s="54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1:38" ht="12.75" customHeight="1">
      <c r="F334" s="54"/>
      <c r="G334" s="54"/>
      <c r="H334" s="54"/>
      <c r="I334" s="54"/>
      <c r="J334" s="37"/>
      <c r="K334" s="54"/>
      <c r="L334" s="54"/>
      <c r="M334" s="54"/>
      <c r="O334" s="54"/>
      <c r="P334" s="54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1:38" ht="12.75" customHeight="1">
      <c r="F335" s="54"/>
      <c r="G335" s="54"/>
      <c r="H335" s="54"/>
      <c r="I335" s="54"/>
      <c r="J335" s="37"/>
      <c r="K335" s="54"/>
      <c r="L335" s="54"/>
      <c r="M335" s="54"/>
      <c r="O335" s="54"/>
      <c r="P335" s="54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1:38" ht="12.75" customHeight="1">
      <c r="F336" s="54"/>
      <c r="G336" s="54"/>
      <c r="H336" s="54"/>
      <c r="I336" s="54"/>
      <c r="J336" s="37"/>
      <c r="K336" s="54"/>
      <c r="L336" s="54"/>
      <c r="M336" s="54"/>
      <c r="O336" s="54"/>
      <c r="P336" s="54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54"/>
      <c r="P337" s="54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54"/>
      <c r="P338" s="54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54"/>
      <c r="P339" s="54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54"/>
      <c r="P347" s="54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54"/>
      <c r="P348" s="54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5" customHeight="1">
      <c r="F503" s="54"/>
      <c r="G503" s="54"/>
      <c r="H503" s="54"/>
      <c r="I503" s="54"/>
      <c r="J503" s="37"/>
      <c r="K503" s="54"/>
      <c r="L503" s="54"/>
      <c r="M503" s="54"/>
      <c r="O503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56 K78 K8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2024-07-19T02:45:13Z</dcterms:modified>
</cp:coreProperties>
</file>