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3" i="7"/>
  <c r="K73"/>
  <c r="L72"/>
  <c r="K72"/>
  <c r="L94"/>
  <c r="K107"/>
  <c r="M107" s="1"/>
  <c r="L66"/>
  <c r="K66"/>
  <c r="M66" s="1"/>
  <c r="L36"/>
  <c r="K36"/>
  <c r="M36" s="1"/>
  <c r="L23"/>
  <c r="K23"/>
  <c r="L37"/>
  <c r="K37"/>
  <c r="L69"/>
  <c r="K69"/>
  <c r="L31"/>
  <c r="K31"/>
  <c r="L68"/>
  <c r="K68"/>
  <c r="L55"/>
  <c r="K55"/>
  <c r="L65"/>
  <c r="K65"/>
  <c r="L67"/>
  <c r="K67"/>
  <c r="L34"/>
  <c r="K34"/>
  <c r="L22"/>
  <c r="K22"/>
  <c r="L90"/>
  <c r="L64"/>
  <c r="K64"/>
  <c r="L63"/>
  <c r="K63"/>
  <c r="L62"/>
  <c r="K62"/>
  <c r="L61"/>
  <c r="K61"/>
  <c r="L35"/>
  <c r="K35"/>
  <c r="L26"/>
  <c r="K26"/>
  <c r="L32"/>
  <c r="K32"/>
  <c r="L86"/>
  <c r="L84"/>
  <c r="L60"/>
  <c r="L59"/>
  <c r="K60"/>
  <c r="L28"/>
  <c r="K28"/>
  <c r="L88"/>
  <c r="M73" l="1"/>
  <c r="M72"/>
  <c r="M23"/>
  <c r="M37"/>
  <c r="M69"/>
  <c r="M31"/>
  <c r="M34"/>
  <c r="M68"/>
  <c r="M55"/>
  <c r="M65"/>
  <c r="M26"/>
  <c r="M67"/>
  <c r="M64"/>
  <c r="M22"/>
  <c r="M28"/>
  <c r="M63"/>
  <c r="M61"/>
  <c r="M62"/>
  <c r="M35"/>
  <c r="M32"/>
  <c r="M60"/>
  <c r="M84"/>
  <c r="M104"/>
  <c r="K59"/>
  <c r="L58"/>
  <c r="K58"/>
  <c r="L57"/>
  <c r="K57"/>
  <c r="L56"/>
  <c r="K56"/>
  <c r="L54"/>
  <c r="M54" s="1"/>
  <c r="L53"/>
  <c r="L52"/>
  <c r="L51"/>
  <c r="L50"/>
  <c r="L49"/>
  <c r="L48"/>
  <c r="L11"/>
  <c r="L12"/>
  <c r="L13"/>
  <c r="L14"/>
  <c r="L15"/>
  <c r="L16"/>
  <c r="L17"/>
  <c r="L18"/>
  <c r="L19"/>
  <c r="L20"/>
  <c r="L24"/>
  <c r="L25"/>
  <c r="L29"/>
  <c r="L30"/>
  <c r="L10"/>
  <c r="K53"/>
  <c r="K52"/>
  <c r="K106"/>
  <c r="M106" s="1"/>
  <c r="K30"/>
  <c r="K29"/>
  <c r="K103"/>
  <c r="M103" s="1"/>
  <c r="K50"/>
  <c r="K25"/>
  <c r="K24"/>
  <c r="K19"/>
  <c r="M19" s="1"/>
  <c r="K49"/>
  <c r="K20"/>
  <c r="K17"/>
  <c r="K18"/>
  <c r="K15"/>
  <c r="K16"/>
  <c r="K11"/>
  <c r="K51"/>
  <c r="K14"/>
  <c r="K10"/>
  <c r="M20" l="1"/>
  <c r="M30"/>
  <c r="M14"/>
  <c r="M16"/>
  <c r="M59"/>
  <c r="M25"/>
  <c r="M11"/>
  <c r="M15"/>
  <c r="M29"/>
  <c r="M24"/>
  <c r="M57"/>
  <c r="M18"/>
  <c r="M17"/>
  <c r="M50"/>
  <c r="M10"/>
  <c r="M58"/>
  <c r="M53"/>
  <c r="M56"/>
  <c r="M51"/>
  <c r="M52"/>
  <c r="M49"/>
  <c r="K48"/>
  <c r="M48" s="1"/>
  <c r="K13" l="1"/>
  <c r="M13" s="1"/>
  <c r="K12"/>
  <c r="M12" s="1"/>
  <c r="K274"/>
  <c r="L274" s="1"/>
  <c r="M7" l="1"/>
  <c r="F262" l="1"/>
  <c r="K263"/>
  <c r="L263" s="1"/>
  <c r="K254"/>
  <c r="L254" s="1"/>
  <c r="K257"/>
  <c r="L257" s="1"/>
  <c r="K265" l="1"/>
  <c r="L265" s="1"/>
  <c r="F256"/>
  <c r="F255"/>
  <c r="F253"/>
  <c r="K253" s="1"/>
  <c r="L253" s="1"/>
  <c r="F233"/>
  <c r="F185"/>
  <c r="K264" l="1"/>
  <c r="L264" s="1"/>
  <c r="K262"/>
  <c r="L262" s="1"/>
  <c r="K268"/>
  <c r="L268" s="1"/>
  <c r="K269"/>
  <c r="L269" s="1"/>
  <c r="K261"/>
  <c r="L261" s="1"/>
  <c r="K271"/>
  <c r="L271" s="1"/>
  <c r="K267"/>
  <c r="L267" s="1"/>
  <c r="K260" l="1"/>
  <c r="L260" s="1"/>
  <c r="K249"/>
  <c r="L249" s="1"/>
  <c r="K251"/>
  <c r="L251" s="1"/>
  <c r="K248"/>
  <c r="L248" s="1"/>
  <c r="K250"/>
  <c r="L250" s="1"/>
  <c r="K179"/>
  <c r="L179" s="1"/>
  <c r="K232"/>
  <c r="L232" s="1"/>
  <c r="K246"/>
  <c r="L246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K233"/>
  <c r="L233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1"/>
  <c r="L181" s="1"/>
  <c r="K180"/>
  <c r="L180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D7" i="6"/>
  <c r="K6" i="4"/>
  <c r="K6" i="3"/>
  <c r="L6" i="2"/>
</calcChain>
</file>

<file path=xl/sharedStrings.xml><?xml version="1.0" encoding="utf-8"?>
<sst xmlns="http://schemas.openxmlformats.org/spreadsheetml/2006/main" count="7511" uniqueCount="3829">
  <si>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</si>
  <si>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</si>
  <si>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</si>
  <si>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</si>
  <si>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</si>
  <si>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</si>
  <si>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</si>
  <si>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</si>
  <si>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</si>
  <si>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</si>
  <si>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</si>
  <si>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</si>
  <si>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</si>
  <si>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</si>
  <si>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</si>
  <si>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</si>
  <si>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</si>
  <si>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</si>
  <si>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</si>
  <si>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</si>
  <si>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</si>
  <si>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</si>
  <si>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</si>
  <si>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</si>
  <si>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</si>
  <si>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</si>
  <si>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</si>
  <si>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</si>
  <si>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</si>
  <si>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</si>
  <si>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</si>
  <si>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</si>
  <si>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</si>
  <si>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</si>
  <si>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</si>
  <si>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</si>
  <si>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</si>
  <si>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</si>
  <si>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</si>
  <si>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</si>
  <si>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</si>
  <si>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</si>
  <si>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</si>
  <si>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</si>
  <si>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</si>
  <si>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</si>
  <si>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</si>
  <si>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</si>
  <si>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</si>
  <si>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</si>
  <si>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</si>
  <si>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</si>
  <si>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</si>
  <si>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</si>
  <si>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</si>
  <si>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</si>
  <si>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</si>
  <si>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</si>
  <si>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</si>
  <si>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</si>
  <si>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</si>
  <si>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</si>
  <si>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</si>
  <si>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</si>
  <si>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</si>
  <si>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</si>
  <si>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</si>
  <si>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</si>
  <si>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</si>
  <si>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</si>
  <si>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</si>
  <si>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</si>
  <si>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</si>
  <si>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</si>
  <si>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</si>
  <si>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</si>
  <si>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</si>
  <si>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</si>
  <si>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</si>
  <si>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</si>
  <si>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</si>
  <si>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</si>
  <si>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</si>
  <si>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</si>
  <si>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</si>
  <si>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</si>
  <si>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</si>
  <si>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</si>
  <si>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</si>
  <si>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</si>
  <si>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</si>
  <si>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</si>
  <si>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</si>
  <si>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</si>
  <si>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</si>
  <si>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</si>
  <si>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</si>
  <si>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</si>
  <si>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</si>
  <si>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</si>
  <si>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</si>
  <si>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</si>
  <si>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</si>
  <si>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</si>
  <si>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</si>
  <si>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</si>
  <si>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</si>
  <si>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</si>
  <si>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</si>
  <si>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</si>
  <si>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</si>
  <si>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</si>
  <si>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</si>
  <si>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</si>
  <si>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</si>
  <si>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</si>
  <si>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</si>
  <si>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</si>
  <si>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</si>
  <si>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</si>
  <si>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</si>
  <si>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</si>
  <si>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</si>
  <si>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</si>
  <si>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</si>
  <si>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</si>
  <si>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</si>
  <si>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</si>
  <si>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</si>
  <si>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</si>
  <si>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</si>
  <si>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</si>
  <si>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</si>
  <si>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</si>
  <si>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</si>
  <si>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</si>
  <si>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</si>
  <si>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</si>
  <si>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</si>
  <si>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</si>
  <si>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</si>
  <si>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</si>
  <si>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</si>
  <si>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</si>
  <si>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</si>
  <si>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</si>
  <si>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</si>
  <si>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</si>
  <si>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</si>
  <si>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</si>
  <si>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</si>
  <si>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</si>
  <si>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</si>
  <si>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</si>
  <si>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</si>
  <si>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</si>
  <si>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</si>
  <si>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</si>
  <si>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</si>
  <si>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</si>
  <si>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</si>
  <si>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</si>
  <si>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</si>
  <si>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</si>
  <si>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</si>
  <si>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</si>
  <si>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</si>
  <si>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</si>
  <si>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</si>
  <si>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</si>
  <si>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</si>
  <si>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</si>
  <si>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</si>
  <si>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</si>
  <si>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</si>
  <si>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</si>
  <si>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</si>
  <si>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</si>
  <si>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</si>
  <si>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</si>
  <si>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</si>
  <si>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</si>
  <si>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</si>
  <si>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</si>
  <si>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</si>
  <si>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</si>
  <si>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</si>
  <si>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</si>
  <si>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</si>
  <si>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</si>
  <si>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</si>
  <si>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</si>
  <si>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</si>
  <si>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</si>
  <si>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</si>
  <si>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</si>
  <si>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</si>
  <si>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</si>
  <si>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</si>
  <si>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</si>
  <si>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</si>
  <si>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</si>
  <si>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</si>
  <si>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</si>
  <si>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</si>
  <si>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</si>
  <si>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</si>
  <si>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</si>
  <si>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</si>
  <si>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</si>
  <si>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</si>
  <si>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</si>
  <si>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</si>
  <si>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</si>
  <si>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</si>
  <si>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</si>
  <si>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</si>
  <si>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</si>
  <si>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</si>
  <si>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</si>
  <si>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</si>
  <si>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</si>
  <si>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</si>
  <si>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</si>
  <si>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</si>
  <si>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</si>
  <si>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</si>
  <si>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</si>
  <si>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</si>
  <si>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</si>
  <si>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</si>
  <si>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</si>
  <si>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</si>
  <si>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</si>
  <si>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</si>
  <si>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</si>
  <si>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</si>
  <si>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</si>
  <si>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</si>
  <si>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</si>
  <si>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</si>
  <si>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</si>
  <si>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</si>
  <si>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</si>
  <si>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</si>
  <si>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</si>
  <si>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</si>
  <si>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</si>
  <si>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</si>
  <si>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</si>
  <si>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</si>
  <si>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</si>
  <si>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</si>
  <si>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</si>
  <si>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</si>
  <si>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</si>
  <si>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</si>
  <si>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</si>
  <si>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</si>
  <si>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</si>
  <si>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</si>
  <si>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</si>
  <si>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</si>
  <si>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</si>
  <si>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</si>
  <si>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</si>
  <si>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</si>
  <si>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</si>
  <si>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</si>
  <si>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</si>
  <si>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</si>
  <si>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</si>
  <si>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</si>
  <si>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</si>
  <si>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</si>
  <si>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</si>
  <si>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</si>
  <si>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</si>
  <si>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</si>
  <si>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</si>
  <si>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</si>
  <si>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</si>
  <si>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</si>
  <si>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</si>
  <si>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</si>
  <si>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</si>
  <si>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</si>
  <si>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</si>
  <si>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</si>
  <si>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</si>
  <si>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</si>
  <si>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</si>
  <si>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</si>
  <si>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</si>
  <si>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</si>
  <si>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</si>
  <si>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</si>
  <si>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</si>
  <si>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</si>
  <si>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</si>
  <si>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</si>
  <si>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</si>
  <si>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</si>
  <si>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</si>
  <si>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</si>
  <si>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</si>
  <si>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</si>
  <si>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</si>
  <si>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</si>
  <si>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</si>
  <si>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</si>
  <si>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</si>
  <si>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</si>
  <si>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</si>
  <si>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</si>
  <si>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</si>
  <si>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</si>
  <si>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</si>
  <si>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</si>
  <si>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</si>
  <si>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</si>
  <si>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</si>
  <si>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</si>
  <si>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</si>
  <si>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</si>
  <si>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</si>
  <si>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</si>
  <si>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</si>
  <si>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</si>
  <si>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</si>
  <si>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</si>
  <si>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</si>
  <si>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</si>
  <si>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</si>
  <si>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</si>
  <si>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</si>
  <si>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</si>
  <si>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</si>
  <si>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</si>
  <si>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</si>
  <si>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</si>
  <si>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</si>
  <si>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</si>
  <si>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</si>
  <si>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</si>
  <si>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</si>
  <si>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</si>
  <si>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</si>
  <si>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</si>
  <si>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</si>
  <si>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</si>
  <si>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</si>
  <si>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</si>
  <si>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</si>
  <si>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</si>
  <si>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</si>
  <si>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</si>
  <si>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</si>
  <si>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</si>
  <si>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</si>
  <si>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</si>
  <si>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</si>
  <si>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</si>
  <si>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</si>
  <si>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</si>
  <si>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</si>
  <si>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</si>
  <si>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</si>
  <si>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</si>
  <si>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</si>
  <si>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</si>
  <si>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</si>
  <si>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</si>
  <si>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</si>
  <si>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</si>
  <si>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</si>
  <si>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</si>
  <si>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</si>
  <si>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</si>
  <si>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</si>
  <si>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</si>
  <si>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</si>
  <si>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</si>
  <si>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</si>
  <si>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</si>
  <si>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</si>
  <si>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</si>
  <si>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</si>
  <si>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</si>
  <si>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</si>
  <si>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</si>
  <si>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</si>
  <si>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</si>
  <si>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</si>
  <si>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</si>
  <si>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</si>
  <si>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</si>
  <si>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</si>
  <si>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</si>
  <si>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</si>
  <si>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</si>
  <si>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</si>
  <si>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</si>
  <si>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</si>
  <si>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</si>
  <si>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</si>
  <si>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</si>
  <si>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</si>
  <si>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</si>
  <si>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</si>
  <si>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</si>
  <si>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</si>
  <si>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</si>
  <si>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</si>
  <si>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</si>
  <si>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</si>
  <si>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</si>
  <si>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</si>
  <si>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</si>
  <si>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</si>
  <si>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</si>
  <si>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</si>
  <si>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</si>
  <si>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</si>
  <si>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</si>
  <si>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</si>
  <si>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</si>
  <si>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</si>
  <si>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</si>
  <si>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</si>
  <si>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</si>
  <si>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</si>
  <si>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</si>
  <si>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</si>
  <si>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</si>
  <si>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</si>
  <si>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</si>
  <si>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</si>
  <si>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</si>
  <si>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</si>
  <si>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</si>
  <si>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</si>
  <si>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</si>
  <si>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</si>
  <si>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</si>
  <si>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</si>
  <si>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</si>
  <si>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</si>
  <si>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</si>
  <si>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</si>
  <si>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</si>
  <si>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</si>
  <si>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</si>
  <si>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</si>
  <si>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</si>
  <si>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</si>
  <si>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</si>
  <si>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</si>
  <si>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</si>
  <si>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</si>
  <si>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</si>
  <si>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</si>
  <si>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</si>
  <si>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</si>
  <si>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</si>
  <si>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</si>
  <si>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</si>
  <si>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</si>
  <si>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</si>
  <si>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</si>
  <si>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</si>
  <si>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</si>
  <si>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</si>
  <si>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</si>
  <si>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</si>
  <si>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</si>
  <si>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</si>
  <si>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</si>
  <si>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</si>
  <si>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</si>
  <si>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</si>
  <si>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</si>
  <si>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</si>
  <si>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</si>
  <si>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</si>
  <si>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</si>
  <si>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</si>
  <si>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</si>
  <si>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</si>
  <si>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</si>
  <si>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</si>
  <si>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</si>
  <si>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</si>
  <si>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</si>
  <si>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</si>
  <si>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</si>
  <si>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</si>
  <si>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</si>
  <si>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</si>
  <si>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</si>
  <si>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</si>
  <si>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</si>
  <si>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</si>
  <si>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</si>
  <si>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</si>
  <si>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</si>
  <si>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</si>
  <si>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</si>
  <si>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</si>
  <si>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</si>
  <si>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</si>
  <si>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</si>
  <si>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</si>
  <si>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</si>
  <si>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</si>
  <si>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</si>
  <si>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</si>
  <si>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</si>
  <si>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</si>
  <si>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</si>
  <si>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</si>
  <si>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</si>
  <si>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</si>
  <si>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</si>
  <si>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</si>
  <si>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</si>
  <si>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</si>
  <si>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</si>
  <si>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</si>
  <si>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</si>
  <si>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</si>
  <si>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</si>
  <si>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</si>
  <si>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</si>
  <si>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</si>
  <si>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</si>
  <si>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</si>
  <si>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</si>
  <si>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</si>
  <si>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</si>
  <si>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</si>
  <si>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</si>
  <si>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</si>
  <si>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</si>
  <si>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</si>
  <si>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</si>
  <si>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</si>
  <si>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</si>
  <si>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</si>
  <si>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</si>
  <si>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</si>
  <si>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</si>
  <si>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</si>
  <si>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</si>
  <si>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</si>
  <si>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</si>
  <si>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</si>
  <si>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</si>
  <si>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</si>
  <si>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</si>
  <si>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</si>
  <si>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</si>
  <si>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</si>
  <si>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</si>
  <si>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</si>
  <si>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</si>
  <si>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</si>
  <si>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</si>
  <si>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</si>
  <si>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</si>
  <si>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</si>
  <si>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</si>
  <si>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</si>
  <si>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</si>
  <si>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</si>
  <si>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</si>
  <si>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</si>
  <si>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</si>
  <si>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</si>
  <si>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</si>
  <si>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</si>
  <si>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</si>
  <si>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</si>
  <si>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</si>
  <si>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</si>
  <si>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</si>
  <si>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</si>
  <si>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</si>
  <si>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</si>
  <si>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</si>
  <si>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</si>
  <si>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</si>
  <si>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</si>
  <si>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</si>
  <si>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</si>
  <si>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</si>
  <si>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</si>
  <si>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</si>
  <si>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</si>
  <si>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</si>
  <si>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</si>
  <si>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</si>
  <si>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</si>
  <si>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</si>
  <si>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</si>
  <si>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</si>
  <si>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</si>
  <si>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</si>
  <si>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</si>
  <si>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</si>
  <si>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</si>
  <si>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</si>
  <si>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</si>
  <si>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</si>
  <si>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</si>
  <si>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</si>
  <si>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</si>
  <si>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</si>
  <si>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</si>
  <si>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</si>
  <si>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</si>
  <si>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</si>
  <si>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</si>
  <si>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</si>
  <si>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</si>
  <si>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</si>
  <si>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</si>
  <si>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</si>
  <si>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</si>
  <si>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</si>
  <si>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</si>
  <si>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</si>
  <si>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</si>
  <si>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</si>
  <si>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</si>
  <si>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</si>
  <si>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</si>
  <si>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</si>
  <si>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</si>
  <si>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</si>
  <si>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</si>
  <si>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</si>
  <si>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</si>
  <si>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</si>
  <si>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</si>
  <si>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</si>
  <si>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</si>
  <si>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</si>
  <si>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</si>
  <si>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</si>
  <si>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</si>
  <si>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</si>
  <si>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</si>
  <si>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</si>
  <si>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</si>
  <si>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</si>
  <si>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</si>
  <si>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</si>
  <si>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</si>
  <si>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</si>
  <si>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</si>
  <si>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</si>
  <si>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</si>
  <si>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</si>
  <si>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</si>
  <si>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</si>
  <si>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</si>
  <si>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</si>
  <si>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</si>
  <si>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</si>
  <si>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</si>
  <si>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</si>
  <si>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</si>
  <si>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</si>
  <si>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</si>
  <si>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</si>
  <si>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</si>
  <si>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</si>
  <si>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</si>
  <si>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</si>
  <si>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</si>
  <si>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</si>
  <si>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</si>
  <si>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</si>
  <si>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</si>
  <si>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</si>
  <si>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</si>
  <si>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</si>
  <si>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</si>
  <si>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</si>
  <si>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</si>
  <si>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</si>
  <si>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</si>
  <si>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</si>
  <si>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</si>
  <si>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</si>
  <si>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</si>
  <si>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</si>
  <si>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</si>
  <si>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</si>
  <si>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</si>
  <si>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</si>
  <si>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</si>
  <si>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</si>
  <si>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</si>
  <si>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</si>
  <si>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</si>
  <si>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</si>
  <si>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</si>
  <si>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</si>
  <si>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</si>
  <si>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</si>
  <si>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</si>
  <si>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</si>
  <si>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</si>
  <si>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</si>
  <si>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</si>
  <si>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</si>
  <si>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</si>
  <si>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</si>
  <si>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</si>
  <si>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</si>
  <si>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</si>
  <si>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</si>
  <si>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</si>
  <si>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</si>
  <si>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</si>
  <si>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</si>
  <si>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</si>
  <si>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</si>
  <si>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</si>
  <si>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</si>
  <si>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</si>
  <si>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</si>
  <si>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</si>
  <si>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</si>
  <si>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</si>
  <si>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</si>
  <si>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</si>
  <si>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</si>
  <si>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</si>
  <si>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</si>
  <si>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</si>
  <si>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</si>
  <si>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</si>
  <si>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</si>
  <si>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</si>
  <si>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</si>
  <si>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</si>
  <si>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</si>
  <si>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</si>
  <si>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</si>
  <si>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</si>
  <si>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</si>
  <si>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</si>
  <si>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</si>
  <si>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</si>
  <si>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</si>
  <si>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</si>
  <si>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</si>
  <si>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</si>
  <si>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</si>
  <si>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</si>
  <si>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</si>
  <si>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</si>
  <si>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</si>
  <si>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</si>
  <si>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</si>
  <si>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</si>
  <si>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</si>
  <si>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</si>
  <si>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</si>
  <si>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</si>
  <si>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</si>
  <si>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</si>
  <si>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</si>
  <si>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</si>
  <si>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</si>
  <si>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</si>
  <si>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</si>
  <si>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</si>
  <si>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</si>
  <si>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</si>
  <si>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</si>
  <si>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</si>
  <si>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</si>
  <si>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</si>
  <si>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</si>
  <si>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</si>
  <si>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</si>
  <si>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</si>
  <si>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</si>
  <si>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</si>
  <si>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</si>
  <si>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</si>
  <si>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</si>
  <si>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</si>
  <si>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</si>
  <si>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</si>
  <si>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</si>
  <si>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</si>
  <si>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</si>
  <si>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</si>
  <si>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</si>
  <si>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</si>
  <si>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</si>
  <si>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</si>
  <si>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</si>
  <si>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</si>
  <si>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</si>
  <si>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</si>
  <si>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</si>
  <si>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</si>
  <si>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</si>
  <si>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</si>
  <si>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</si>
  <si>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</si>
  <si>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</si>
  <si>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</si>
  <si>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</si>
  <si>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</si>
  <si>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</si>
  <si>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</si>
  <si>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</si>
  <si>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</si>
  <si>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</si>
  <si>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</si>
  <si>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</si>
  <si>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</si>
  <si>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</si>
  <si>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</si>
  <si>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</si>
  <si>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</si>
  <si>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</si>
  <si>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</si>
  <si>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</si>
  <si>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</si>
  <si>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</si>
  <si>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</si>
  <si>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</si>
  <si>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</si>
  <si>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</si>
  <si>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</si>
  <si>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</si>
  <si>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</si>
  <si>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</si>
  <si>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</si>
  <si>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</si>
  <si>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</si>
  <si>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</si>
  <si>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</si>
  <si>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</si>
  <si>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</si>
  <si>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</si>
  <si>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</si>
  <si>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</si>
  <si>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</si>
  <si>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</si>
  <si>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</si>
  <si>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</si>
  <si>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</si>
  <si>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</si>
  <si>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</si>
  <si>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</si>
  <si>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</si>
  <si>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</si>
  <si>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</si>
  <si>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</si>
  <si>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</si>
  <si>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</si>
  <si>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</si>
  <si>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</si>
  <si>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</si>
  <si>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</si>
  <si>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</si>
  <si>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</si>
  <si>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</si>
  <si>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</si>
  <si>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</si>
  <si>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</si>
  <si>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</si>
  <si>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</si>
  <si>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</si>
  <si>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</si>
  <si>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</si>
  <si>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</si>
  <si>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</si>
  <si>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</si>
  <si>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</si>
  <si>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</si>
  <si>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</si>
  <si>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</si>
  <si>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</si>
  <si>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</si>
  <si>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</si>
  <si>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</si>
  <si>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</si>
  <si>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</si>
  <si>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</si>
  <si>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</si>
  <si>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</si>
  <si>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</si>
  <si>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</si>
  <si>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</si>
  <si>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</si>
  <si>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</si>
  <si>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</si>
  <si>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</si>
  <si>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</si>
  <si>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</si>
  <si>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</si>
  <si>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</si>
  <si>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</si>
  <si>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</si>
  <si>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</si>
  <si>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</si>
  <si>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</si>
  <si>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</si>
  <si>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</si>
  <si>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</si>
  <si>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</si>
  <si>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</si>
  <si>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</si>
  <si>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</si>
  <si>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</si>
  <si>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</si>
  <si>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</si>
  <si>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</si>
  <si>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</si>
  <si>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</si>
  <si>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</si>
  <si>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</si>
  <si>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</si>
  <si>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</si>
  <si>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</si>
  <si>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</si>
  <si>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</si>
  <si>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</si>
  <si>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</si>
  <si>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</si>
  <si>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</si>
  <si>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</si>
  <si>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</si>
  <si>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</si>
  <si>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</si>
  <si>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</si>
  <si>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</si>
  <si>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</si>
  <si>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</si>
  <si>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</si>
  <si>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</si>
  <si>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</si>
  <si>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</si>
  <si>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</si>
  <si>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</si>
  <si>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</si>
  <si>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</si>
  <si>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</si>
  <si>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</si>
  <si>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</si>
  <si>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</si>
  <si>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</si>
  <si>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</si>
  <si>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</si>
  <si>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</si>
  <si>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</si>
  <si>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</si>
  <si>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</si>
  <si>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</si>
  <si>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</si>
  <si>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</si>
  <si>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</si>
  <si>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</si>
  <si>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</si>
  <si>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</si>
  <si>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</si>
  <si>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</si>
  <si>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</si>
  <si>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</si>
  <si>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</si>
  <si>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</si>
  <si>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</si>
  <si>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</si>
  <si>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</si>
  <si>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</si>
  <si>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</si>
  <si>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</si>
  <si>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</si>
  <si>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</si>
  <si>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</si>
  <si>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</si>
  <si>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</si>
  <si>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</si>
  <si>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</si>
  <si>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</si>
  <si>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</si>
  <si>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</si>
  <si>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</si>
  <si>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</si>
  <si>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</si>
  <si>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</si>
  <si>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</si>
  <si>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</si>
  <si>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</si>
  <si>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</si>
  <si>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</si>
  <si>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</si>
  <si>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</si>
  <si>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</si>
  <si>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</si>
  <si>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</si>
  <si>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</si>
  <si>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</si>
  <si>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</si>
  <si>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</si>
  <si>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</si>
  <si>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</si>
  <si>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</si>
  <si>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</si>
  <si>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</si>
  <si>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</si>
  <si>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</si>
  <si>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</si>
  <si>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</si>
  <si>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</si>
  <si>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</si>
  <si>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</si>
  <si>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</si>
  <si>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</si>
  <si>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</si>
  <si>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</si>
  <si>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</si>
  <si>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</si>
  <si>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</si>
  <si>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</si>
  <si>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</si>
  <si>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</si>
  <si>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</si>
  <si>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</si>
  <si>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</si>
  <si>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</si>
  <si>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</si>
  <si>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</si>
  <si>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</si>
  <si>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</si>
  <si>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</si>
  <si>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</si>
  <si>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</si>
  <si>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</si>
  <si>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</si>
  <si>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</si>
  <si>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</si>
  <si>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</si>
  <si>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</si>
  <si>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</si>
  <si>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</si>
  <si>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</si>
  <si>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</si>
  <si>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</si>
  <si>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</si>
  <si>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</si>
  <si>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</si>
  <si>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</si>
  <si>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</si>
  <si>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</si>
  <si>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</si>
  <si>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</si>
  <si>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</si>
  <si>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</si>
  <si>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</si>
  <si>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</si>
  <si>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</si>
  <si>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</si>
  <si>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</si>
  <si>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</si>
  <si>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</si>
  <si>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</si>
  <si>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</si>
  <si>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</si>
  <si>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</si>
  <si>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</si>
  <si>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</si>
  <si>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</si>
  <si>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</si>
  <si>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</si>
  <si>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</si>
  <si>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</si>
  <si>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</si>
  <si>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</si>
  <si>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</si>
  <si>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</si>
  <si>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</si>
  <si>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</si>
  <si>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</si>
  <si>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</si>
  <si>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</si>
  <si>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</si>
  <si>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</si>
  <si>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</si>
  <si>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</si>
  <si>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</si>
  <si>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</si>
  <si>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</si>
  <si>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</si>
  <si>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</si>
  <si>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</si>
  <si>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</si>
  <si>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</si>
  <si>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</si>
  <si>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</si>
  <si>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</si>
  <si>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</si>
  <si>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</si>
  <si>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</si>
  <si>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</si>
  <si>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</si>
  <si>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</si>
  <si>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</si>
  <si>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</si>
  <si>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</si>
  <si>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</si>
  <si>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</si>
  <si>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</si>
  <si>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</si>
  <si>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</si>
  <si>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</si>
  <si>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</si>
  <si>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</si>
  <si>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</si>
  <si>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</si>
  <si>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</si>
  <si>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</si>
  <si>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</si>
  <si>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</si>
  <si>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</si>
  <si>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</si>
  <si>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</si>
  <si>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</si>
  <si>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</si>
  <si>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</si>
  <si>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</si>
  <si>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</si>
  <si>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</si>
  <si>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</si>
  <si>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</si>
  <si>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</si>
  <si>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</si>
  <si>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</si>
  <si>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</si>
  <si>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</si>
  <si>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</si>
  <si>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</si>
  <si>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</si>
  <si>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</si>
  <si>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</si>
  <si>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</si>
  <si>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</si>
  <si>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</si>
  <si>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</si>
  <si>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</si>
  <si>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</si>
  <si>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</si>
  <si>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</si>
  <si>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</si>
  <si>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</si>
  <si>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</si>
  <si>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</si>
  <si>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</si>
  <si>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</si>
  <si>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</si>
  <si>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</si>
  <si>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</si>
  <si>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</si>
  <si>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</si>
  <si>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</si>
  <si>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</si>
  <si>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</si>
  <si>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</si>
  <si>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</si>
  <si>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</si>
  <si>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</si>
  <si>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</si>
  <si>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</si>
  <si>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</si>
  <si>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</si>
  <si>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</si>
  <si>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</si>
  <si>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</si>
  <si>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</si>
  <si>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</si>
  <si>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</si>
  <si>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</si>
  <si>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</si>
  <si>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</si>
  <si>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</si>
  <si>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</si>
  <si>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</si>
  <si>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</si>
  <si>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</si>
  <si>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</si>
  <si>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</si>
  <si>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</si>
  <si>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</si>
  <si>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</si>
  <si>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</si>
  <si>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</si>
  <si>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</si>
  <si>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</si>
  <si>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</si>
  <si>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</si>
  <si>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</si>
  <si>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</si>
  <si>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</si>
  <si>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</si>
  <si>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</si>
  <si>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</si>
  <si>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</si>
  <si>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</si>
  <si>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</si>
  <si>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</si>
  <si>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</si>
  <si>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</si>
  <si>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</si>
  <si>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</si>
  <si>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</si>
  <si>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</si>
  <si>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</si>
  <si>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</si>
  <si>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</si>
  <si>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</si>
  <si>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</si>
  <si>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</si>
  <si>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</si>
  <si>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</si>
  <si>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</si>
  <si>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</si>
  <si>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</si>
  <si>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</si>
  <si>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</si>
  <si>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</si>
  <si>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</si>
  <si>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</si>
  <si>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</si>
  <si>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</si>
  <si>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</si>
  <si>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</si>
  <si>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</si>
  <si>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</si>
  <si>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</si>
  <si>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</si>
  <si>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</si>
  <si>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</si>
  <si>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</si>
  <si>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</si>
  <si>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</si>
  <si>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</si>
  <si>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</si>
  <si>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</si>
  <si>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</si>
  <si>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</si>
  <si>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</si>
  <si>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</si>
  <si>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</si>
  <si>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</si>
  <si>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</si>
  <si>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</si>
  <si>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</si>
  <si>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</si>
  <si>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</si>
  <si>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</si>
  <si>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</si>
  <si>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</si>
  <si>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</si>
  <si>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</si>
  <si>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</si>
  <si>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</si>
  <si>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</si>
  <si>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</si>
  <si>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</si>
  <si>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</si>
  <si>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</si>
  <si>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</si>
  <si>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</si>
  <si>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</si>
  <si>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</si>
  <si>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</si>
  <si>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</si>
  <si>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</si>
  <si>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</si>
  <si>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</si>
  <si>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</si>
  <si>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</si>
  <si>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</si>
  <si>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</si>
  <si>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</si>
  <si>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</si>
  <si>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</si>
  <si>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</si>
  <si>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</si>
  <si>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</si>
  <si>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</si>
  <si>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</si>
  <si>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</si>
  <si>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</si>
  <si>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</si>
  <si>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</si>
  <si>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</si>
  <si>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</si>
  <si>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</si>
  <si>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</si>
  <si>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</si>
  <si>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</si>
  <si>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</si>
  <si>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</si>
  <si>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</si>
  <si>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</si>
  <si>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</si>
  <si>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</si>
  <si>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</si>
  <si>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</si>
  <si>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</si>
  <si>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</si>
  <si>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</si>
  <si>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</si>
  <si>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</si>
  <si>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</si>
  <si>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</si>
  <si>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</si>
  <si>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</si>
  <si>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</si>
  <si>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</si>
  <si>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</si>
  <si>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</si>
  <si>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</si>
  <si>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</si>
  <si>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</si>
  <si>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</si>
  <si>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</si>
  <si>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</si>
  <si>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</si>
  <si>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</si>
  <si>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</si>
  <si>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</si>
  <si>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</si>
  <si>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</si>
  <si>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</si>
  <si>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</si>
  <si>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</si>
  <si>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</si>
  <si>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</si>
  <si>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</si>
  <si>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</si>
  <si>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</si>
  <si>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</si>
  <si>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</si>
  <si>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</si>
  <si>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</si>
  <si>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</si>
  <si>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</si>
  <si>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</si>
  <si>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</si>
  <si>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</si>
  <si>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</si>
  <si>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</si>
  <si>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</si>
  <si>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</si>
  <si>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</si>
  <si>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</si>
  <si>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</si>
  <si>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</si>
  <si>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</si>
  <si>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</si>
  <si>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</si>
  <si>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</si>
  <si>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</si>
  <si>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</si>
  <si>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</si>
  <si>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</si>
  <si>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</si>
  <si>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</si>
  <si>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</si>
  <si>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</si>
  <si>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</si>
  <si>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</si>
  <si>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</si>
  <si>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</si>
  <si>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</si>
  <si>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</si>
  <si>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</si>
  <si>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</si>
  <si>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</si>
  <si>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</si>
  <si>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</si>
  <si>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</si>
  <si>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</si>
  <si>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</si>
  <si>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</si>
  <si>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</si>
  <si>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</si>
  <si>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</si>
  <si>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</si>
  <si>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</si>
  <si>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</si>
  <si>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</si>
  <si>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</si>
  <si>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</si>
  <si>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</si>
  <si>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</si>
  <si>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</si>
  <si>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</si>
  <si>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</si>
  <si>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</si>
  <si>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</si>
  <si>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</si>
  <si>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</si>
  <si>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</si>
  <si>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</si>
  <si>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</si>
  <si>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</si>
  <si>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</si>
  <si>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</si>
  <si>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</si>
  <si>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</si>
  <si>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</si>
  <si>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</si>
  <si>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</si>
  <si>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</si>
  <si>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</si>
  <si>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</si>
  <si>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</si>
  <si>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</si>
  <si>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</si>
  <si>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</si>
  <si>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</si>
  <si>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</si>
  <si>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</si>
  <si>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</si>
  <si>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</si>
  <si>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</si>
  <si>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</si>
  <si>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</si>
  <si>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</si>
  <si>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</si>
  <si>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</si>
  <si>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</si>
  <si>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</si>
  <si>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</si>
  <si>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</si>
  <si>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</si>
  <si>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</si>
  <si>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</si>
  <si>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</si>
  <si>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</si>
  <si>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</si>
  <si>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</si>
  <si>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</si>
  <si>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</si>
  <si>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</si>
  <si>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</si>
  <si>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</si>
  <si>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</si>
  <si>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</si>
  <si>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</si>
  <si>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</si>
  <si>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</si>
  <si>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</si>
  <si>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</si>
  <si>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</si>
  <si>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</si>
  <si>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</si>
  <si>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</si>
  <si>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</si>
  <si>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</si>
  <si>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</si>
  <si>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</si>
  <si>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</si>
  <si>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</si>
  <si>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</si>
  <si>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</si>
  <si>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</si>
  <si>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</si>
  <si>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</si>
  <si>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</si>
  <si>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</si>
  <si>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</si>
  <si>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</si>
  <si>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</si>
  <si>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</si>
  <si>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</si>
  <si>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</si>
  <si>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</si>
  <si>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</si>
  <si>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</si>
  <si>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</si>
  <si>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</si>
  <si>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</si>
  <si>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</si>
  <si>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</si>
  <si>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</si>
  <si>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</si>
  <si>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</si>
  <si>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</si>
  <si>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</si>
  <si>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</si>
  <si>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</si>
  <si>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</si>
  <si>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</si>
  <si>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</si>
  <si>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</si>
  <si>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</si>
  <si>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</si>
  <si>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</si>
  <si>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</si>
  <si>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</si>
  <si>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</si>
  <si>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</si>
  <si>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</si>
  <si>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</si>
  <si>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</si>
  <si>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</si>
  <si>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</si>
  <si>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</si>
  <si>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</si>
  <si>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</si>
  <si>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</si>
  <si>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</si>
  <si>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</si>
  <si>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</si>
  <si>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</si>
  <si>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</si>
  <si>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</si>
  <si>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</si>
  <si>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</si>
  <si>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</si>
  <si>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</si>
  <si>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</si>
  <si>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</si>
  <si>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</si>
  <si>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</si>
  <si>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</si>
  <si>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</si>
  <si>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</si>
  <si>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</si>
  <si>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</si>
  <si>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</si>
  <si>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</si>
  <si>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</si>
  <si>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</si>
  <si>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</si>
  <si>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</si>
  <si>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</si>
  <si>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</si>
  <si>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</si>
  <si>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</si>
  <si>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</si>
  <si>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</si>
  <si>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</si>
  <si>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</si>
  <si>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</si>
  <si>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</si>
  <si>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</si>
  <si>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</si>
  <si>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</si>
  <si>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</si>
  <si>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</si>
  <si>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</si>
  <si>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</si>
  <si>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</si>
  <si>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</si>
  <si>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</si>
  <si>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</si>
  <si>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</si>
  <si>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</si>
  <si>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</si>
  <si>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</si>
  <si>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</si>
  <si>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</si>
  <si>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</si>
  <si>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</si>
  <si>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</si>
  <si>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</si>
  <si>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</si>
  <si>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</si>
  <si>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</si>
  <si>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</si>
  <si>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</si>
  <si>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</si>
  <si>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</si>
  <si>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</si>
  <si>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</si>
  <si>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</si>
  <si>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</si>
  <si>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</si>
  <si>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</si>
  <si>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</si>
  <si>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</si>
  <si>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</si>
  <si>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</si>
  <si>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</si>
  <si>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</si>
  <si>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</si>
  <si>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</si>
  <si>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</si>
  <si>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</si>
  <si>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</si>
  <si>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</si>
  <si>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</si>
  <si>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</si>
  <si>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</si>
  <si>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</si>
  <si>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</si>
  <si>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</si>
  <si>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</si>
  <si>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</si>
  <si>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</si>
  <si>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</si>
  <si>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</si>
  <si>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</si>
  <si>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</si>
  <si>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</si>
  <si>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</si>
  <si>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</si>
  <si>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</si>
  <si>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</si>
  <si>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</si>
  <si>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</si>
  <si>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</si>
  <si>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</si>
  <si>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</si>
  <si>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</si>
  <si>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</si>
  <si>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</si>
  <si>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</si>
  <si>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</si>
  <si>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</si>
  <si>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</si>
  <si>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</si>
  <si>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</si>
  <si>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</si>
  <si>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</si>
  <si>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</si>
  <si>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</si>
  <si>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</si>
  <si>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</si>
  <si>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</si>
  <si>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</si>
  <si>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</si>
  <si>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</si>
  <si>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</si>
  <si>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</si>
  <si>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</si>
  <si>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</si>
  <si>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</si>
  <si>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</si>
  <si>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</si>
  <si>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</si>
  <si>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</si>
  <si>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</si>
  <si>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</si>
  <si>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</si>
  <si>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</si>
  <si>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</si>
  <si>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</si>
  <si>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</si>
  <si>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</si>
  <si>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</si>
  <si>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</si>
  <si>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</si>
  <si>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</si>
  <si>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</si>
  <si>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</si>
  <si>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</si>
  <si>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</si>
  <si>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</si>
  <si>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</si>
  <si>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</si>
  <si>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</si>
  <si>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</si>
  <si>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</si>
  <si>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</si>
  <si>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</si>
  <si>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</si>
  <si>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</si>
  <si>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</si>
  <si>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</si>
  <si>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</si>
  <si>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</si>
  <si>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</si>
  <si>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</si>
  <si>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</si>
  <si>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</si>
  <si>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</si>
  <si>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</si>
  <si>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</si>
  <si>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</si>
  <si>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</si>
  <si>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</si>
  <si>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</si>
  <si>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</si>
  <si>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</si>
  <si>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</si>
  <si>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</si>
  <si>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</si>
  <si>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</si>
  <si>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</si>
  <si>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</si>
  <si>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</si>
  <si>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</si>
  <si>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</si>
  <si>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</si>
  <si>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</si>
  <si>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</si>
  <si>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</si>
  <si>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</si>
  <si>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</si>
  <si>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</si>
  <si>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</si>
  <si>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</si>
  <si>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</si>
  <si>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</si>
  <si>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</si>
  <si>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</si>
  <si>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</si>
  <si>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</si>
  <si>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</si>
  <si>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</si>
  <si>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</si>
  <si>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</si>
  <si>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</si>
  <si>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</si>
  <si>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</si>
  <si>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</si>
  <si>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</si>
  <si>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</si>
  <si>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</si>
  <si>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</si>
  <si>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</si>
  <si>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</si>
  <si>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</si>
  <si>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</si>
  <si>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</si>
  <si>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</si>
  <si>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</si>
  <si>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</si>
  <si>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</si>
  <si>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</si>
  <si>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</si>
  <si>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</si>
  <si>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</si>
  <si>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</si>
  <si>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</si>
  <si>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</si>
  <si>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</si>
  <si>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</si>
  <si>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</si>
  <si>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</si>
  <si>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</si>
  <si>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</si>
  <si>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</si>
  <si>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</si>
  <si>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</si>
  <si>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</si>
  <si>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</si>
  <si>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</si>
  <si>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</si>
  <si>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</si>
  <si>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</si>
  <si>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</si>
  <si>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</si>
  <si>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</si>
  <si>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</si>
  <si>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</si>
  <si>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</si>
  <si>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</si>
  <si>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</si>
  <si>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</si>
  <si>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</si>
  <si>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</si>
  <si>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</si>
  <si>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</si>
  <si>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</si>
  <si>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</si>
  <si>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</si>
  <si>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</si>
  <si>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</si>
  <si>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</si>
  <si>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</si>
  <si>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</si>
  <si>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</si>
  <si>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</si>
  <si>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</si>
  <si>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</si>
  <si>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</si>
  <si>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</si>
  <si>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</si>
  <si>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</si>
  <si>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</si>
  <si>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</si>
  <si>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</si>
  <si>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</si>
  <si>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</si>
  <si>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</si>
  <si>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</si>
  <si>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</si>
  <si>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</si>
  <si>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</si>
  <si>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</si>
  <si>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</si>
  <si>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</si>
  <si>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</si>
  <si>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</si>
  <si>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</si>
  <si>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</si>
  <si>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</si>
  <si>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</si>
  <si>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</si>
  <si>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</si>
  <si>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</si>
  <si>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</si>
  <si>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</si>
  <si>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</si>
  <si>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</si>
  <si>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</si>
  <si>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</si>
  <si>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</si>
  <si>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</si>
  <si>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</si>
  <si>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</si>
  <si>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</si>
  <si>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</si>
  <si>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</si>
  <si>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</si>
  <si>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</si>
  <si>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</si>
  <si>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</si>
  <si>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</si>
  <si>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</si>
  <si>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</si>
  <si>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</si>
  <si>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</si>
  <si>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</si>
  <si>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</si>
  <si>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</si>
  <si>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</si>
  <si>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</si>
  <si>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</si>
  <si>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</si>
  <si>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</si>
  <si>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</si>
  <si>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</si>
  <si>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</si>
  <si>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</si>
  <si>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</si>
  <si>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</si>
  <si>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</si>
  <si>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</si>
  <si>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</si>
  <si>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</si>
  <si>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</si>
  <si>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</si>
  <si>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</si>
  <si>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</si>
  <si>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</si>
  <si>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</si>
  <si>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</si>
  <si>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</si>
  <si>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</si>
  <si>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</si>
  <si>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</si>
  <si>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</si>
  <si>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</si>
  <si>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</si>
  <si>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</si>
  <si>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</si>
  <si>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</si>
  <si>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</si>
  <si>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</si>
  <si>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</si>
  <si>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</si>
  <si>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</si>
  <si>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</si>
  <si>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</si>
  <si>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</si>
  <si>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</si>
  <si>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</si>
  <si>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</si>
  <si>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</si>
  <si>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</si>
  <si>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</si>
  <si>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</si>
  <si>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</si>
  <si>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</si>
  <si>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</si>
  <si>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</si>
  <si>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</si>
  <si>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</si>
  <si>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</si>
  <si>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</si>
  <si>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</si>
  <si>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</si>
  <si>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</si>
  <si>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</si>
  <si>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</si>
  <si>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</si>
  <si>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</si>
  <si>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</si>
  <si>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</si>
  <si>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</si>
  <si>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</si>
  <si>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</si>
  <si>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</si>
  <si>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</si>
  <si>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</si>
  <si>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</si>
  <si>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</si>
  <si>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</si>
  <si>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</si>
  <si>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</si>
  <si>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</si>
  <si>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</si>
  <si>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</si>
  <si>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</si>
  <si>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</si>
  <si>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</si>
  <si>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</si>
  <si>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</si>
  <si>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</si>
  <si>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</si>
  <si>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</si>
  <si>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</si>
  <si>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</si>
  <si>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</si>
  <si>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</si>
  <si>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</si>
  <si>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</si>
  <si>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</si>
  <si>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</si>
  <si>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</si>
  <si>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</si>
  <si>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</si>
  <si>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</si>
  <si>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</si>
  <si>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</si>
  <si>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</si>
  <si>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</si>
  <si>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</si>
  <si>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</si>
  <si>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</si>
  <si>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</si>
  <si>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</si>
  <si>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</si>
  <si>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</si>
  <si>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</si>
  <si>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</si>
  <si>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</si>
  <si>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</si>
  <si>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</si>
  <si>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</si>
  <si>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</si>
  <si>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</si>
  <si>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</si>
  <si>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</si>
  <si>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</si>
  <si>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</si>
  <si>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</si>
  <si>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</si>
  <si>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</si>
  <si>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</si>
  <si>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</si>
  <si>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</si>
  <si>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</si>
  <si>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</si>
  <si>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</si>
  <si>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</si>
  <si>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</si>
  <si>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</si>
  <si>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</si>
  <si>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</si>
  <si>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</si>
  <si>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</si>
  <si>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</si>
  <si>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</si>
  <si>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</si>
  <si>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</si>
  <si>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</si>
  <si>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</si>
  <si>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</si>
  <si>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</si>
  <si>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</si>
  <si>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</si>
  <si>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</si>
  <si>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</si>
  <si>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</si>
  <si>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</si>
  <si>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</si>
  <si>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</si>
  <si>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</si>
  <si>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</si>
  <si>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</si>
  <si>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</si>
  <si>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</si>
  <si>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</si>
  <si>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</si>
  <si>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</si>
  <si>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</si>
  <si>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</si>
  <si>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</si>
  <si>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</si>
  <si>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</si>
  <si>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</si>
  <si>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</si>
  <si>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</si>
  <si>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</si>
  <si>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</si>
  <si>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</si>
  <si>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</si>
  <si>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</si>
  <si>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</si>
  <si>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</si>
  <si>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</si>
  <si>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</si>
  <si>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</si>
  <si>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</si>
  <si>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</si>
  <si>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</si>
  <si>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</si>
  <si>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</si>
  <si>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</si>
  <si>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</si>
  <si>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</si>
  <si>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</si>
  <si>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</si>
  <si>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</si>
  <si>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</si>
  <si>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</si>
  <si>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</si>
  <si>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</si>
  <si>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</si>
  <si>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</si>
  <si>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</si>
  <si>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</si>
  <si>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</si>
  <si>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</si>
  <si>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</si>
  <si>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</si>
  <si>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</si>
  <si>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</si>
  <si>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</si>
  <si>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</si>
  <si>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</si>
  <si>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</si>
  <si>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</si>
  <si>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</si>
  <si>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</si>
  <si>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</si>
  <si>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</si>
  <si>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</si>
  <si>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</si>
  <si>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</si>
  <si>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</si>
  <si>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</si>
  <si>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</si>
  <si>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</si>
  <si>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</si>
  <si>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</si>
  <si>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</si>
  <si>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</si>
  <si>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</si>
  <si>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</si>
  <si>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</si>
  <si>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</si>
  <si>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</si>
  <si>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</si>
  <si>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</si>
  <si>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</si>
  <si>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</si>
  <si>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</si>
  <si>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</si>
  <si>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</si>
  <si>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</si>
  <si>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</si>
  <si>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</si>
  <si>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</si>
  <si>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</si>
  <si>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</si>
  <si>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</si>
  <si>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</si>
  <si>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</si>
  <si>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</si>
  <si>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</si>
  <si>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</si>
  <si>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</si>
  <si>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</si>
  <si>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</si>
  <si>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</si>
  <si>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</si>
  <si>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</si>
  <si>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</si>
  <si>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</si>
  <si>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</si>
  <si>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</si>
  <si>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</si>
  <si>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</si>
  <si>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</si>
  <si>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</si>
  <si>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</si>
  <si>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</si>
  <si>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</si>
  <si>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</si>
  <si>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</si>
  <si>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</si>
  <si>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</si>
  <si>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</si>
  <si>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</si>
  <si>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</si>
  <si>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</si>
  <si>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</si>
  <si>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</si>
  <si>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</si>
  <si>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</si>
  <si>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</si>
  <si>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</si>
  <si>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</si>
  <si>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</si>
  <si>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</si>
  <si>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</si>
  <si>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</si>
  <si>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</si>
  <si>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</si>
  <si>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</si>
  <si>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</si>
  <si>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</si>
  <si>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</si>
  <si>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</si>
  <si>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</si>
  <si>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</si>
  <si>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</si>
  <si>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</si>
  <si>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</si>
  <si>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</si>
  <si>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</si>
  <si>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</si>
  <si>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</si>
  <si>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</si>
  <si>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</si>
  <si>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</si>
  <si>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</si>
  <si>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</si>
  <si>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</si>
  <si>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</si>
  <si>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</si>
  <si>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</si>
  <si>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</si>
  <si>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</si>
  <si>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</si>
  <si>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</si>
  <si>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</si>
  <si>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</si>
  <si>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</si>
  <si>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</si>
  <si>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</si>
  <si>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</si>
  <si>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</si>
  <si>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</si>
  <si>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</si>
  <si>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</si>
  <si>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</si>
  <si>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</si>
  <si>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</si>
  <si>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</si>
  <si>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</si>
  <si>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</si>
  <si>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</si>
  <si>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</si>
  <si>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</si>
  <si>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</si>
  <si>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</si>
  <si>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</si>
  <si>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</si>
  <si>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</si>
  <si>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</si>
  <si>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</si>
  <si>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</si>
  <si>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</si>
  <si>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</si>
  <si>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</si>
  <si>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</si>
  <si>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</si>
  <si>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</si>
  <si>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</si>
  <si>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</si>
  <si>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</si>
  <si>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</si>
  <si>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</si>
  <si>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</si>
  <si>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</si>
  <si>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</si>
  <si>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</si>
  <si>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</si>
  <si>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</si>
  <si>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</si>
  <si>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</si>
  <si>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</si>
  <si>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</si>
  <si>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</si>
  <si>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</si>
  <si>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</si>
  <si>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</si>
  <si>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</si>
  <si>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</si>
  <si>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</si>
  <si>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</si>
  <si>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</si>
  <si>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</si>
  <si>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</si>
  <si>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</si>
  <si>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</si>
  <si>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</si>
  <si>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</si>
  <si>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</si>
  <si>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</si>
  <si>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</si>
  <si>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</si>
  <si>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</si>
  <si>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</si>
  <si>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</si>
  <si>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</si>
  <si>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</si>
  <si>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</si>
  <si>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</si>
  <si>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</si>
  <si>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</si>
  <si>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</si>
  <si>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</si>
  <si>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</si>
  <si>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</si>
  <si>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</si>
  <si>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</si>
  <si>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</si>
  <si>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</si>
  <si>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</si>
  <si>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</si>
  <si>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</si>
  <si>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</si>
  <si>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</si>
  <si>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</si>
  <si>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</si>
  <si>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</si>
  <si>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</si>
  <si>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</si>
  <si>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</si>
  <si>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</si>
  <si>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</si>
  <si>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</si>
  <si>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</si>
  <si>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</si>
  <si>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</si>
  <si>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</si>
  <si>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</si>
  <si>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</si>
  <si>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</si>
  <si>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</si>
  <si>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</si>
  <si>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</si>
  <si>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</si>
  <si>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</si>
  <si>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</si>
  <si>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</si>
  <si>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</si>
  <si>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</si>
  <si>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</si>
  <si>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</si>
  <si>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</si>
  <si>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</si>
  <si>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</si>
  <si>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</si>
  <si>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</si>
  <si>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</si>
  <si>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</si>
  <si>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</si>
  <si>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</si>
  <si>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</si>
  <si>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</si>
  <si>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</si>
  <si>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</si>
  <si>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</si>
  <si>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</si>
  <si>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</si>
  <si>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</si>
  <si>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</si>
  <si>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</si>
  <si>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</si>
  <si>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</si>
  <si>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</si>
  <si>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</si>
  <si>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</si>
  <si>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</si>
  <si>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</si>
  <si>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</si>
  <si>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</si>
  <si>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</si>
  <si>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</si>
  <si>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</si>
  <si>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</si>
  <si>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</si>
  <si>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</si>
  <si>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</si>
  <si>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</si>
  <si>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</si>
  <si>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</si>
  <si>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</si>
  <si>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</si>
  <si>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</si>
  <si>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</si>
  <si>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</si>
  <si>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</si>
  <si>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</si>
  <si>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</si>
  <si>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</si>
  <si>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</si>
  <si>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</si>
  <si>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</si>
  <si>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</si>
  <si>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</si>
  <si>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</si>
  <si>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</si>
  <si>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</si>
  <si>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</si>
  <si>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</si>
  <si>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</si>
  <si>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</si>
  <si>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</si>
  <si>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</si>
  <si>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</si>
  <si>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</si>
  <si>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</si>
  <si>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</si>
  <si>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</si>
  <si>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</si>
  <si>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</si>
  <si>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</si>
  <si>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</si>
  <si>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</si>
  <si>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</si>
  <si>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</si>
  <si>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</si>
  <si>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</si>
  <si>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</si>
  <si>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</si>
  <si>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</si>
  <si>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</si>
  <si>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</si>
  <si>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</si>
  <si>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</si>
  <si>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</si>
  <si>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</si>
  <si>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</si>
  <si>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</si>
  <si>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</si>
  <si>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</si>
  <si>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</si>
  <si>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</si>
  <si>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</si>
  <si>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</si>
  <si>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</si>
  <si>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</si>
  <si>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</si>
  <si>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</si>
  <si>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</si>
  <si>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</si>
  <si>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</si>
  <si>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</si>
  <si>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</si>
  <si>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</si>
  <si>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</si>
  <si>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</si>
  <si>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</si>
  <si>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</si>
  <si>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</si>
  <si>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</si>
  <si>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</si>
  <si>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</si>
  <si>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</si>
  <si>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</si>
  <si>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</si>
  <si>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</si>
  <si>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</si>
  <si>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</si>
  <si>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</si>
  <si>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</si>
  <si>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</si>
  <si>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</si>
  <si>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</si>
  <si>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</si>
  <si>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</si>
  <si>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</si>
  <si>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</si>
  <si>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</si>
  <si>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</si>
  <si>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</si>
  <si>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</si>
  <si>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</si>
  <si>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</si>
  <si>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</si>
  <si>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</si>
  <si>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</si>
  <si>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</si>
  <si>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</si>
  <si>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</si>
  <si>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</si>
  <si>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</si>
  <si>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</si>
  <si>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</si>
  <si>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</si>
  <si>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</si>
  <si>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</si>
  <si>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</si>
  <si>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</si>
  <si>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</si>
  <si>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</si>
  <si>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</si>
  <si>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</si>
  <si>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</si>
  <si>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</si>
  <si>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</si>
  <si>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</si>
  <si>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</si>
  <si>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</si>
  <si>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</si>
  <si>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</si>
  <si>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</si>
  <si>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</si>
  <si>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</si>
  <si>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</si>
  <si>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</si>
  <si>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</si>
  <si>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</si>
  <si>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</si>
  <si>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</si>
  <si>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</si>
  <si>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</si>
  <si>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</si>
  <si>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</si>
  <si>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</si>
  <si>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</si>
  <si>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</si>
  <si>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</si>
  <si>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</si>
  <si>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</si>
  <si>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</si>
  <si>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</si>
  <si>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</si>
  <si>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</si>
  <si>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</si>
  <si>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</si>
  <si>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</si>
  <si>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</si>
  <si>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</si>
  <si>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</si>
  <si>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</si>
  <si>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</si>
  <si>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</si>
  <si>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</si>
  <si>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</si>
  <si>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</si>
  <si>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</si>
  <si>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</si>
  <si>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</si>
  <si>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</si>
  <si>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</si>
  <si>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</si>
  <si>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</si>
  <si>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</si>
  <si>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</si>
  <si>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</si>
  <si>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</si>
  <si>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</si>
  <si>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</si>
  <si>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</si>
  <si>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</si>
  <si>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</si>
  <si>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</si>
  <si>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</si>
  <si>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</si>
  <si>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</si>
  <si>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</si>
  <si>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</si>
  <si>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</si>
  <si>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</si>
  <si>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</si>
  <si>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</si>
  <si>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</si>
  <si>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</si>
  <si>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</si>
  <si>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</si>
  <si>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</si>
  <si>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</si>
  <si>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</si>
  <si>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</si>
  <si>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</si>
  <si>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</si>
  <si>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</si>
  <si>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</si>
  <si>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</si>
  <si>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</si>
  <si>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</si>
  <si>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</si>
  <si>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</si>
  <si>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</si>
  <si>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</si>
  <si>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</si>
  <si>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</si>
  <si>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</si>
  <si>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</si>
  <si>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</si>
  <si>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</si>
  <si>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</si>
  <si>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</si>
  <si>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</si>
  <si>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</si>
  <si>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</si>
  <si>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</si>
  <si>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</si>
  <si>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</si>
  <si>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</si>
  <si>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</si>
  <si>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</si>
  <si>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</si>
  <si>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</si>
  <si>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</si>
  <si>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</si>
  <si>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</si>
  <si>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</si>
  <si>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</si>
  <si>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</si>
  <si>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</si>
  <si>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</si>
  <si>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</si>
  <si>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</si>
  <si>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</si>
  <si>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</si>
  <si>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</si>
  <si>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</si>
  <si>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</si>
  <si>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</si>
  <si>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</si>
  <si>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</si>
  <si>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</si>
  <si>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</si>
  <si>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</si>
  <si>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</si>
  <si>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</si>
  <si>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</si>
  <si>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</si>
  <si>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</si>
  <si>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</si>
  <si>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</si>
  <si>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</si>
  <si>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</si>
  <si>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</si>
  <si>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</si>
  <si>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</si>
  <si>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</si>
  <si>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</si>
  <si>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</si>
  <si>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</si>
  <si>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</si>
  <si>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</si>
  <si>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</si>
  <si>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</si>
  <si>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</si>
  <si>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</si>
  <si>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</si>
  <si>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</si>
  <si>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</si>
  <si>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</si>
  <si>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</si>
  <si>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</si>
  <si>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</si>
  <si>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</si>
  <si>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</si>
  <si>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</si>
  <si>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</si>
  <si>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</si>
  <si>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</si>
  <si>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</si>
  <si>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</si>
  <si>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</si>
  <si>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</si>
  <si>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</si>
  <si>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</si>
  <si>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</si>
  <si>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</si>
  <si>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</si>
  <si>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</si>
  <si>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</si>
  <si>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</si>
  <si>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</si>
  <si>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</si>
  <si>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</si>
  <si>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</si>
  <si>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</si>
  <si>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</si>
  <si>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</si>
  <si>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</si>
  <si>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</si>
  <si>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</si>
  <si>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</si>
  <si>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</si>
  <si>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</si>
  <si>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</si>
  <si>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</si>
  <si>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</si>
  <si>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</si>
  <si>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</si>
  <si>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</si>
  <si>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</si>
  <si>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</si>
  <si>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</si>
  <si>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</si>
  <si>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</si>
  <si>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</si>
  <si>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</si>
  <si>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</si>
  <si>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</si>
  <si>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</si>
  <si>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</si>
  <si>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</si>
  <si>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</si>
  <si>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</si>
  <si>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</si>
  <si>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</si>
  <si>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</si>
  <si>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</si>
  <si>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</si>
  <si>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</si>
  <si>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</si>
  <si>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</si>
  <si>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</si>
  <si>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</si>
  <si>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</si>
  <si>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</si>
  <si>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</si>
  <si>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</si>
  <si>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</si>
  <si>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</si>
  <si>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</si>
  <si>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</si>
  <si>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</si>
  <si>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</si>
  <si>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</si>
  <si>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</si>
  <si>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</si>
  <si>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</si>
  <si>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</si>
  <si>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</si>
  <si>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</si>
  <si>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</si>
  <si>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</si>
  <si>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</si>
  <si>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</si>
  <si>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</si>
  <si>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</si>
  <si>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</si>
  <si>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</si>
  <si>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</si>
  <si>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</si>
  <si>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</si>
  <si>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</si>
  <si>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</si>
  <si>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</si>
  <si>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</si>
  <si>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</si>
  <si>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</si>
  <si>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</si>
  <si>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</si>
  <si>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</si>
  <si>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</si>
  <si>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</si>
  <si>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</si>
  <si>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</si>
  <si>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</si>
  <si>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</si>
  <si>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</si>
  <si>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</si>
  <si>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</si>
  <si>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</si>
  <si>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</si>
  <si>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</si>
  <si>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</si>
  <si>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</si>
  <si>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</si>
  <si>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</si>
  <si>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</si>
  <si>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</si>
  <si>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</si>
  <si>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</si>
  <si>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</si>
  <si>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</si>
  <si>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</si>
  <si>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</si>
  <si>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</si>
  <si>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</si>
  <si>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</si>
  <si>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</si>
  <si>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</si>
  <si>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</si>
  <si>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</si>
  <si>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</si>
  <si>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</si>
  <si>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</si>
  <si>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</si>
  <si>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</si>
  <si>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</si>
  <si>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</si>
  <si>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</si>
  <si>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</si>
  <si>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</si>
  <si>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</si>
  <si>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</si>
  <si>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</si>
  <si>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</si>
  <si>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</si>
  <si>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</si>
  <si>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</si>
  <si>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</si>
  <si>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</si>
  <si>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</si>
  <si>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</si>
  <si>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</si>
  <si>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</si>
  <si>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</si>
  <si>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</si>
  <si>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</si>
  <si>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</si>
  <si>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</si>
  <si>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</si>
  <si>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</si>
  <si>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</si>
  <si>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</si>
  <si>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</si>
  <si>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</si>
  <si>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</si>
  <si>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</si>
  <si>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</si>
  <si>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</si>
  <si>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</si>
  <si>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</si>
  <si>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</si>
  <si>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</si>
  <si>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</si>
  <si>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</si>
  <si>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</si>
  <si>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</si>
  <si>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</si>
  <si>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</si>
  <si>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</si>
  <si>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</si>
  <si>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</si>
  <si>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</si>
  <si>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</si>
  <si>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</si>
  <si>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</si>
  <si>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</si>
  <si>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</si>
  <si>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</si>
  <si>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</si>
  <si>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</si>
  <si>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</si>
  <si>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</si>
  <si>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</si>
  <si>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</si>
  <si>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</si>
  <si>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</si>
  <si>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</si>
  <si>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</si>
  <si>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</si>
  <si>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</si>
  <si>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</si>
  <si>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</si>
  <si>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</si>
  <si>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</si>
  <si>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</si>
  <si>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</si>
  <si>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</si>
  <si>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</si>
  <si>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</si>
  <si>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</si>
  <si>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</si>
  <si>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</si>
  <si>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</si>
  <si>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</si>
  <si>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</si>
  <si>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</si>
  <si>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</si>
  <si>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</si>
  <si>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</si>
  <si>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</si>
  <si>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</si>
  <si>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</si>
  <si>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</si>
  <si>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</si>
  <si>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</si>
  <si>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</si>
  <si>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</si>
  <si>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</si>
  <si>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</si>
  <si>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</si>
  <si>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</si>
  <si>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</si>
  <si>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</si>
  <si>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</si>
  <si>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</si>
  <si>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</si>
  <si>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</si>
  <si>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</si>
  <si>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</si>
  <si>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</si>
  <si>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</si>
  <si>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</si>
  <si>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</si>
  <si>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</si>
  <si>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</si>
  <si>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</si>
  <si>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</si>
  <si>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</si>
  <si>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</si>
  <si>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</si>
  <si>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</si>
  <si>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</si>
  <si>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</si>
  <si>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</si>
  <si>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</si>
  <si>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</si>
  <si>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</si>
  <si>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</si>
  <si>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</si>
  <si>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</si>
  <si>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</si>
  <si>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</si>
  <si>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</si>
  <si>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</si>
  <si>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</si>
  <si>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</si>
  <si>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</si>
  <si>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</si>
  <si>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</si>
  <si>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</si>
  <si>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</si>
  <si>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</si>
  <si>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</si>
  <si>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</si>
  <si>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</si>
  <si>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</si>
  <si>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</si>
  <si>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</si>
  <si>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</si>
  <si>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</si>
  <si>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</si>
  <si>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</si>
  <si>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</si>
  <si>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</si>
  <si>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</si>
  <si>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</si>
  <si>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</si>
  <si>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</si>
  <si>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</si>
  <si>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</si>
  <si>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</si>
  <si>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</si>
  <si>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</si>
  <si>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</si>
  <si>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</si>
  <si>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</si>
  <si>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</si>
  <si>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</si>
  <si>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</si>
  <si>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</si>
  <si>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</si>
  <si>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</si>
  <si>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</si>
  <si>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</si>
  <si>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</si>
  <si>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</si>
  <si>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</si>
  <si>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</si>
  <si>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</si>
  <si>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</si>
  <si>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</si>
  <si>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</si>
  <si>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</si>
  <si>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</si>
  <si>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</si>
  <si>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</si>
  <si>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</si>
  <si>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</si>
  <si>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</si>
  <si>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</si>
  <si>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</si>
  <si>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</si>
  <si>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</si>
  <si>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</si>
  <si>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</si>
  <si>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</si>
  <si>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</si>
  <si>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</si>
  <si>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</si>
  <si>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</si>
  <si>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</si>
  <si>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</si>
  <si>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</si>
  <si>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</si>
  <si>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</si>
  <si>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</si>
  <si>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</si>
  <si>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</si>
  <si>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</si>
  <si>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</si>
  <si>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</si>
  <si>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</si>
  <si>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</si>
  <si>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</si>
  <si>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</si>
  <si>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</si>
  <si>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</si>
  <si>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</si>
  <si>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</si>
  <si>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</si>
  <si>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</si>
  <si>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</si>
  <si>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</si>
  <si>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</si>
  <si>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</si>
  <si>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</si>
  <si>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</si>
  <si>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</si>
  <si>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</si>
  <si>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</si>
  <si>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</si>
  <si>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</si>
  <si>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</si>
  <si>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</si>
  <si>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</si>
  <si>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</si>
  <si>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</si>
  <si>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</si>
  <si>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</si>
  <si>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</si>
  <si>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</si>
  <si>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</si>
  <si>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</si>
  <si>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</si>
  <si>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</si>
  <si>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</si>
  <si>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</si>
  <si>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</si>
  <si>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</si>
  <si>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</si>
  <si>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</si>
  <si>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</si>
  <si>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</si>
  <si>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</si>
  <si>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</si>
  <si>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</si>
  <si>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</si>
  <si>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</si>
  <si>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</si>
  <si>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</si>
  <si>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</si>
  <si>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</si>
  <si>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</si>
  <si>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</si>
  <si>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</si>
  <si>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</si>
  <si>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</si>
  <si>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</si>
  <si>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</si>
  <si>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</si>
  <si>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</si>
  <si>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</si>
  <si>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</si>
  <si>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</si>
  <si>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</si>
  <si>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</si>
  <si>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</si>
  <si>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</si>
  <si>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</si>
  <si>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</si>
  <si>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</si>
  <si>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</si>
  <si>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</si>
  <si>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</si>
  <si>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</si>
  <si>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</si>
  <si>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</si>
  <si>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</si>
  <si>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</si>
  <si>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</si>
  <si>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</si>
  <si>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</si>
  <si>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</si>
  <si>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</si>
  <si>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</si>
  <si>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</si>
  <si>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</si>
  <si>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</si>
  <si>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</si>
  <si>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</si>
  <si>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</si>
  <si>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</si>
  <si>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</si>
  <si>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</si>
  <si>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</si>
  <si>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</si>
  <si>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</si>
  <si>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</si>
  <si>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</si>
  <si>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</si>
  <si>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</si>
  <si>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</si>
  <si>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</si>
  <si>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</si>
  <si>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</si>
  <si>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</si>
  <si>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</si>
  <si>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</si>
  <si>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</si>
  <si>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</si>
  <si>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</si>
  <si>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</si>
  <si>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</si>
  <si>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</si>
  <si>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</si>
  <si>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</si>
  <si>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</si>
  <si>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</si>
  <si>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</si>
  <si>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</si>
  <si>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</si>
  <si>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</si>
  <si>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</si>
  <si>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</si>
  <si>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</si>
  <si>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</si>
  <si>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</si>
  <si>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</si>
  <si>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</si>
  <si>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</si>
  <si>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</si>
  <si>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</si>
  <si>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</si>
  <si>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</si>
  <si>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</si>
  <si>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</si>
  <si>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</si>
  <si>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</si>
  <si>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</si>
  <si>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</si>
  <si>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</si>
  <si>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</si>
  <si>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</si>
  <si>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</si>
  <si>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</si>
  <si>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</si>
  <si>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</si>
  <si>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</si>
  <si>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</si>
  <si>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</si>
  <si>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</si>
  <si>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</si>
  <si>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</si>
  <si>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</si>
  <si>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</si>
  <si>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</si>
  <si>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</si>
  <si>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</si>
  <si>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</si>
  <si>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</si>
  <si>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</si>
  <si>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</si>
  <si>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</si>
  <si>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</si>
  <si>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</si>
  <si>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</si>
  <si>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</si>
  <si>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</si>
  <si>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</si>
  <si>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</si>
  <si>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</si>
  <si>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</si>
  <si>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</si>
  <si>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</si>
  <si>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</si>
  <si>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</si>
  <si>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</si>
  <si>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</si>
  <si>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</si>
  <si>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</si>
  <si>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</si>
  <si>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</si>
  <si>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</si>
  <si>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</si>
  <si>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</si>
  <si>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</si>
  <si>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</si>
  <si>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</si>
  <si>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</si>
  <si>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</si>
  <si>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</si>
  <si>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</si>
  <si>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</si>
  <si>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</si>
  <si>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</si>
  <si>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</si>
  <si>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</si>
  <si>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</si>
  <si>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</si>
  <si>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</si>
  <si>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</si>
  <si>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</si>
  <si>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</si>
  <si>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</si>
  <si>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</si>
  <si>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</si>
  <si>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</si>
  <si>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</si>
  <si>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</si>
  <si>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</si>
  <si>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</si>
  <si>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</si>
  <si>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</si>
  <si>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</si>
  <si>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</si>
  <si>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</si>
  <si>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</si>
  <si>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</si>
  <si>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</si>
  <si>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</si>
  <si>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</si>
  <si>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</si>
  <si>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</si>
  <si>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</si>
  <si>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</si>
  <si>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</si>
  <si>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</si>
  <si>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</si>
  <si>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</si>
  <si>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</si>
  <si>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</si>
  <si>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</si>
  <si>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</si>
  <si>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</si>
  <si>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</si>
  <si>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</si>
  <si>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</si>
  <si>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</si>
  <si>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</si>
  <si>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</si>
  <si>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</si>
  <si>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</si>
  <si>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</si>
  <si>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</si>
  <si>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</si>
  <si>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</si>
  <si>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</si>
  <si>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</si>
  <si>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</si>
  <si>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</si>
  <si>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</si>
  <si>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</si>
  <si>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</si>
  <si>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</si>
  <si>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</si>
  <si>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</si>
  <si>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</si>
  <si>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</si>
  <si>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</si>
  <si>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</si>
  <si>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</si>
  <si>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</si>
  <si>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</si>
  <si>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</si>
  <si>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</si>
  <si>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</si>
  <si>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</si>
  <si>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</si>
  <si>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</si>
  <si>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</si>
  <si>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</si>
  <si>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</si>
  <si>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</si>
  <si>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</si>
  <si>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</si>
  <si>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</si>
  <si>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</si>
  <si>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</si>
  <si>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</si>
  <si>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</si>
  <si>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</si>
  <si>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</si>
  <si>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</si>
  <si>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</si>
  <si>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</si>
  <si>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</si>
  <si>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</si>
  <si>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</si>
  <si>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</si>
  <si>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</si>
  <si>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</si>
  <si>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</si>
  <si>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</si>
  <si>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</si>
  <si>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</si>
  <si>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</si>
  <si>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</si>
  <si>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</si>
  <si>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</si>
  <si>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</si>
  <si>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</si>
  <si>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</si>
  <si>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</si>
  <si>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</si>
  <si>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</si>
  <si>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</si>
  <si>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</si>
  <si>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</si>
  <si>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</si>
  <si>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</si>
  <si>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</si>
  <si>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</si>
  <si>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</si>
  <si>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</si>
  <si>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</si>
  <si>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</si>
  <si>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</si>
  <si>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</si>
  <si>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</si>
  <si>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</si>
  <si>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</si>
  <si>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</si>
  <si>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</si>
  <si>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</si>
  <si>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</si>
  <si>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</si>
  <si>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</si>
  <si>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</si>
  <si>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</si>
  <si>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</si>
  <si>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</si>
  <si>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</si>
  <si>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</si>
  <si>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</si>
  <si>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</si>
  <si>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</si>
  <si>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</si>
  <si>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</si>
  <si>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</si>
  <si>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</si>
  <si>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</si>
  <si>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</si>
  <si>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</si>
  <si>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</si>
  <si>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</si>
  <si>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</si>
  <si>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</si>
  <si>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</si>
  <si>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</si>
  <si>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</si>
  <si>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</si>
  <si>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</si>
  <si>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</si>
  <si>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</si>
  <si>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</si>
  <si>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</si>
  <si>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</si>
  <si>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</si>
  <si>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</si>
  <si>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</si>
  <si>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</si>
  <si>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</si>
  <si>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</si>
  <si>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</si>
  <si>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</si>
  <si>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</si>
  <si>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</si>
  <si>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</si>
  <si>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</si>
  <si>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</si>
  <si>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</si>
  <si>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</si>
  <si>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</si>
  <si>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</si>
  <si>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</si>
  <si>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</si>
  <si>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</si>
  <si>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</si>
  <si>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</si>
  <si>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</si>
  <si>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</si>
  <si>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</si>
  <si>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</si>
  <si>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</si>
  <si>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</si>
  <si>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</si>
  <si>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</si>
  <si>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</si>
  <si>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</si>
  <si>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</si>
  <si>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</si>
  <si>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</si>
  <si>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</si>
  <si>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</si>
  <si>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</si>
  <si>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</si>
  <si>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</si>
  <si>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</si>
  <si>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</si>
  <si>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</si>
  <si>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</si>
  <si>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</si>
  <si>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</si>
  <si>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</si>
  <si>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</si>
  <si>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</si>
  <si>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</si>
  <si>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</si>
  <si>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</si>
  <si>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</si>
  <si>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</si>
  <si>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</si>
  <si>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</si>
  <si>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</si>
  <si>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</si>
  <si>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</si>
  <si>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</si>
  <si>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</si>
  <si>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</si>
  <si>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</si>
  <si>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</si>
  <si>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</si>
  <si>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</si>
  <si>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</si>
  <si>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</si>
  <si>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</si>
  <si>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</si>
  <si>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</si>
  <si>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</si>
  <si>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</si>
  <si>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</si>
  <si>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</si>
  <si>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</si>
  <si>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</si>
  <si>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</si>
  <si>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</si>
  <si>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</si>
  <si>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</si>
  <si>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</si>
  <si>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</si>
  <si>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</si>
  <si>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</si>
  <si>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</si>
  <si>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</si>
  <si>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</si>
  <si>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</si>
  <si>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</si>
  <si>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</si>
  <si>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</si>
  <si>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</si>
  <si>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</si>
  <si>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</si>
  <si>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</si>
  <si>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</si>
  <si>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</si>
  <si>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</si>
  <si>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</si>
  <si>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</si>
  <si>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</si>
  <si>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</si>
  <si>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</si>
  <si>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</si>
  <si>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</si>
  <si>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</si>
  <si>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</si>
  <si>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</si>
  <si>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</si>
  <si>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</si>
  <si>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</si>
  <si>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</si>
  <si>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</si>
  <si>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</si>
  <si>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</si>
  <si>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</si>
  <si>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</si>
  <si>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</si>
  <si>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</si>
  <si>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</si>
  <si>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</si>
  <si>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</si>
  <si>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</si>
  <si>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</si>
  <si>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</si>
  <si>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</si>
  <si>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</si>
  <si>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</si>
  <si>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</si>
  <si>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</si>
  <si>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</si>
  <si>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</si>
  <si>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</si>
  <si>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</si>
  <si>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</si>
  <si>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</si>
  <si>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</si>
  <si>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</si>
  <si>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</si>
  <si>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</si>
  <si>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</si>
  <si>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</si>
  <si>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</si>
  <si>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</si>
  <si>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</si>
  <si>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</si>
  <si>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</si>
  <si>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</si>
  <si>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</si>
  <si>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</si>
  <si>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</si>
  <si>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</si>
  <si>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</si>
  <si>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</si>
  <si>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</si>
  <si>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</si>
  <si>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</si>
  <si>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</si>
  <si>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</si>
  <si>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</si>
  <si>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</si>
  <si>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</si>
  <si>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</si>
  <si>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</si>
  <si>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</si>
  <si>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</si>
  <si>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</si>
  <si>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</si>
  <si>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</si>
  <si>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</si>
  <si>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</si>
  <si>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</si>
  <si>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</si>
  <si>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</si>
  <si>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</si>
  <si>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</si>
  <si>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</si>
  <si>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</si>
  <si>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</si>
  <si>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</si>
  <si>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</si>
  <si>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</si>
  <si>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</si>
  <si>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</si>
  <si>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</si>
  <si>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</si>
  <si>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</si>
  <si>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</si>
  <si>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</si>
  <si>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</si>
  <si>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</si>
  <si>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</si>
  <si>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</si>
  <si>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</si>
  <si>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</si>
  <si>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</si>
  <si>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</si>
  <si>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</si>
  <si>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</si>
  <si>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</si>
  <si>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</si>
  <si>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</si>
  <si>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</si>
  <si>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</si>
  <si>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</si>
  <si>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</si>
  <si>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</si>
  <si>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</si>
  <si>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</si>
  <si>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</si>
  <si>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</si>
  <si>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</si>
  <si>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</si>
  <si>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</si>
  <si>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</si>
  <si>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</si>
  <si>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</si>
  <si>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</si>
  <si>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</si>
  <si>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</si>
  <si>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</si>
  <si>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</si>
  <si>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</si>
  <si>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</si>
  <si>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</si>
  <si>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</si>
  <si>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</si>
  <si>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</si>
  <si>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</si>
  <si>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</si>
  <si>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</si>
  <si>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</si>
  <si>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</si>
  <si>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</si>
  <si>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</si>
  <si>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</si>
  <si>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</si>
  <si>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</si>
  <si>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</si>
  <si>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</si>
  <si>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</si>
  <si>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</si>
  <si>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</si>
  <si>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</si>
  <si>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</si>
  <si>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</si>
  <si>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</si>
  <si>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</si>
  <si>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</si>
  <si>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</si>
  <si>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</si>
  <si>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</si>
  <si>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</si>
  <si>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</si>
  <si>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</si>
  <si>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</si>
  <si>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</si>
  <si>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</si>
  <si>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</si>
  <si>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</si>
  <si>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</si>
  <si>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</si>
  <si>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</si>
  <si>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</si>
  <si>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</si>
  <si>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</si>
  <si>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</si>
  <si>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</si>
  <si>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</si>
  <si>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</si>
  <si>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</si>
  <si>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</si>
  <si>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</si>
  <si>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</si>
  <si>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</si>
  <si>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</si>
  <si>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</si>
  <si>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</si>
  <si>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</si>
  <si>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</si>
  <si>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</si>
  <si>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</si>
  <si>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</si>
  <si>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</si>
  <si>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</si>
  <si>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</si>
  <si>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</si>
  <si>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</si>
  <si>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</si>
  <si>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</si>
  <si>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</si>
  <si>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</si>
  <si>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</si>
  <si>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</si>
  <si>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</si>
  <si>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</si>
  <si>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</si>
  <si>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</si>
  <si>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</si>
  <si>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</si>
  <si>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</si>
  <si>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</si>
  <si>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</si>
  <si>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</si>
  <si>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</si>
  <si>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</si>
  <si>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</si>
  <si>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</si>
  <si>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</si>
  <si>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</si>
  <si>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</si>
  <si>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</si>
  <si>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</si>
  <si>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</si>
  <si>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</si>
  <si>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</si>
  <si>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</si>
  <si>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</si>
  <si>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</si>
  <si>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</si>
  <si>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</si>
  <si>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</si>
  <si>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</si>
  <si>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</si>
  <si>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</si>
  <si>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</si>
  <si>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</si>
  <si>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</si>
  <si>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</si>
  <si>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</si>
  <si>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</si>
  <si>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</si>
  <si>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</si>
  <si>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</si>
  <si>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</si>
  <si>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</si>
  <si>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</si>
  <si>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</si>
  <si>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</si>
  <si>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</si>
  <si>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</si>
  <si>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</si>
  <si>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</si>
  <si>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</si>
  <si>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</si>
  <si>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</si>
  <si>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</si>
  <si>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</si>
  <si>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</si>
  <si>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</si>
  <si>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</si>
  <si>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</si>
  <si>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</si>
  <si>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</si>
  <si>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</si>
  <si>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</si>
  <si>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</si>
  <si>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</si>
  <si>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</si>
  <si>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</si>
  <si>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</si>
  <si>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</si>
  <si>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</si>
  <si>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</si>
  <si>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</si>
  <si>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</si>
  <si>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</si>
  <si>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</si>
  <si>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</si>
  <si>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</si>
  <si>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</si>
  <si>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</si>
  <si>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</si>
  <si>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</si>
  <si>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</si>
  <si>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</si>
  <si>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</si>
  <si>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</si>
  <si>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</si>
  <si>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</si>
  <si>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</si>
  <si>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</si>
  <si>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</si>
  <si>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</si>
  <si>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</si>
  <si>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</si>
  <si>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</si>
  <si>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</si>
  <si>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</si>
  <si>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</si>
  <si>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</si>
  <si>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</si>
  <si>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</si>
  <si>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</si>
  <si>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</si>
  <si>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</si>
  <si>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</si>
  <si>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</si>
  <si>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</si>
  <si>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</si>
  <si>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</si>
  <si>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</si>
  <si>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</si>
  <si>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</si>
  <si>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</si>
  <si>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</si>
  <si>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</si>
  <si>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</si>
  <si>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</si>
  <si>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</si>
  <si>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</si>
  <si>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</si>
  <si>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</si>
  <si>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</si>
  <si>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</si>
  <si>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</si>
  <si>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</si>
  <si>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</si>
  <si>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</si>
  <si>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</si>
  <si>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</si>
  <si>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</si>
  <si>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</si>
  <si>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</si>
  <si>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</si>
  <si>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</si>
  <si>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</si>
  <si>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</si>
  <si>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</si>
  <si>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</si>
  <si>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</si>
  <si>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</si>
  <si>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</si>
  <si>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</si>
  <si>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</si>
  <si>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</si>
  <si>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</si>
  <si>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</si>
  <si>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</si>
  <si>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</si>
  <si>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</si>
  <si>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</si>
  <si>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</si>
  <si>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</si>
  <si>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</si>
  <si>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</si>
  <si>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</si>
  <si>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</si>
  <si>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</si>
  <si>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</si>
  <si>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</si>
  <si>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</si>
  <si>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</si>
  <si>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</si>
  <si>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</si>
  <si>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</si>
  <si>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</si>
  <si>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</si>
  <si>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</si>
  <si>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</si>
  <si>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</si>
  <si>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</si>
  <si>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</si>
  <si>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</si>
  <si>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</si>
  <si>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</si>
  <si>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</si>
  <si>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</si>
  <si>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</si>
  <si>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</si>
  <si>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</si>
  <si>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</si>
  <si>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</si>
  <si>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</si>
  <si>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</si>
  <si>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</si>
  <si>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AMFL</t>
  </si>
  <si>
    <t>CONSORTIUM CAPITAL PRIVATE LIMITED</t>
  </si>
  <si>
    <t>DEVABHAI NAGJIBHAI DESAI</t>
  </si>
  <si>
    <t>ASHARI</t>
  </si>
  <si>
    <t>SABAH TAIYAB NOORANI</t>
  </si>
  <si>
    <t>HRTI PRIVATE LIMITED</t>
  </si>
  <si>
    <t>Profit of Rs.27.50/-</t>
  </si>
  <si>
    <t>Profit of Rs.17.50/-</t>
  </si>
  <si>
    <t>5</t>
  </si>
  <si>
    <t>Part Profit of Rs.52.5/-</t>
  </si>
  <si>
    <t>NIFTY JULY FUT</t>
  </si>
  <si>
    <t>NIFTY 30-JUL 10500 PE</t>
  </si>
  <si>
    <t>3.3</t>
  </si>
  <si>
    <t>-0.5</t>
  </si>
  <si>
    <t>Profit of Rs.3.25/-</t>
  </si>
  <si>
    <t>352.5-354.5</t>
  </si>
  <si>
    <t>365-370</t>
  </si>
  <si>
    <t>Profit of Rs.23.50/-</t>
  </si>
  <si>
    <t>366-368</t>
  </si>
  <si>
    <t>380-385</t>
  </si>
  <si>
    <t xml:space="preserve">NESTLEIND 18000 CE JUL </t>
  </si>
  <si>
    <t>350-400</t>
  </si>
  <si>
    <t>1350-1370</t>
  </si>
  <si>
    <t>1250-1260</t>
  </si>
  <si>
    <t>IISL</t>
  </si>
  <si>
    <t>S H Kelkar and Co. Ltd.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</si>
  <si>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</si>
  <si>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</si>
  <si>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</si>
  <si>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</si>
  <si>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</si>
  <si>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</si>
  <si>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</si>
  <si>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</si>
  <si>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</si>
  <si>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1479-1485</t>
  </si>
  <si>
    <t>1540-1560</t>
  </si>
  <si>
    <t>BANKNIFTY 21800 PE 23-JUL</t>
  </si>
  <si>
    <t>140-150</t>
  </si>
  <si>
    <t>450-500</t>
  </si>
  <si>
    <t>CHANDRA GHOSH</t>
  </si>
  <si>
    <t>ZALAK PURVESH PARIKH</t>
  </si>
  <si>
    <t>ARROWLINE DISTRIBUTORS PRIVATE LIMITED</t>
  </si>
  <si>
    <t>DEEPA DINESH VORA</t>
  </si>
  <si>
    <t>ANGEL</t>
  </si>
  <si>
    <t>MAHESHBHAI VASHRAMBHAI PANSURIYA</t>
  </si>
  <si>
    <t>SHITALBEN BADAMILAL GARG</t>
  </si>
  <si>
    <t>JAGIR ASHISH JHAVERI</t>
  </si>
  <si>
    <t>NOVATEOR</t>
  </si>
  <si>
    <t>THOKCHOM NIVEDITA DEVI</t>
  </si>
  <si>
    <t>SHBAJRG</t>
  </si>
  <si>
    <t>PRADEEP AGRAWAL</t>
  </si>
  <si>
    <t>SKC</t>
  </si>
  <si>
    <t>ROOPA R</t>
  </si>
  <si>
    <t>RAKESHKUMAR BABULAL PUROHIT</t>
  </si>
  <si>
    <t>Ind Terrain Fashions Ltd</t>
  </si>
  <si>
    <t>M T CORPORATION</t>
  </si>
  <si>
    <t>Mahindra &amp; Mahindra Finan</t>
  </si>
  <si>
    <t>ALPHAGREP SECURITIES PRIVATE LIMITED</t>
  </si>
  <si>
    <t>GRAVITON RESEARCH CAPITAL LLP</t>
  </si>
  <si>
    <t>SURJECTIVE RESEARCH CAPITAL LLP</t>
  </si>
  <si>
    <t>PVR-RE</t>
  </si>
  <si>
    <t>PVR Limited RE</t>
  </si>
  <si>
    <t>NIPPON INDIA RETIREMENT FUND  WEALTH CREATION SCHEME</t>
  </si>
  <si>
    <t>SUNDARAM BNP PARBAS MUTUAL FUND</t>
  </si>
  <si>
    <t>SOCIETE GENERALE</t>
  </si>
  <si>
    <t>Reliance Indl Infra Ltd</t>
  </si>
  <si>
    <t>TEMBO</t>
  </si>
  <si>
    <t>Tembo Global Ind Ltd</t>
  </si>
  <si>
    <t>S K GROWTH FUND PVT.LTD.</t>
  </si>
  <si>
    <t>GAOLING FUND L.P</t>
  </si>
  <si>
    <t>TAIYO GREATER INDIA FUND LTD</t>
  </si>
  <si>
    <t>MULTIPLES PRIVATE EQUITY FUND</t>
  </si>
  <si>
    <t>MULTIPLES PRIVATE EQUITY FUND I LIMITED</t>
  </si>
  <si>
    <t>Quick Heal Tech Ltd</t>
  </si>
  <si>
    <t>JUPITER SOUTH ASIA INVESTMENT COMPANY LIMITED</t>
  </si>
  <si>
    <t>Part Profit of Rs.16.5/-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</si>
</sst>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1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44033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44033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77" t="s">
        <v>16</v>
      </c>
      <c r="B9" s="579" t="s">
        <v>17</v>
      </c>
      <c r="C9" s="579" t="s">
        <v>18</v>
      </c>
      <c r="D9" s="274" t="s">
        <v>19</v>
      </c>
      <c r="E9" s="274" t="s">
        <v>20</v>
      </c>
      <c r="F9" s="574" t="s">
        <v>21</v>
      </c>
      <c r="G9" s="575"/>
      <c r="H9" s="576"/>
      <c r="I9" s="574" t="s">
        <v>22</v>
      </c>
      <c r="J9" s="575"/>
      <c r="K9" s="576"/>
      <c r="L9" s="274"/>
      <c r="M9" s="281"/>
      <c r="N9" s="281"/>
      <c r="O9" s="281"/>
    </row>
    <row r="10" spans="1:15" ht="59.25" customHeight="1">
      <c r="A10" s="578"/>
      <c r="B10" s="580" t="s">
        <v>17</v>
      </c>
      <c r="C10" s="580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2" t="s">
        <v>34</v>
      </c>
      <c r="C11" s="277" t="s">
        <v>35</v>
      </c>
      <c r="D11" s="303">
        <v>22287.3</v>
      </c>
      <c r="E11" s="303">
        <v>22294.55</v>
      </c>
      <c r="F11" s="315">
        <v>22115.1</v>
      </c>
      <c r="G11" s="315">
        <v>21942.899999999998</v>
      </c>
      <c r="H11" s="315">
        <v>21763.449999999997</v>
      </c>
      <c r="I11" s="315">
        <v>22466.75</v>
      </c>
      <c r="J11" s="315">
        <v>22646.200000000004</v>
      </c>
      <c r="K11" s="315">
        <v>22818.400000000001</v>
      </c>
      <c r="L11" s="302">
        <v>22474</v>
      </c>
      <c r="M11" s="302">
        <v>22122.35</v>
      </c>
      <c r="N11" s="319">
        <v>1679825</v>
      </c>
      <c r="O11" s="320">
        <v>1.9821816139754429E-2</v>
      </c>
    </row>
    <row r="12" spans="1:15" ht="15">
      <c r="A12" s="277">
        <v>2</v>
      </c>
      <c r="B12" s="392" t="s">
        <v>34</v>
      </c>
      <c r="C12" s="277" t="s">
        <v>36</v>
      </c>
      <c r="D12" s="316">
        <v>11008.6</v>
      </c>
      <c r="E12" s="316">
        <v>10984.083333333334</v>
      </c>
      <c r="F12" s="317">
        <v>10945.516666666668</v>
      </c>
      <c r="G12" s="317">
        <v>10882.433333333334</v>
      </c>
      <c r="H12" s="317">
        <v>10843.866666666669</v>
      </c>
      <c r="I12" s="317">
        <v>11047.166666666668</v>
      </c>
      <c r="J12" s="317">
        <v>11085.733333333334</v>
      </c>
      <c r="K12" s="317">
        <v>11148.816666666668</v>
      </c>
      <c r="L12" s="304">
        <v>11022.65</v>
      </c>
      <c r="M12" s="304">
        <v>10921</v>
      </c>
      <c r="N12" s="319">
        <v>12966300</v>
      </c>
      <c r="O12" s="320">
        <v>3.8298690145159062E-2</v>
      </c>
    </row>
    <row r="13" spans="1:15" ht="15">
      <c r="A13" s="277">
        <v>3</v>
      </c>
      <c r="B13" s="392" t="s">
        <v>37</v>
      </c>
      <c r="C13" s="277" t="s">
        <v>38</v>
      </c>
      <c r="D13" s="316">
        <v>1332.85</v>
      </c>
      <c r="E13" s="316">
        <v>1329.7</v>
      </c>
      <c r="F13" s="317">
        <v>1320.65</v>
      </c>
      <c r="G13" s="317">
        <v>1308.45</v>
      </c>
      <c r="H13" s="317">
        <v>1299.4000000000001</v>
      </c>
      <c r="I13" s="317">
        <v>1341.9</v>
      </c>
      <c r="J13" s="317">
        <v>1350.9499999999998</v>
      </c>
      <c r="K13" s="317">
        <v>1363.15</v>
      </c>
      <c r="L13" s="304">
        <v>1338.75</v>
      </c>
      <c r="M13" s="304">
        <v>1317.5</v>
      </c>
      <c r="N13" s="319">
        <v>2454500</v>
      </c>
      <c r="O13" s="320">
        <v>5.3885787891799056E-2</v>
      </c>
    </row>
    <row r="14" spans="1:15" ht="15">
      <c r="A14" s="277">
        <v>4</v>
      </c>
      <c r="B14" s="392" t="s">
        <v>39</v>
      </c>
      <c r="C14" s="277" t="s">
        <v>40</v>
      </c>
      <c r="D14" s="316">
        <v>161.4</v>
      </c>
      <c r="E14" s="316">
        <v>158.75</v>
      </c>
      <c r="F14" s="317">
        <v>155.05000000000001</v>
      </c>
      <c r="G14" s="317">
        <v>148.70000000000002</v>
      </c>
      <c r="H14" s="317">
        <v>145.00000000000003</v>
      </c>
      <c r="I14" s="317">
        <v>165.1</v>
      </c>
      <c r="J14" s="317">
        <v>168.79999999999998</v>
      </c>
      <c r="K14" s="317">
        <v>175.14999999999998</v>
      </c>
      <c r="L14" s="304">
        <v>162.44999999999999</v>
      </c>
      <c r="M14" s="304">
        <v>152.4</v>
      </c>
      <c r="N14" s="319">
        <v>21768000</v>
      </c>
      <c r="O14" s="320">
        <v>0.11883223684210527</v>
      </c>
    </row>
    <row r="15" spans="1:15" ht="15">
      <c r="A15" s="277">
        <v>5</v>
      </c>
      <c r="B15" s="392" t="s">
        <v>39</v>
      </c>
      <c r="C15" s="277" t="s">
        <v>41</v>
      </c>
      <c r="D15" s="316">
        <v>318.5</v>
      </c>
      <c r="E15" s="316">
        <v>316.56666666666666</v>
      </c>
      <c r="F15" s="317">
        <v>313.5333333333333</v>
      </c>
      <c r="G15" s="317">
        <v>308.56666666666666</v>
      </c>
      <c r="H15" s="317">
        <v>305.5333333333333</v>
      </c>
      <c r="I15" s="317">
        <v>321.5333333333333</v>
      </c>
      <c r="J15" s="317">
        <v>324.56666666666672</v>
      </c>
      <c r="K15" s="317">
        <v>329.5333333333333</v>
      </c>
      <c r="L15" s="304">
        <v>319.60000000000002</v>
      </c>
      <c r="M15" s="304">
        <v>311.60000000000002</v>
      </c>
      <c r="N15" s="319">
        <v>31702500</v>
      </c>
      <c r="O15" s="320">
        <v>1.5129682997118156E-2</v>
      </c>
    </row>
    <row r="16" spans="1:15" ht="15">
      <c r="A16" s="277">
        <v>6</v>
      </c>
      <c r="B16" s="392" t="s">
        <v>44</v>
      </c>
      <c r="C16" s="277" t="s">
        <v>45</v>
      </c>
      <c r="D16" s="316">
        <v>705.75</v>
      </c>
      <c r="E16" s="316">
        <v>707.9</v>
      </c>
      <c r="F16" s="317">
        <v>700.44999999999993</v>
      </c>
      <c r="G16" s="317">
        <v>695.15</v>
      </c>
      <c r="H16" s="317">
        <v>687.69999999999993</v>
      </c>
      <c r="I16" s="317">
        <v>713.19999999999993</v>
      </c>
      <c r="J16" s="317">
        <v>720.65</v>
      </c>
      <c r="K16" s="317">
        <v>725.94999999999993</v>
      </c>
      <c r="L16" s="304">
        <v>715.35</v>
      </c>
      <c r="M16" s="304">
        <v>702.6</v>
      </c>
      <c r="N16" s="319">
        <v>1540000</v>
      </c>
      <c r="O16" s="320">
        <v>-1.0282776349614395E-2</v>
      </c>
    </row>
    <row r="17" spans="1:15" ht="15">
      <c r="A17" s="277">
        <v>7</v>
      </c>
      <c r="B17" s="392" t="s">
        <v>37</v>
      </c>
      <c r="C17" s="277" t="s">
        <v>46</v>
      </c>
      <c r="D17" s="316">
        <v>196.6</v>
      </c>
      <c r="E17" s="316">
        <v>196.35</v>
      </c>
      <c r="F17" s="317">
        <v>195.2</v>
      </c>
      <c r="G17" s="317">
        <v>193.79999999999998</v>
      </c>
      <c r="H17" s="317">
        <v>192.64999999999998</v>
      </c>
      <c r="I17" s="317">
        <v>197.75</v>
      </c>
      <c r="J17" s="317">
        <v>198.90000000000003</v>
      </c>
      <c r="K17" s="317">
        <v>200.3</v>
      </c>
      <c r="L17" s="304">
        <v>197.5</v>
      </c>
      <c r="M17" s="304">
        <v>194.95</v>
      </c>
      <c r="N17" s="319">
        <v>18300000</v>
      </c>
      <c r="O17" s="320">
        <v>2.0066889632107024E-2</v>
      </c>
    </row>
    <row r="18" spans="1:15" ht="15">
      <c r="A18" s="277">
        <v>8</v>
      </c>
      <c r="B18" s="392" t="s">
        <v>39</v>
      </c>
      <c r="C18" s="277" t="s">
        <v>47</v>
      </c>
      <c r="D18" s="316">
        <v>1489.35</v>
      </c>
      <c r="E18" s="316">
        <v>1491.0166666666667</v>
      </c>
      <c r="F18" s="317">
        <v>1464.8333333333333</v>
      </c>
      <c r="G18" s="317">
        <v>1440.3166666666666</v>
      </c>
      <c r="H18" s="317">
        <v>1414.1333333333332</v>
      </c>
      <c r="I18" s="317">
        <v>1515.5333333333333</v>
      </c>
      <c r="J18" s="317">
        <v>1541.7166666666667</v>
      </c>
      <c r="K18" s="317">
        <v>1566.2333333333333</v>
      </c>
      <c r="L18" s="304">
        <v>1517.2</v>
      </c>
      <c r="M18" s="304">
        <v>1466.5</v>
      </c>
      <c r="N18" s="319">
        <v>1005000</v>
      </c>
      <c r="O18" s="320">
        <v>5.4011536444677502E-2</v>
      </c>
    </row>
    <row r="19" spans="1:15" ht="15">
      <c r="A19" s="277">
        <v>9</v>
      </c>
      <c r="B19" s="392" t="s">
        <v>44</v>
      </c>
      <c r="C19" s="277" t="s">
        <v>48</v>
      </c>
      <c r="D19" s="316">
        <v>110.1</v>
      </c>
      <c r="E19" s="316">
        <v>111</v>
      </c>
      <c r="F19" s="317">
        <v>108.6</v>
      </c>
      <c r="G19" s="317">
        <v>107.1</v>
      </c>
      <c r="H19" s="317">
        <v>104.69999999999999</v>
      </c>
      <c r="I19" s="317">
        <v>112.5</v>
      </c>
      <c r="J19" s="317">
        <v>114.9</v>
      </c>
      <c r="K19" s="317">
        <v>116.4</v>
      </c>
      <c r="L19" s="304">
        <v>113.4</v>
      </c>
      <c r="M19" s="304">
        <v>109.5</v>
      </c>
      <c r="N19" s="319">
        <v>12010000</v>
      </c>
      <c r="O19" s="320">
        <v>1.4786649767638362E-2</v>
      </c>
    </row>
    <row r="20" spans="1:15" ht="15">
      <c r="A20" s="277">
        <v>10</v>
      </c>
      <c r="B20" s="392" t="s">
        <v>44</v>
      </c>
      <c r="C20" s="277" t="s">
        <v>49</v>
      </c>
      <c r="D20" s="316">
        <v>51.75</v>
      </c>
      <c r="E20" s="316">
        <v>52.066666666666663</v>
      </c>
      <c r="F20" s="317">
        <v>51.133333333333326</v>
      </c>
      <c r="G20" s="317">
        <v>50.516666666666666</v>
      </c>
      <c r="H20" s="317">
        <v>49.583333333333329</v>
      </c>
      <c r="I20" s="317">
        <v>52.683333333333323</v>
      </c>
      <c r="J20" s="317">
        <v>53.61666666666666</v>
      </c>
      <c r="K20" s="317">
        <v>54.23333333333332</v>
      </c>
      <c r="L20" s="304">
        <v>53</v>
      </c>
      <c r="M20" s="304">
        <v>51.45</v>
      </c>
      <c r="N20" s="319">
        <v>42831000</v>
      </c>
      <c r="O20" s="320">
        <v>5.2876106194690263E-2</v>
      </c>
    </row>
    <row r="21" spans="1:15" ht="15">
      <c r="A21" s="277">
        <v>11</v>
      </c>
      <c r="B21" s="392" t="s">
        <v>50</v>
      </c>
      <c r="C21" s="277" t="s">
        <v>51</v>
      </c>
      <c r="D21" s="316">
        <v>1751.3</v>
      </c>
      <c r="E21" s="316">
        <v>1742.1499999999999</v>
      </c>
      <c r="F21" s="317">
        <v>1729.3499999999997</v>
      </c>
      <c r="G21" s="317">
        <v>1707.3999999999999</v>
      </c>
      <c r="H21" s="317">
        <v>1694.5999999999997</v>
      </c>
      <c r="I21" s="317">
        <v>1764.0999999999997</v>
      </c>
      <c r="J21" s="317">
        <v>1776.8999999999999</v>
      </c>
      <c r="K21" s="317">
        <v>1798.8499999999997</v>
      </c>
      <c r="L21" s="304">
        <v>1754.95</v>
      </c>
      <c r="M21" s="304">
        <v>1720.2</v>
      </c>
      <c r="N21" s="319">
        <v>5750400</v>
      </c>
      <c r="O21" s="320">
        <v>2.7726916034527859E-3</v>
      </c>
    </row>
    <row r="22" spans="1:15" ht="15">
      <c r="A22" s="277">
        <v>12</v>
      </c>
      <c r="B22" s="392" t="s">
        <v>52</v>
      </c>
      <c r="C22" s="277" t="s">
        <v>53</v>
      </c>
      <c r="D22" s="316">
        <v>826.05</v>
      </c>
      <c r="E22" s="316">
        <v>829.51666666666677</v>
      </c>
      <c r="F22" s="317">
        <v>815.08333333333348</v>
      </c>
      <c r="G22" s="317">
        <v>804.11666666666667</v>
      </c>
      <c r="H22" s="317">
        <v>789.68333333333339</v>
      </c>
      <c r="I22" s="317">
        <v>840.48333333333358</v>
      </c>
      <c r="J22" s="317">
        <v>854.91666666666674</v>
      </c>
      <c r="K22" s="317">
        <v>865.88333333333367</v>
      </c>
      <c r="L22" s="304">
        <v>843.95</v>
      </c>
      <c r="M22" s="304">
        <v>818.55</v>
      </c>
      <c r="N22" s="319">
        <v>12948000</v>
      </c>
      <c r="O22" s="320">
        <v>-2.6773500097713503E-2</v>
      </c>
    </row>
    <row r="23" spans="1:15" ht="15">
      <c r="A23" s="277">
        <v>13</v>
      </c>
      <c r="B23" s="392" t="s">
        <v>54</v>
      </c>
      <c r="C23" s="277" t="s">
        <v>55</v>
      </c>
      <c r="D23" s="316">
        <v>434.95</v>
      </c>
      <c r="E23" s="316">
        <v>435.86666666666662</v>
      </c>
      <c r="F23" s="317">
        <v>428.48333333333323</v>
      </c>
      <c r="G23" s="317">
        <v>422.01666666666659</v>
      </c>
      <c r="H23" s="317">
        <v>414.63333333333321</v>
      </c>
      <c r="I23" s="317">
        <v>442.33333333333326</v>
      </c>
      <c r="J23" s="317">
        <v>449.71666666666658</v>
      </c>
      <c r="K23" s="317">
        <v>456.18333333333328</v>
      </c>
      <c r="L23" s="304">
        <v>443.25</v>
      </c>
      <c r="M23" s="304">
        <v>429.4</v>
      </c>
      <c r="N23" s="319">
        <v>58815600</v>
      </c>
      <c r="O23" s="320">
        <v>3.4662557260771359E-2</v>
      </c>
    </row>
    <row r="24" spans="1:15" ht="15">
      <c r="A24" s="277">
        <v>14</v>
      </c>
      <c r="B24" s="392" t="s">
        <v>44</v>
      </c>
      <c r="C24" s="277" t="s">
        <v>56</v>
      </c>
      <c r="D24" s="316">
        <v>3013.55</v>
      </c>
      <c r="E24" s="316">
        <v>3002.9166666666665</v>
      </c>
      <c r="F24" s="317">
        <v>2984.8833333333332</v>
      </c>
      <c r="G24" s="317">
        <v>2956.2166666666667</v>
      </c>
      <c r="H24" s="317">
        <v>2938.1833333333334</v>
      </c>
      <c r="I24" s="317">
        <v>3031.583333333333</v>
      </c>
      <c r="J24" s="317">
        <v>3049.6166666666668</v>
      </c>
      <c r="K24" s="317">
        <v>3078.2833333333328</v>
      </c>
      <c r="L24" s="304">
        <v>3020.95</v>
      </c>
      <c r="M24" s="304">
        <v>2974.25</v>
      </c>
      <c r="N24" s="319">
        <v>1616250</v>
      </c>
      <c r="O24" s="320">
        <v>-4.3123363622362548E-3</v>
      </c>
    </row>
    <row r="25" spans="1:15" ht="15">
      <c r="A25" s="277">
        <v>15</v>
      </c>
      <c r="B25" s="392" t="s">
        <v>57</v>
      </c>
      <c r="C25" s="277" t="s">
        <v>58</v>
      </c>
      <c r="D25" s="316">
        <v>6638.2</v>
      </c>
      <c r="E25" s="316">
        <v>6560.083333333333</v>
      </c>
      <c r="F25" s="317">
        <v>6461.1666666666661</v>
      </c>
      <c r="G25" s="317">
        <v>6284.1333333333332</v>
      </c>
      <c r="H25" s="317">
        <v>6185.2166666666662</v>
      </c>
      <c r="I25" s="317">
        <v>6737.1166666666659</v>
      </c>
      <c r="J25" s="317">
        <v>6836.0333333333319</v>
      </c>
      <c r="K25" s="317">
        <v>7013.0666666666657</v>
      </c>
      <c r="L25" s="304">
        <v>6659</v>
      </c>
      <c r="M25" s="304">
        <v>6383.05</v>
      </c>
      <c r="N25" s="319">
        <v>833250</v>
      </c>
      <c r="O25" s="320">
        <v>5.2249408050513022E-2</v>
      </c>
    </row>
    <row r="26" spans="1:15" ht="15">
      <c r="A26" s="277">
        <v>16</v>
      </c>
      <c r="B26" s="392" t="s">
        <v>57</v>
      </c>
      <c r="C26" s="277" t="s">
        <v>59</v>
      </c>
      <c r="D26" s="316">
        <v>3443.1</v>
      </c>
      <c r="E26" s="316">
        <v>3402.75</v>
      </c>
      <c r="F26" s="317">
        <v>3348.6</v>
      </c>
      <c r="G26" s="317">
        <v>3254.1</v>
      </c>
      <c r="H26" s="317">
        <v>3199.95</v>
      </c>
      <c r="I26" s="317">
        <v>3497.25</v>
      </c>
      <c r="J26" s="317">
        <v>3551.3999999999996</v>
      </c>
      <c r="K26" s="317">
        <v>3645.9</v>
      </c>
      <c r="L26" s="304">
        <v>3456.9</v>
      </c>
      <c r="M26" s="304">
        <v>3308.25</v>
      </c>
      <c r="N26" s="319">
        <v>6847250</v>
      </c>
      <c r="O26" s="320">
        <v>1.3244053124190743E-2</v>
      </c>
    </row>
    <row r="27" spans="1:15" ht="15">
      <c r="A27" s="277">
        <v>17</v>
      </c>
      <c r="B27" s="392" t="s">
        <v>44</v>
      </c>
      <c r="C27" s="277" t="s">
        <v>60</v>
      </c>
      <c r="D27" s="316">
        <v>1256.75</v>
      </c>
      <c r="E27" s="316">
        <v>1256.5833333333333</v>
      </c>
      <c r="F27" s="317">
        <v>1245.1666666666665</v>
      </c>
      <c r="G27" s="317">
        <v>1233.5833333333333</v>
      </c>
      <c r="H27" s="317">
        <v>1222.1666666666665</v>
      </c>
      <c r="I27" s="317">
        <v>1268.1666666666665</v>
      </c>
      <c r="J27" s="317">
        <v>1279.583333333333</v>
      </c>
      <c r="K27" s="317">
        <v>1291.1666666666665</v>
      </c>
      <c r="L27" s="304">
        <v>1268</v>
      </c>
      <c r="M27" s="304">
        <v>1245</v>
      </c>
      <c r="N27" s="319">
        <v>1906400</v>
      </c>
      <c r="O27" s="320">
        <v>0</v>
      </c>
    </row>
    <row r="28" spans="1:15" ht="15">
      <c r="A28" s="277">
        <v>18</v>
      </c>
      <c r="B28" s="392" t="s">
        <v>54</v>
      </c>
      <c r="C28" s="277" t="s">
        <v>233</v>
      </c>
      <c r="D28" s="316">
        <v>350.65</v>
      </c>
      <c r="E28" s="316">
        <v>352.65000000000003</v>
      </c>
      <c r="F28" s="317">
        <v>346.00000000000006</v>
      </c>
      <c r="G28" s="317">
        <v>341.35</v>
      </c>
      <c r="H28" s="317">
        <v>334.70000000000005</v>
      </c>
      <c r="I28" s="317">
        <v>357.30000000000007</v>
      </c>
      <c r="J28" s="317">
        <v>363.95000000000005</v>
      </c>
      <c r="K28" s="317">
        <v>368.60000000000008</v>
      </c>
      <c r="L28" s="304">
        <v>359.3</v>
      </c>
      <c r="M28" s="304">
        <v>348</v>
      </c>
      <c r="N28" s="319">
        <v>10071000</v>
      </c>
      <c r="O28" s="320">
        <v>-1.755926251097454E-2</v>
      </c>
    </row>
    <row r="29" spans="1:15" ht="15">
      <c r="A29" s="277">
        <v>19</v>
      </c>
      <c r="B29" s="392" t="s">
        <v>54</v>
      </c>
      <c r="C29" s="277" t="s">
        <v>61</v>
      </c>
      <c r="D29" s="316">
        <v>48.85</v>
      </c>
      <c r="E29" s="316">
        <v>49.300000000000004</v>
      </c>
      <c r="F29" s="317">
        <v>48.150000000000006</v>
      </c>
      <c r="G29" s="317">
        <v>47.45</v>
      </c>
      <c r="H29" s="317">
        <v>46.300000000000004</v>
      </c>
      <c r="I29" s="317">
        <v>50.000000000000007</v>
      </c>
      <c r="J29" s="317">
        <v>51.15</v>
      </c>
      <c r="K29" s="317">
        <v>51.850000000000009</v>
      </c>
      <c r="L29" s="304">
        <v>50.45</v>
      </c>
      <c r="M29" s="304">
        <v>48.6</v>
      </c>
      <c r="N29" s="319">
        <v>48650600</v>
      </c>
      <c r="O29" s="320">
        <v>4.0512101017186955E-2</v>
      </c>
    </row>
    <row r="30" spans="1:15" ht="15">
      <c r="A30" s="277">
        <v>20</v>
      </c>
      <c r="B30" s="392" t="s">
        <v>50</v>
      </c>
      <c r="C30" s="277" t="s">
        <v>63</v>
      </c>
      <c r="D30" s="316">
        <v>1315.05</v>
      </c>
      <c r="E30" s="316">
        <v>1310.95</v>
      </c>
      <c r="F30" s="317">
        <v>1297.1000000000001</v>
      </c>
      <c r="G30" s="317">
        <v>1279.1500000000001</v>
      </c>
      <c r="H30" s="317">
        <v>1265.3000000000002</v>
      </c>
      <c r="I30" s="317">
        <v>1328.9</v>
      </c>
      <c r="J30" s="317">
        <v>1342.75</v>
      </c>
      <c r="K30" s="317">
        <v>1360.7</v>
      </c>
      <c r="L30" s="304">
        <v>1324.8</v>
      </c>
      <c r="M30" s="304">
        <v>1293</v>
      </c>
      <c r="N30" s="319">
        <v>2224750</v>
      </c>
      <c r="O30" s="320">
        <v>3.224206349206349E-3</v>
      </c>
    </row>
    <row r="31" spans="1:15" ht="15">
      <c r="A31" s="277">
        <v>21</v>
      </c>
      <c r="B31" s="392" t="s">
        <v>64</v>
      </c>
      <c r="C31" s="277" t="s">
        <v>65</v>
      </c>
      <c r="D31" s="316">
        <v>97.15</v>
      </c>
      <c r="E31" s="316">
        <v>97.983333333333334</v>
      </c>
      <c r="F31" s="317">
        <v>95.966666666666669</v>
      </c>
      <c r="G31" s="317">
        <v>94.783333333333331</v>
      </c>
      <c r="H31" s="317">
        <v>92.766666666666666</v>
      </c>
      <c r="I31" s="317">
        <v>99.166666666666671</v>
      </c>
      <c r="J31" s="317">
        <v>101.18333333333335</v>
      </c>
      <c r="K31" s="317">
        <v>102.36666666666667</v>
      </c>
      <c r="L31" s="304">
        <v>100</v>
      </c>
      <c r="M31" s="304">
        <v>96.8</v>
      </c>
      <c r="N31" s="319">
        <v>26790000</v>
      </c>
      <c r="O31" s="320">
        <v>4.4754001185536456E-2</v>
      </c>
    </row>
    <row r="32" spans="1:15" ht="15">
      <c r="A32" s="277">
        <v>22</v>
      </c>
      <c r="B32" s="392" t="s">
        <v>50</v>
      </c>
      <c r="C32" s="277" t="s">
        <v>66</v>
      </c>
      <c r="D32" s="316">
        <v>525.65</v>
      </c>
      <c r="E32" s="316">
        <v>523.9</v>
      </c>
      <c r="F32" s="317">
        <v>520.44999999999993</v>
      </c>
      <c r="G32" s="317">
        <v>515.25</v>
      </c>
      <c r="H32" s="317">
        <v>511.79999999999995</v>
      </c>
      <c r="I32" s="317">
        <v>529.09999999999991</v>
      </c>
      <c r="J32" s="317">
        <v>532.54999999999995</v>
      </c>
      <c r="K32" s="317">
        <v>537.74999999999989</v>
      </c>
      <c r="L32" s="304">
        <v>527.35</v>
      </c>
      <c r="M32" s="304">
        <v>518.70000000000005</v>
      </c>
      <c r="N32" s="319">
        <v>4350500</v>
      </c>
      <c r="O32" s="320">
        <v>1.2285641156897875E-2</v>
      </c>
    </row>
    <row r="33" spans="1:15" ht="15">
      <c r="A33" s="277">
        <v>23</v>
      </c>
      <c r="B33" s="392" t="s">
        <v>44</v>
      </c>
      <c r="C33" s="277" t="s">
        <v>67</v>
      </c>
      <c r="D33" s="316">
        <v>384</v>
      </c>
      <c r="E33" s="316">
        <v>382.98333333333335</v>
      </c>
      <c r="F33" s="317">
        <v>378.26666666666671</v>
      </c>
      <c r="G33" s="317">
        <v>372.53333333333336</v>
      </c>
      <c r="H33" s="317">
        <v>367.81666666666672</v>
      </c>
      <c r="I33" s="317">
        <v>388.7166666666667</v>
      </c>
      <c r="J33" s="317">
        <v>393.43333333333339</v>
      </c>
      <c r="K33" s="317">
        <v>399.16666666666669</v>
      </c>
      <c r="L33" s="304">
        <v>387.7</v>
      </c>
      <c r="M33" s="304">
        <v>377.25</v>
      </c>
      <c r="N33" s="319">
        <v>6162000</v>
      </c>
      <c r="O33" s="320">
        <v>-2.0505484024797328E-2</v>
      </c>
    </row>
    <row r="34" spans="1:15" ht="15">
      <c r="A34" s="277">
        <v>24</v>
      </c>
      <c r="B34" s="392" t="s">
        <v>68</v>
      </c>
      <c r="C34" s="277" t="s">
        <v>69</v>
      </c>
      <c r="D34" s="316">
        <v>577.15</v>
      </c>
      <c r="E34" s="316">
        <v>576.06666666666661</v>
      </c>
      <c r="F34" s="317">
        <v>569.33333333333326</v>
      </c>
      <c r="G34" s="317">
        <v>561.51666666666665</v>
      </c>
      <c r="H34" s="317">
        <v>554.7833333333333</v>
      </c>
      <c r="I34" s="317">
        <v>583.88333333333321</v>
      </c>
      <c r="J34" s="317">
        <v>590.61666666666656</v>
      </c>
      <c r="K34" s="317">
        <v>598.43333333333317</v>
      </c>
      <c r="L34" s="304">
        <v>582.79999999999995</v>
      </c>
      <c r="M34" s="304">
        <v>568.25</v>
      </c>
      <c r="N34" s="319">
        <v>82447242</v>
      </c>
      <c r="O34" s="320">
        <v>-3.2001790309947411E-3</v>
      </c>
    </row>
    <row r="35" spans="1:15" ht="15">
      <c r="A35" s="277">
        <v>25</v>
      </c>
      <c r="B35" s="392" t="s">
        <v>64</v>
      </c>
      <c r="C35" s="277" t="s">
        <v>70</v>
      </c>
      <c r="D35" s="316">
        <v>38.049999999999997</v>
      </c>
      <c r="E35" s="316">
        <v>38.35</v>
      </c>
      <c r="F35" s="317">
        <v>37.700000000000003</v>
      </c>
      <c r="G35" s="317">
        <v>37.35</v>
      </c>
      <c r="H35" s="317">
        <v>36.700000000000003</v>
      </c>
      <c r="I35" s="317">
        <v>38.700000000000003</v>
      </c>
      <c r="J35" s="317">
        <v>39.349999999999994</v>
      </c>
      <c r="K35" s="317">
        <v>39.700000000000003</v>
      </c>
      <c r="L35" s="304">
        <v>39</v>
      </c>
      <c r="M35" s="304">
        <v>38</v>
      </c>
      <c r="N35" s="319">
        <v>60732000</v>
      </c>
      <c r="O35" s="320">
        <v>-4.5229448662925061E-2</v>
      </c>
    </row>
    <row r="36" spans="1:15" ht="15">
      <c r="A36" s="277">
        <v>26</v>
      </c>
      <c r="B36" s="392" t="s">
        <v>52</v>
      </c>
      <c r="C36" s="277" t="s">
        <v>71</v>
      </c>
      <c r="D36" s="316">
        <v>429.55</v>
      </c>
      <c r="E36" s="316">
        <v>430.25</v>
      </c>
      <c r="F36" s="317">
        <v>425.05</v>
      </c>
      <c r="G36" s="317">
        <v>420.55</v>
      </c>
      <c r="H36" s="317">
        <v>415.35</v>
      </c>
      <c r="I36" s="317">
        <v>434.75</v>
      </c>
      <c r="J36" s="317">
        <v>439.95000000000005</v>
      </c>
      <c r="K36" s="317">
        <v>444.45</v>
      </c>
      <c r="L36" s="304">
        <v>435.45</v>
      </c>
      <c r="M36" s="304">
        <v>425.75</v>
      </c>
      <c r="N36" s="319">
        <v>15704400</v>
      </c>
      <c r="O36" s="320">
        <v>2.4959624137424756E-3</v>
      </c>
    </row>
    <row r="37" spans="1:15" ht="15">
      <c r="A37" s="277">
        <v>27</v>
      </c>
      <c r="B37" s="392" t="s">
        <v>44</v>
      </c>
      <c r="C37" s="277" t="s">
        <v>72</v>
      </c>
      <c r="D37" s="316">
        <v>13309.85</v>
      </c>
      <c r="E37" s="316">
        <v>13316.85</v>
      </c>
      <c r="F37" s="317">
        <v>13163.150000000001</v>
      </c>
      <c r="G37" s="317">
        <v>13016.45</v>
      </c>
      <c r="H37" s="317">
        <v>12862.750000000002</v>
      </c>
      <c r="I37" s="317">
        <v>13463.550000000001</v>
      </c>
      <c r="J37" s="317">
        <v>13617.250000000002</v>
      </c>
      <c r="K37" s="317">
        <v>13763.95</v>
      </c>
      <c r="L37" s="304">
        <v>13470.55</v>
      </c>
      <c r="M37" s="304">
        <v>13170.15</v>
      </c>
      <c r="N37" s="319">
        <v>109450</v>
      </c>
      <c r="O37" s="320">
        <v>-2.5378450578806767E-2</v>
      </c>
    </row>
    <row r="38" spans="1:15" ht="15">
      <c r="A38" s="277">
        <v>28</v>
      </c>
      <c r="B38" s="392" t="s">
        <v>73</v>
      </c>
      <c r="C38" s="277" t="s">
        <v>74</v>
      </c>
      <c r="D38" s="316">
        <v>437.9</v>
      </c>
      <c r="E38" s="316">
        <v>440.61666666666662</v>
      </c>
      <c r="F38" s="317">
        <v>432.33333333333326</v>
      </c>
      <c r="G38" s="317">
        <v>426.76666666666665</v>
      </c>
      <c r="H38" s="317">
        <v>418.48333333333329</v>
      </c>
      <c r="I38" s="317">
        <v>446.18333333333322</v>
      </c>
      <c r="J38" s="317">
        <v>454.46666666666664</v>
      </c>
      <c r="K38" s="317">
        <v>460.03333333333319</v>
      </c>
      <c r="L38" s="304">
        <v>448.9</v>
      </c>
      <c r="M38" s="304">
        <v>435.05</v>
      </c>
      <c r="N38" s="319">
        <v>20147400</v>
      </c>
      <c r="O38" s="320">
        <v>-4.0380658436213988E-2</v>
      </c>
    </row>
    <row r="39" spans="1:15" ht="15">
      <c r="A39" s="277">
        <v>29</v>
      </c>
      <c r="B39" s="392" t="s">
        <v>50</v>
      </c>
      <c r="C39" s="277" t="s">
        <v>75</v>
      </c>
      <c r="D39" s="316">
        <v>3984.85</v>
      </c>
      <c r="E39" s="316">
        <v>3931.0499999999997</v>
      </c>
      <c r="F39" s="317">
        <v>3866.1499999999996</v>
      </c>
      <c r="G39" s="317">
        <v>3747.45</v>
      </c>
      <c r="H39" s="317">
        <v>3682.5499999999997</v>
      </c>
      <c r="I39" s="317">
        <v>4049.7499999999995</v>
      </c>
      <c r="J39" s="317">
        <v>4114.6499999999996</v>
      </c>
      <c r="K39" s="317">
        <v>4233.3499999999995</v>
      </c>
      <c r="L39" s="304">
        <v>3995.95</v>
      </c>
      <c r="M39" s="304">
        <v>3812.35</v>
      </c>
      <c r="N39" s="319">
        <v>1612000</v>
      </c>
      <c r="O39" s="320">
        <v>-0.24155453091182835</v>
      </c>
    </row>
    <row r="40" spans="1:15" ht="15">
      <c r="A40" s="277">
        <v>30</v>
      </c>
      <c r="B40" s="392" t="s">
        <v>52</v>
      </c>
      <c r="C40" s="277" t="s">
        <v>76</v>
      </c>
      <c r="D40" s="316">
        <v>374.75</v>
      </c>
      <c r="E40" s="316">
        <v>377.61666666666662</v>
      </c>
      <c r="F40" s="317">
        <v>370.38333333333321</v>
      </c>
      <c r="G40" s="317">
        <v>366.01666666666659</v>
      </c>
      <c r="H40" s="317">
        <v>358.78333333333319</v>
      </c>
      <c r="I40" s="317">
        <v>381.98333333333323</v>
      </c>
      <c r="J40" s="317">
        <v>389.2166666666667</v>
      </c>
      <c r="K40" s="317">
        <v>393.58333333333326</v>
      </c>
      <c r="L40" s="304">
        <v>384.85</v>
      </c>
      <c r="M40" s="304">
        <v>373.25</v>
      </c>
      <c r="N40" s="319">
        <v>9651400</v>
      </c>
      <c r="O40" s="320">
        <v>-9.2592592592592587E-3</v>
      </c>
    </row>
    <row r="41" spans="1:15" ht="15">
      <c r="A41" s="277">
        <v>31</v>
      </c>
      <c r="B41" s="392" t="s">
        <v>54</v>
      </c>
      <c r="C41" s="277" t="s">
        <v>77</v>
      </c>
      <c r="D41" s="316">
        <v>103.6</v>
      </c>
      <c r="E41" s="316">
        <v>103.73333333333335</v>
      </c>
      <c r="F41" s="317">
        <v>102.51666666666669</v>
      </c>
      <c r="G41" s="317">
        <v>101.43333333333335</v>
      </c>
      <c r="H41" s="317">
        <v>100.2166666666667</v>
      </c>
      <c r="I41" s="317">
        <v>104.81666666666669</v>
      </c>
      <c r="J41" s="317">
        <v>106.03333333333333</v>
      </c>
      <c r="K41" s="317">
        <v>107.11666666666669</v>
      </c>
      <c r="L41" s="304">
        <v>104.95</v>
      </c>
      <c r="M41" s="304">
        <v>102.65</v>
      </c>
      <c r="N41" s="319">
        <v>11470000</v>
      </c>
      <c r="O41" s="320">
        <v>-5.983606557377049E-2</v>
      </c>
    </row>
    <row r="42" spans="1:15" ht="15">
      <c r="A42" s="277">
        <v>32</v>
      </c>
      <c r="B42" s="392" t="s">
        <v>79</v>
      </c>
      <c r="C42" s="277" t="s">
        <v>80</v>
      </c>
      <c r="D42" s="316">
        <v>309.45</v>
      </c>
      <c r="E42" s="316">
        <v>304.59999999999997</v>
      </c>
      <c r="F42" s="317">
        <v>298.34999999999991</v>
      </c>
      <c r="G42" s="317">
        <v>287.24999999999994</v>
      </c>
      <c r="H42" s="317">
        <v>280.99999999999989</v>
      </c>
      <c r="I42" s="317">
        <v>315.69999999999993</v>
      </c>
      <c r="J42" s="317">
        <v>321.95000000000005</v>
      </c>
      <c r="K42" s="317">
        <v>333.04999999999995</v>
      </c>
      <c r="L42" s="304">
        <v>310.85000000000002</v>
      </c>
      <c r="M42" s="304">
        <v>293.5</v>
      </c>
      <c r="N42" s="319">
        <v>2872800</v>
      </c>
      <c r="O42" s="320">
        <v>-1.8651362984218076E-2</v>
      </c>
    </row>
    <row r="43" spans="1:15" ht="15">
      <c r="A43" s="277">
        <v>33</v>
      </c>
      <c r="B43" s="392" t="s">
        <v>57</v>
      </c>
      <c r="C43" s="277" t="s">
        <v>82</v>
      </c>
      <c r="D43" s="316">
        <v>215.2</v>
      </c>
      <c r="E43" s="316">
        <v>213.68333333333331</v>
      </c>
      <c r="F43" s="317">
        <v>208.96666666666661</v>
      </c>
      <c r="G43" s="317">
        <v>202.73333333333329</v>
      </c>
      <c r="H43" s="317">
        <v>198.01666666666659</v>
      </c>
      <c r="I43" s="317">
        <v>219.91666666666663</v>
      </c>
      <c r="J43" s="317">
        <v>224.63333333333333</v>
      </c>
      <c r="K43" s="317">
        <v>230.86666666666665</v>
      </c>
      <c r="L43" s="304">
        <v>218.4</v>
      </c>
      <c r="M43" s="304">
        <v>207.45</v>
      </c>
      <c r="N43" s="319">
        <v>6822500</v>
      </c>
      <c r="O43" s="320">
        <v>6.6432200078155534E-2</v>
      </c>
    </row>
    <row r="44" spans="1:15" ht="15">
      <c r="A44" s="277">
        <v>34</v>
      </c>
      <c r="B44" s="392" t="s">
        <v>52</v>
      </c>
      <c r="C44" s="277" t="s">
        <v>83</v>
      </c>
      <c r="D44" s="316">
        <v>676.7</v>
      </c>
      <c r="E44" s="316">
        <v>681.1</v>
      </c>
      <c r="F44" s="317">
        <v>669.75</v>
      </c>
      <c r="G44" s="317">
        <v>662.8</v>
      </c>
      <c r="H44" s="317">
        <v>651.44999999999993</v>
      </c>
      <c r="I44" s="317">
        <v>688.05000000000007</v>
      </c>
      <c r="J44" s="317">
        <v>699.4000000000002</v>
      </c>
      <c r="K44" s="317">
        <v>706.35000000000014</v>
      </c>
      <c r="L44" s="304">
        <v>692.45</v>
      </c>
      <c r="M44" s="304">
        <v>674.15</v>
      </c>
      <c r="N44" s="319">
        <v>12827100</v>
      </c>
      <c r="O44" s="320">
        <v>2.4382810118866198E-3</v>
      </c>
    </row>
    <row r="45" spans="1:15" ht="15">
      <c r="A45" s="277">
        <v>35</v>
      </c>
      <c r="B45" s="392" t="s">
        <v>39</v>
      </c>
      <c r="C45" s="277" t="s">
        <v>84</v>
      </c>
      <c r="D45" s="316">
        <v>133.1</v>
      </c>
      <c r="E45" s="316">
        <v>133.31666666666669</v>
      </c>
      <c r="F45" s="317">
        <v>131.63333333333338</v>
      </c>
      <c r="G45" s="317">
        <v>130.16666666666669</v>
      </c>
      <c r="H45" s="317">
        <v>128.48333333333338</v>
      </c>
      <c r="I45" s="317">
        <v>134.78333333333339</v>
      </c>
      <c r="J45" s="317">
        <v>136.46666666666673</v>
      </c>
      <c r="K45" s="317">
        <v>137.93333333333339</v>
      </c>
      <c r="L45" s="304">
        <v>135</v>
      </c>
      <c r="M45" s="304">
        <v>131.85</v>
      </c>
      <c r="N45" s="319">
        <v>37185000</v>
      </c>
      <c r="O45" s="320">
        <v>-3.615613311594898E-2</v>
      </c>
    </row>
    <row r="46" spans="1:15" ht="15">
      <c r="A46" s="277">
        <v>36</v>
      </c>
      <c r="B46" s="392" t="s">
        <v>50</v>
      </c>
      <c r="C46" s="277" t="s">
        <v>85</v>
      </c>
      <c r="D46" s="316">
        <v>1440</v>
      </c>
      <c r="E46" s="316">
        <v>1433.9666666666665</v>
      </c>
      <c r="F46" s="317">
        <v>1418.083333333333</v>
      </c>
      <c r="G46" s="317">
        <v>1396.1666666666665</v>
      </c>
      <c r="H46" s="317">
        <v>1380.2833333333331</v>
      </c>
      <c r="I46" s="317">
        <v>1455.883333333333</v>
      </c>
      <c r="J46" s="317">
        <v>1471.7666666666667</v>
      </c>
      <c r="K46" s="317">
        <v>1493.6833333333329</v>
      </c>
      <c r="L46" s="304">
        <v>1449.85</v>
      </c>
      <c r="M46" s="304">
        <v>1412.05</v>
      </c>
      <c r="N46" s="319">
        <v>2624300</v>
      </c>
      <c r="O46" s="320">
        <v>-1.6268695880346365E-2</v>
      </c>
    </row>
    <row r="47" spans="1:15" ht="15">
      <c r="A47" s="277">
        <v>37</v>
      </c>
      <c r="B47" s="392" t="s">
        <v>39</v>
      </c>
      <c r="C47" s="277" t="s">
        <v>86</v>
      </c>
      <c r="D47" s="316">
        <v>446.55</v>
      </c>
      <c r="E47" s="316">
        <v>454.31666666666666</v>
      </c>
      <c r="F47" s="317">
        <v>436.68333333333334</v>
      </c>
      <c r="G47" s="317">
        <v>426.81666666666666</v>
      </c>
      <c r="H47" s="317">
        <v>409.18333333333334</v>
      </c>
      <c r="I47" s="317">
        <v>464.18333333333334</v>
      </c>
      <c r="J47" s="317">
        <v>481.81666666666666</v>
      </c>
      <c r="K47" s="317">
        <v>491.68333333333334</v>
      </c>
      <c r="L47" s="304">
        <v>471.95</v>
      </c>
      <c r="M47" s="304">
        <v>444.45</v>
      </c>
      <c r="N47" s="319">
        <v>6814680</v>
      </c>
      <c r="O47" s="320">
        <v>-4.9694856146469048E-2</v>
      </c>
    </row>
    <row r="48" spans="1:15" ht="15">
      <c r="A48" s="277">
        <v>38</v>
      </c>
      <c r="B48" s="392" t="s">
        <v>64</v>
      </c>
      <c r="C48" s="277" t="s">
        <v>87</v>
      </c>
      <c r="D48" s="316">
        <v>393.15</v>
      </c>
      <c r="E48" s="316">
        <v>391.2166666666667</v>
      </c>
      <c r="F48" s="317">
        <v>386.93333333333339</v>
      </c>
      <c r="G48" s="317">
        <v>380.7166666666667</v>
      </c>
      <c r="H48" s="317">
        <v>376.43333333333339</v>
      </c>
      <c r="I48" s="317">
        <v>397.43333333333339</v>
      </c>
      <c r="J48" s="317">
        <v>401.7166666666667</v>
      </c>
      <c r="K48" s="317">
        <v>407.93333333333339</v>
      </c>
      <c r="L48" s="304">
        <v>395.5</v>
      </c>
      <c r="M48" s="304">
        <v>385</v>
      </c>
      <c r="N48" s="319">
        <v>1982400</v>
      </c>
      <c r="O48" s="320">
        <v>-1.5494636471990465E-2</v>
      </c>
    </row>
    <row r="49" spans="1:15" ht="15">
      <c r="A49" s="277">
        <v>39</v>
      </c>
      <c r="B49" s="392" t="s">
        <v>50</v>
      </c>
      <c r="C49" s="277" t="s">
        <v>88</v>
      </c>
      <c r="D49" s="316">
        <v>502.55</v>
      </c>
      <c r="E49" s="316">
        <v>498.61666666666662</v>
      </c>
      <c r="F49" s="317">
        <v>492.83333333333326</v>
      </c>
      <c r="G49" s="317">
        <v>483.11666666666662</v>
      </c>
      <c r="H49" s="317">
        <v>477.33333333333326</v>
      </c>
      <c r="I49" s="317">
        <v>508.33333333333326</v>
      </c>
      <c r="J49" s="317">
        <v>514.11666666666667</v>
      </c>
      <c r="K49" s="317">
        <v>523.83333333333326</v>
      </c>
      <c r="L49" s="304">
        <v>504.4</v>
      </c>
      <c r="M49" s="304">
        <v>488.9</v>
      </c>
      <c r="N49" s="319">
        <v>15256250</v>
      </c>
      <c r="O49" s="320">
        <v>4.3519151846785224E-2</v>
      </c>
    </row>
    <row r="50" spans="1:15" ht="15">
      <c r="A50" s="277">
        <v>40</v>
      </c>
      <c r="B50" s="392" t="s">
        <v>52</v>
      </c>
      <c r="C50" s="277" t="s">
        <v>91</v>
      </c>
      <c r="D50" s="316">
        <v>2298.0500000000002</v>
      </c>
      <c r="E50" s="316">
        <v>2284.1833333333334</v>
      </c>
      <c r="F50" s="317">
        <v>2255.3666666666668</v>
      </c>
      <c r="G50" s="317">
        <v>2212.6833333333334</v>
      </c>
      <c r="H50" s="317">
        <v>2183.8666666666668</v>
      </c>
      <c r="I50" s="317">
        <v>2326.8666666666668</v>
      </c>
      <c r="J50" s="317">
        <v>2355.6833333333334</v>
      </c>
      <c r="K50" s="317">
        <v>2398.3666666666668</v>
      </c>
      <c r="L50" s="304">
        <v>2313</v>
      </c>
      <c r="M50" s="304">
        <v>2241.5</v>
      </c>
      <c r="N50" s="319">
        <v>4403200</v>
      </c>
      <c r="O50" s="320">
        <v>-8.3430474604496249E-2</v>
      </c>
    </row>
    <row r="51" spans="1:15" ht="15">
      <c r="A51" s="277">
        <v>41</v>
      </c>
      <c r="B51" s="392" t="s">
        <v>92</v>
      </c>
      <c r="C51" s="277" t="s">
        <v>93</v>
      </c>
      <c r="D51" s="316">
        <v>141.25</v>
      </c>
      <c r="E51" s="316">
        <v>141.65</v>
      </c>
      <c r="F51" s="317">
        <v>139.15</v>
      </c>
      <c r="G51" s="317">
        <v>137.05000000000001</v>
      </c>
      <c r="H51" s="317">
        <v>134.55000000000001</v>
      </c>
      <c r="I51" s="317">
        <v>143.75</v>
      </c>
      <c r="J51" s="317">
        <v>146.25</v>
      </c>
      <c r="K51" s="317">
        <v>148.35</v>
      </c>
      <c r="L51" s="304">
        <v>144.15</v>
      </c>
      <c r="M51" s="304">
        <v>139.55000000000001</v>
      </c>
      <c r="N51" s="319">
        <v>31498500</v>
      </c>
      <c r="O51" s="320">
        <v>3.1780348070478866E-2</v>
      </c>
    </row>
    <row r="52" spans="1:15" ht="15">
      <c r="A52" s="277">
        <v>42</v>
      </c>
      <c r="B52" s="392" t="s">
        <v>52</v>
      </c>
      <c r="C52" s="277" t="s">
        <v>94</v>
      </c>
      <c r="D52" s="316">
        <v>4107.55</v>
      </c>
      <c r="E52" s="316">
        <v>4116.916666666667</v>
      </c>
      <c r="F52" s="317">
        <v>4078.6333333333341</v>
      </c>
      <c r="G52" s="317">
        <v>4049.7166666666672</v>
      </c>
      <c r="H52" s="317">
        <v>4011.4333333333343</v>
      </c>
      <c r="I52" s="317">
        <v>4145.8333333333339</v>
      </c>
      <c r="J52" s="317">
        <v>4184.1166666666668</v>
      </c>
      <c r="K52" s="317">
        <v>4213.0333333333338</v>
      </c>
      <c r="L52" s="304">
        <v>4155.2</v>
      </c>
      <c r="M52" s="304">
        <v>4088</v>
      </c>
      <c r="N52" s="319">
        <v>3326250</v>
      </c>
      <c r="O52" s="320">
        <v>6.0163946754907124E-4</v>
      </c>
    </row>
    <row r="53" spans="1:15" ht="15">
      <c r="A53" s="277">
        <v>43</v>
      </c>
      <c r="B53" s="392" t="s">
        <v>44</v>
      </c>
      <c r="C53" s="277" t="s">
        <v>95</v>
      </c>
      <c r="D53" s="316">
        <v>19248.2</v>
      </c>
      <c r="E53" s="316">
        <v>19126.250000000004</v>
      </c>
      <c r="F53" s="317">
        <v>18930.850000000006</v>
      </c>
      <c r="G53" s="317">
        <v>18613.500000000004</v>
      </c>
      <c r="H53" s="317">
        <v>18418.100000000006</v>
      </c>
      <c r="I53" s="317">
        <v>19443.600000000006</v>
      </c>
      <c r="J53" s="317">
        <v>19639.000000000007</v>
      </c>
      <c r="K53" s="317">
        <v>19956.350000000006</v>
      </c>
      <c r="L53" s="304">
        <v>19321.650000000001</v>
      </c>
      <c r="M53" s="304">
        <v>18808.900000000001</v>
      </c>
      <c r="N53" s="319">
        <v>291305</v>
      </c>
      <c r="O53" s="320">
        <v>1.5495363591996096E-2</v>
      </c>
    </row>
    <row r="54" spans="1:15" ht="15">
      <c r="A54" s="277">
        <v>44</v>
      </c>
      <c r="B54" s="392" t="s">
        <v>57</v>
      </c>
      <c r="C54" s="277" t="s">
        <v>96</v>
      </c>
      <c r="D54" s="316">
        <v>58.55</v>
      </c>
      <c r="E54" s="316">
        <v>57.6</v>
      </c>
      <c r="F54" s="317">
        <v>56.45</v>
      </c>
      <c r="G54" s="317">
        <v>54.35</v>
      </c>
      <c r="H54" s="317">
        <v>53.2</v>
      </c>
      <c r="I54" s="317">
        <v>59.7</v>
      </c>
      <c r="J54" s="317">
        <v>60.849999999999994</v>
      </c>
      <c r="K54" s="317">
        <v>62.95</v>
      </c>
      <c r="L54" s="304">
        <v>58.75</v>
      </c>
      <c r="M54" s="304">
        <v>55.5</v>
      </c>
      <c r="N54" s="319">
        <v>11825600</v>
      </c>
      <c r="O54" s="320">
        <v>0.10511363636363637</v>
      </c>
    </row>
    <row r="55" spans="1:15" ht="15">
      <c r="A55" s="277">
        <v>45</v>
      </c>
      <c r="B55" s="392" t="s">
        <v>44</v>
      </c>
      <c r="C55" s="277" t="s">
        <v>97</v>
      </c>
      <c r="D55" s="316">
        <v>1124.75</v>
      </c>
      <c r="E55" s="316">
        <v>1120.3666666666666</v>
      </c>
      <c r="F55" s="317">
        <v>1112.3833333333332</v>
      </c>
      <c r="G55" s="317">
        <v>1100.0166666666667</v>
      </c>
      <c r="H55" s="317">
        <v>1092.0333333333333</v>
      </c>
      <c r="I55" s="317">
        <v>1132.7333333333331</v>
      </c>
      <c r="J55" s="317">
        <v>1140.7166666666662</v>
      </c>
      <c r="K55" s="317">
        <v>1153.083333333333</v>
      </c>
      <c r="L55" s="304">
        <v>1128.3499999999999</v>
      </c>
      <c r="M55" s="304">
        <v>1108</v>
      </c>
      <c r="N55" s="319">
        <v>2962300</v>
      </c>
      <c r="O55" s="320">
        <v>6.0236220472440948E-2</v>
      </c>
    </row>
    <row r="56" spans="1:15" ht="15">
      <c r="A56" s="277">
        <v>46</v>
      </c>
      <c r="B56" s="392" t="s">
        <v>44</v>
      </c>
      <c r="C56" s="277" t="s">
        <v>98</v>
      </c>
      <c r="D56" s="316">
        <v>158.44999999999999</v>
      </c>
      <c r="E56" s="316">
        <v>159.45000000000002</v>
      </c>
      <c r="F56" s="317">
        <v>157.00000000000003</v>
      </c>
      <c r="G56" s="317">
        <v>155.55000000000001</v>
      </c>
      <c r="H56" s="317">
        <v>153.10000000000002</v>
      </c>
      <c r="I56" s="317">
        <v>160.90000000000003</v>
      </c>
      <c r="J56" s="317">
        <v>163.35000000000002</v>
      </c>
      <c r="K56" s="317">
        <v>164.80000000000004</v>
      </c>
      <c r="L56" s="304">
        <v>161.9</v>
      </c>
      <c r="M56" s="304">
        <v>158</v>
      </c>
      <c r="N56" s="319">
        <v>11718000</v>
      </c>
      <c r="O56" s="320">
        <v>4.6296296296296294E-3</v>
      </c>
    </row>
    <row r="57" spans="1:15" ht="15">
      <c r="A57" s="277">
        <v>47</v>
      </c>
      <c r="B57" s="392" t="s">
        <v>54</v>
      </c>
      <c r="C57" s="277" t="s">
        <v>99</v>
      </c>
      <c r="D57" s="316">
        <v>53.9</v>
      </c>
      <c r="E57" s="316">
        <v>53.533333333333331</v>
      </c>
      <c r="F57" s="317">
        <v>52.716666666666661</v>
      </c>
      <c r="G57" s="317">
        <v>51.533333333333331</v>
      </c>
      <c r="H57" s="317">
        <v>50.716666666666661</v>
      </c>
      <c r="I57" s="317">
        <v>54.716666666666661</v>
      </c>
      <c r="J57" s="317">
        <v>55.533333333333324</v>
      </c>
      <c r="K57" s="317">
        <v>56.716666666666661</v>
      </c>
      <c r="L57" s="304">
        <v>54.35</v>
      </c>
      <c r="M57" s="304">
        <v>52.35</v>
      </c>
      <c r="N57" s="319">
        <v>57349500</v>
      </c>
      <c r="O57" s="320">
        <v>-6.7192036499377855E-2</v>
      </c>
    </row>
    <row r="58" spans="1:15" ht="15">
      <c r="A58" s="277">
        <v>48</v>
      </c>
      <c r="B58" s="392" t="s">
        <v>73</v>
      </c>
      <c r="C58" s="277" t="s">
        <v>100</v>
      </c>
      <c r="D58" s="316">
        <v>100.6</v>
      </c>
      <c r="E58" s="316">
        <v>100.81666666666666</v>
      </c>
      <c r="F58" s="317">
        <v>99.633333333333326</v>
      </c>
      <c r="G58" s="317">
        <v>98.666666666666657</v>
      </c>
      <c r="H58" s="317">
        <v>97.48333333333332</v>
      </c>
      <c r="I58" s="317">
        <v>101.78333333333333</v>
      </c>
      <c r="J58" s="317">
        <v>102.96666666666667</v>
      </c>
      <c r="K58" s="317">
        <v>103.93333333333334</v>
      </c>
      <c r="L58" s="304">
        <v>102</v>
      </c>
      <c r="M58" s="304">
        <v>99.85</v>
      </c>
      <c r="N58" s="319">
        <v>32641100</v>
      </c>
      <c r="O58" s="320">
        <v>-1.2001477104874446E-2</v>
      </c>
    </row>
    <row r="59" spans="1:15" ht="15">
      <c r="A59" s="277">
        <v>49</v>
      </c>
      <c r="B59" s="392" t="s">
        <v>52</v>
      </c>
      <c r="C59" s="277" t="s">
        <v>101</v>
      </c>
      <c r="D59" s="316">
        <v>420.5</v>
      </c>
      <c r="E59" s="316">
        <v>414.66666666666669</v>
      </c>
      <c r="F59" s="317">
        <v>406.83333333333337</v>
      </c>
      <c r="G59" s="317">
        <v>393.16666666666669</v>
      </c>
      <c r="H59" s="317">
        <v>385.33333333333337</v>
      </c>
      <c r="I59" s="317">
        <v>428.33333333333337</v>
      </c>
      <c r="J59" s="317">
        <v>436.16666666666674</v>
      </c>
      <c r="K59" s="317">
        <v>449.83333333333337</v>
      </c>
      <c r="L59" s="304">
        <v>422.5</v>
      </c>
      <c r="M59" s="304">
        <v>401</v>
      </c>
      <c r="N59" s="319">
        <v>6904600</v>
      </c>
      <c r="O59" s="320">
        <v>-9.6055404998494423E-2</v>
      </c>
    </row>
    <row r="60" spans="1:15" ht="15">
      <c r="A60" s="277">
        <v>50</v>
      </c>
      <c r="B60" s="392" t="s">
        <v>102</v>
      </c>
      <c r="C60" s="277" t="s">
        <v>103</v>
      </c>
      <c r="D60" s="316">
        <v>20</v>
      </c>
      <c r="E60" s="316">
        <v>20.166666666666668</v>
      </c>
      <c r="F60" s="317">
        <v>19.783333333333335</v>
      </c>
      <c r="G60" s="317">
        <v>19.566666666666666</v>
      </c>
      <c r="H60" s="317">
        <v>19.183333333333334</v>
      </c>
      <c r="I60" s="317">
        <v>20.383333333333336</v>
      </c>
      <c r="J60" s="317">
        <v>20.766666666666669</v>
      </c>
      <c r="K60" s="317">
        <v>20.983333333333338</v>
      </c>
      <c r="L60" s="304">
        <v>20.55</v>
      </c>
      <c r="M60" s="304">
        <v>19.95</v>
      </c>
      <c r="N60" s="319">
        <v>114705000</v>
      </c>
      <c r="O60" s="320">
        <v>-8.1712062256809343E-3</v>
      </c>
    </row>
    <row r="61" spans="1:15" ht="15">
      <c r="A61" s="277">
        <v>51</v>
      </c>
      <c r="B61" s="392" t="s">
        <v>50</v>
      </c>
      <c r="C61" s="277" t="s">
        <v>104</v>
      </c>
      <c r="D61" s="316">
        <v>700.95</v>
      </c>
      <c r="E61" s="316">
        <v>702.16666666666663</v>
      </c>
      <c r="F61" s="317">
        <v>692.98333333333323</v>
      </c>
      <c r="G61" s="317">
        <v>685.01666666666665</v>
      </c>
      <c r="H61" s="317">
        <v>675.83333333333326</v>
      </c>
      <c r="I61" s="317">
        <v>710.13333333333321</v>
      </c>
      <c r="J61" s="317">
        <v>719.31666666666661</v>
      </c>
      <c r="K61" s="317">
        <v>727.28333333333319</v>
      </c>
      <c r="L61" s="304">
        <v>711.35</v>
      </c>
      <c r="M61" s="304">
        <v>694.2</v>
      </c>
      <c r="N61" s="319">
        <v>7007000</v>
      </c>
      <c r="O61" s="320">
        <v>8.0563947633434038E-3</v>
      </c>
    </row>
    <row r="62" spans="1:15" ht="15">
      <c r="A62" s="277">
        <v>52</v>
      </c>
      <c r="B62" s="442" t="s">
        <v>39</v>
      </c>
      <c r="C62" s="277" t="s">
        <v>248</v>
      </c>
      <c r="D62" s="316">
        <v>880.1</v>
      </c>
      <c r="E62" s="316">
        <v>883.21666666666658</v>
      </c>
      <c r="F62" s="317">
        <v>871.18333333333317</v>
      </c>
      <c r="G62" s="317">
        <v>862.26666666666654</v>
      </c>
      <c r="H62" s="317">
        <v>850.23333333333312</v>
      </c>
      <c r="I62" s="317">
        <v>892.13333333333321</v>
      </c>
      <c r="J62" s="317">
        <v>904.16666666666674</v>
      </c>
      <c r="K62" s="317">
        <v>913.08333333333326</v>
      </c>
      <c r="L62" s="304">
        <v>895.25</v>
      </c>
      <c r="M62" s="304">
        <v>874.3</v>
      </c>
      <c r="N62" s="319">
        <v>339300</v>
      </c>
      <c r="O62" s="320">
        <v>-2.7932960893854747E-2</v>
      </c>
    </row>
    <row r="63" spans="1:15" ht="15">
      <c r="A63" s="277">
        <v>53</v>
      </c>
      <c r="B63" s="392" t="s">
        <v>37</v>
      </c>
      <c r="C63" s="277" t="s">
        <v>105</v>
      </c>
      <c r="D63" s="316">
        <v>605.54999999999995</v>
      </c>
      <c r="E63" s="316">
        <v>604.44999999999993</v>
      </c>
      <c r="F63" s="317">
        <v>595.39999999999986</v>
      </c>
      <c r="G63" s="317">
        <v>585.24999999999989</v>
      </c>
      <c r="H63" s="317">
        <v>576.19999999999982</v>
      </c>
      <c r="I63" s="317">
        <v>614.59999999999991</v>
      </c>
      <c r="J63" s="317">
        <v>623.64999999999986</v>
      </c>
      <c r="K63" s="317">
        <v>633.79999999999995</v>
      </c>
      <c r="L63" s="304">
        <v>613.5</v>
      </c>
      <c r="M63" s="304">
        <v>594.29999999999995</v>
      </c>
      <c r="N63" s="319">
        <v>19099750</v>
      </c>
      <c r="O63" s="320">
        <v>6.9618351197034958E-3</v>
      </c>
    </row>
    <row r="64" spans="1:15" ht="15">
      <c r="A64" s="277">
        <v>54</v>
      </c>
      <c r="B64" s="392" t="s">
        <v>39</v>
      </c>
      <c r="C64" s="277" t="s">
        <v>106</v>
      </c>
      <c r="D64" s="316">
        <v>600.54999999999995</v>
      </c>
      <c r="E64" s="316">
        <v>599.48333333333335</v>
      </c>
      <c r="F64" s="317">
        <v>592.51666666666665</v>
      </c>
      <c r="G64" s="317">
        <v>584.48333333333335</v>
      </c>
      <c r="H64" s="317">
        <v>577.51666666666665</v>
      </c>
      <c r="I64" s="317">
        <v>607.51666666666665</v>
      </c>
      <c r="J64" s="317">
        <v>614.48333333333335</v>
      </c>
      <c r="K64" s="317">
        <v>622.51666666666665</v>
      </c>
      <c r="L64" s="304">
        <v>606.45000000000005</v>
      </c>
      <c r="M64" s="304">
        <v>591.45000000000005</v>
      </c>
      <c r="N64" s="319">
        <v>5632000</v>
      </c>
      <c r="O64" s="320">
        <v>8.054412027921962E-3</v>
      </c>
    </row>
    <row r="65" spans="1:15" ht="15">
      <c r="A65" s="277">
        <v>55</v>
      </c>
      <c r="B65" s="392" t="s">
        <v>107</v>
      </c>
      <c r="C65" s="277" t="s">
        <v>108</v>
      </c>
      <c r="D65" s="316">
        <v>648.54999999999995</v>
      </c>
      <c r="E65" s="316">
        <v>641.36666666666667</v>
      </c>
      <c r="F65" s="317">
        <v>631.2833333333333</v>
      </c>
      <c r="G65" s="317">
        <v>614.01666666666665</v>
      </c>
      <c r="H65" s="317">
        <v>603.93333333333328</v>
      </c>
      <c r="I65" s="317">
        <v>658.63333333333333</v>
      </c>
      <c r="J65" s="317">
        <v>668.71666666666658</v>
      </c>
      <c r="K65" s="317">
        <v>685.98333333333335</v>
      </c>
      <c r="L65" s="304">
        <v>651.45000000000005</v>
      </c>
      <c r="M65" s="304">
        <v>624.1</v>
      </c>
      <c r="N65" s="319">
        <v>22407000</v>
      </c>
      <c r="O65" s="320">
        <v>-7.4920397078104511E-4</v>
      </c>
    </row>
    <row r="66" spans="1:15" ht="15">
      <c r="A66" s="277">
        <v>56</v>
      </c>
      <c r="B66" s="392" t="s">
        <v>57</v>
      </c>
      <c r="C66" s="277" t="s">
        <v>109</v>
      </c>
      <c r="D66" s="316">
        <v>1810.3</v>
      </c>
      <c r="E66" s="316">
        <v>1820.7333333333333</v>
      </c>
      <c r="F66" s="317">
        <v>1795.9166666666667</v>
      </c>
      <c r="G66" s="317">
        <v>1781.5333333333333</v>
      </c>
      <c r="H66" s="317">
        <v>1756.7166666666667</v>
      </c>
      <c r="I66" s="317">
        <v>1835.1166666666668</v>
      </c>
      <c r="J66" s="317">
        <v>1859.9333333333334</v>
      </c>
      <c r="K66" s="317">
        <v>1874.3166666666668</v>
      </c>
      <c r="L66" s="304">
        <v>1845.55</v>
      </c>
      <c r="M66" s="304">
        <v>1806.35</v>
      </c>
      <c r="N66" s="319">
        <v>29605500</v>
      </c>
      <c r="O66" s="320">
        <v>1.6145474015877757E-2</v>
      </c>
    </row>
    <row r="67" spans="1:15" ht="15">
      <c r="A67" s="277">
        <v>57</v>
      </c>
      <c r="B67" s="392" t="s">
        <v>54</v>
      </c>
      <c r="C67" s="277" t="s">
        <v>110</v>
      </c>
      <c r="D67" s="316">
        <v>1128</v>
      </c>
      <c r="E67" s="316">
        <v>1131.75</v>
      </c>
      <c r="F67" s="317">
        <v>1116.8499999999999</v>
      </c>
      <c r="G67" s="317">
        <v>1105.6999999999998</v>
      </c>
      <c r="H67" s="317">
        <v>1090.7999999999997</v>
      </c>
      <c r="I67" s="317">
        <v>1142.9000000000001</v>
      </c>
      <c r="J67" s="317">
        <v>1157.8000000000002</v>
      </c>
      <c r="K67" s="317">
        <v>1168.9500000000003</v>
      </c>
      <c r="L67" s="304">
        <v>1146.6500000000001</v>
      </c>
      <c r="M67" s="304">
        <v>1120.5999999999999</v>
      </c>
      <c r="N67" s="319">
        <v>44255200</v>
      </c>
      <c r="O67" s="320">
        <v>6.6186116153652497E-2</v>
      </c>
    </row>
    <row r="68" spans="1:15" ht="15">
      <c r="A68" s="277">
        <v>58</v>
      </c>
      <c r="B68" s="392" t="s">
        <v>57</v>
      </c>
      <c r="C68" s="277" t="s">
        <v>253</v>
      </c>
      <c r="D68" s="316">
        <v>617.95000000000005</v>
      </c>
      <c r="E68" s="316">
        <v>619.65</v>
      </c>
      <c r="F68" s="317">
        <v>611.79999999999995</v>
      </c>
      <c r="G68" s="317">
        <v>605.65</v>
      </c>
      <c r="H68" s="317">
        <v>597.79999999999995</v>
      </c>
      <c r="I68" s="317">
        <v>625.79999999999995</v>
      </c>
      <c r="J68" s="317">
        <v>633.65000000000009</v>
      </c>
      <c r="K68" s="317">
        <v>639.79999999999995</v>
      </c>
      <c r="L68" s="304">
        <v>627.5</v>
      </c>
      <c r="M68" s="304">
        <v>613.5</v>
      </c>
      <c r="N68" s="319">
        <v>12543300</v>
      </c>
      <c r="O68" s="320">
        <v>-7.5718015665796343E-3</v>
      </c>
    </row>
    <row r="69" spans="1:15" ht="15">
      <c r="A69" s="277">
        <v>59</v>
      </c>
      <c r="B69" s="392" t="s">
        <v>44</v>
      </c>
      <c r="C69" s="277" t="s">
        <v>111</v>
      </c>
      <c r="D69" s="316">
        <v>2832.5</v>
      </c>
      <c r="E69" s="316">
        <v>2799.8333333333335</v>
      </c>
      <c r="F69" s="317">
        <v>2756.166666666667</v>
      </c>
      <c r="G69" s="317">
        <v>2679.8333333333335</v>
      </c>
      <c r="H69" s="317">
        <v>2636.166666666667</v>
      </c>
      <c r="I69" s="317">
        <v>2876.166666666667</v>
      </c>
      <c r="J69" s="317">
        <v>2919.8333333333339</v>
      </c>
      <c r="K69" s="317">
        <v>2996.166666666667</v>
      </c>
      <c r="L69" s="304">
        <v>2843.5</v>
      </c>
      <c r="M69" s="304">
        <v>2723.5</v>
      </c>
      <c r="N69" s="319">
        <v>2389200</v>
      </c>
      <c r="O69" s="320">
        <v>9.3789607097591893E-3</v>
      </c>
    </row>
    <row r="70" spans="1:15" ht="15">
      <c r="A70" s="277">
        <v>60</v>
      </c>
      <c r="B70" s="392" t="s">
        <v>113</v>
      </c>
      <c r="C70" s="277" t="s">
        <v>114</v>
      </c>
      <c r="D70" s="316">
        <v>161.5</v>
      </c>
      <c r="E70" s="316">
        <v>161.75</v>
      </c>
      <c r="F70" s="317">
        <v>160.05000000000001</v>
      </c>
      <c r="G70" s="317">
        <v>158.60000000000002</v>
      </c>
      <c r="H70" s="317">
        <v>156.90000000000003</v>
      </c>
      <c r="I70" s="317">
        <v>163.19999999999999</v>
      </c>
      <c r="J70" s="317">
        <v>164.89999999999998</v>
      </c>
      <c r="K70" s="317">
        <v>166.34999999999997</v>
      </c>
      <c r="L70" s="304">
        <v>163.44999999999999</v>
      </c>
      <c r="M70" s="304">
        <v>160.30000000000001</v>
      </c>
      <c r="N70" s="319">
        <v>37100400</v>
      </c>
      <c r="O70" s="320">
        <v>3.8767156272574044E-2</v>
      </c>
    </row>
    <row r="71" spans="1:15" ht="15">
      <c r="A71" s="277">
        <v>61</v>
      </c>
      <c r="B71" s="392" t="s">
        <v>73</v>
      </c>
      <c r="C71" s="277" t="s">
        <v>115</v>
      </c>
      <c r="D71" s="316">
        <v>227.15</v>
      </c>
      <c r="E71" s="316">
        <v>226.76666666666665</v>
      </c>
      <c r="F71" s="317">
        <v>223.83333333333331</v>
      </c>
      <c r="G71" s="317">
        <v>220.51666666666665</v>
      </c>
      <c r="H71" s="317">
        <v>217.58333333333331</v>
      </c>
      <c r="I71" s="317">
        <v>230.08333333333331</v>
      </c>
      <c r="J71" s="317">
        <v>233.01666666666665</v>
      </c>
      <c r="K71" s="317">
        <v>236.33333333333331</v>
      </c>
      <c r="L71" s="304">
        <v>229.7</v>
      </c>
      <c r="M71" s="304">
        <v>223.45</v>
      </c>
      <c r="N71" s="319">
        <v>23838300</v>
      </c>
      <c r="O71" s="320">
        <v>-2.817831590533847E-2</v>
      </c>
    </row>
    <row r="72" spans="1:15" ht="15">
      <c r="A72" s="277">
        <v>62</v>
      </c>
      <c r="B72" s="392" t="s">
        <v>50</v>
      </c>
      <c r="C72" s="277" t="s">
        <v>116</v>
      </c>
      <c r="D72" s="316">
        <v>2323.1</v>
      </c>
      <c r="E72" s="316">
        <v>2317.0500000000002</v>
      </c>
      <c r="F72" s="317">
        <v>2300.1000000000004</v>
      </c>
      <c r="G72" s="317">
        <v>2277.1000000000004</v>
      </c>
      <c r="H72" s="317">
        <v>2260.1500000000005</v>
      </c>
      <c r="I72" s="317">
        <v>2340.0500000000002</v>
      </c>
      <c r="J72" s="317">
        <v>2357</v>
      </c>
      <c r="K72" s="317">
        <v>2380</v>
      </c>
      <c r="L72" s="304">
        <v>2334</v>
      </c>
      <c r="M72" s="304">
        <v>2294.0500000000002</v>
      </c>
      <c r="N72" s="319">
        <v>16196400</v>
      </c>
      <c r="O72" s="320">
        <v>-6.5691415953629591E-3</v>
      </c>
    </row>
    <row r="73" spans="1:15" ht="15">
      <c r="A73" s="277">
        <v>63</v>
      </c>
      <c r="B73" s="392" t="s">
        <v>57</v>
      </c>
      <c r="C73" s="277" t="s">
        <v>117</v>
      </c>
      <c r="D73" s="316">
        <v>222.65</v>
      </c>
      <c r="E73" s="316">
        <v>223.15</v>
      </c>
      <c r="F73" s="317">
        <v>220.10000000000002</v>
      </c>
      <c r="G73" s="317">
        <v>217.55</v>
      </c>
      <c r="H73" s="317">
        <v>214.50000000000003</v>
      </c>
      <c r="I73" s="317">
        <v>225.70000000000002</v>
      </c>
      <c r="J73" s="317">
        <v>228.75000000000003</v>
      </c>
      <c r="K73" s="317">
        <v>231.3</v>
      </c>
      <c r="L73" s="304">
        <v>226.2</v>
      </c>
      <c r="M73" s="304">
        <v>220.6</v>
      </c>
      <c r="N73" s="319">
        <v>12449600</v>
      </c>
      <c r="O73" s="320">
        <v>1.996007984031936E-3</v>
      </c>
    </row>
    <row r="74" spans="1:15" ht="15">
      <c r="A74" s="277">
        <v>64</v>
      </c>
      <c r="B74" s="392" t="s">
        <v>54</v>
      </c>
      <c r="C74" s="277" t="s">
        <v>118</v>
      </c>
      <c r="D74" s="316">
        <v>363.05</v>
      </c>
      <c r="E74" s="316">
        <v>361.88333333333338</v>
      </c>
      <c r="F74" s="317">
        <v>356.96666666666675</v>
      </c>
      <c r="G74" s="317">
        <v>350.88333333333338</v>
      </c>
      <c r="H74" s="317">
        <v>345.96666666666675</v>
      </c>
      <c r="I74" s="317">
        <v>367.96666666666675</v>
      </c>
      <c r="J74" s="317">
        <v>372.88333333333338</v>
      </c>
      <c r="K74" s="317">
        <v>378.96666666666675</v>
      </c>
      <c r="L74" s="304">
        <v>366.8</v>
      </c>
      <c r="M74" s="304">
        <v>355.8</v>
      </c>
      <c r="N74" s="319">
        <v>113040125</v>
      </c>
      <c r="O74" s="320">
        <v>-1.5342787332918124E-2</v>
      </c>
    </row>
    <row r="75" spans="1:15" ht="15">
      <c r="A75" s="277">
        <v>65</v>
      </c>
      <c r="B75" s="392" t="s">
        <v>57</v>
      </c>
      <c r="C75" s="277" t="s">
        <v>119</v>
      </c>
      <c r="D75" s="316">
        <v>437.4</v>
      </c>
      <c r="E75" s="316">
        <v>439.31666666666666</v>
      </c>
      <c r="F75" s="317">
        <v>433.08333333333331</v>
      </c>
      <c r="G75" s="317">
        <v>428.76666666666665</v>
      </c>
      <c r="H75" s="317">
        <v>422.5333333333333</v>
      </c>
      <c r="I75" s="317">
        <v>443.63333333333333</v>
      </c>
      <c r="J75" s="317">
        <v>449.86666666666667</v>
      </c>
      <c r="K75" s="317">
        <v>454.18333333333334</v>
      </c>
      <c r="L75" s="304">
        <v>445.55</v>
      </c>
      <c r="M75" s="304">
        <v>435</v>
      </c>
      <c r="N75" s="319">
        <v>8256000</v>
      </c>
      <c r="O75" s="320">
        <v>3.71207838703599E-2</v>
      </c>
    </row>
    <row r="76" spans="1:15" ht="15">
      <c r="A76" s="277">
        <v>66</v>
      </c>
      <c r="B76" s="392" t="s">
        <v>68</v>
      </c>
      <c r="C76" s="277" t="s">
        <v>120</v>
      </c>
      <c r="D76" s="316">
        <v>9.0500000000000007</v>
      </c>
      <c r="E76" s="316">
        <v>9.1</v>
      </c>
      <c r="F76" s="317">
        <v>8.6</v>
      </c>
      <c r="G76" s="317">
        <v>8.15</v>
      </c>
      <c r="H76" s="317">
        <v>7.65</v>
      </c>
      <c r="I76" s="317">
        <v>9.5499999999999989</v>
      </c>
      <c r="J76" s="317">
        <v>10.049999999999999</v>
      </c>
      <c r="K76" s="317">
        <v>10.499999999999998</v>
      </c>
      <c r="L76" s="304">
        <v>9.6</v>
      </c>
      <c r="M76" s="304">
        <v>8.65</v>
      </c>
      <c r="N76" s="319">
        <v>303100000</v>
      </c>
      <c r="O76" s="320">
        <v>-4.2459088898717384E-2</v>
      </c>
    </row>
    <row r="77" spans="1:15" ht="15">
      <c r="A77" s="277">
        <v>67</v>
      </c>
      <c r="B77" s="392" t="s">
        <v>54</v>
      </c>
      <c r="C77" s="277" t="s">
        <v>121</v>
      </c>
      <c r="D77" s="316">
        <v>27.35</v>
      </c>
      <c r="E77" s="316">
        <v>27.583333333333332</v>
      </c>
      <c r="F77" s="317">
        <v>26.816666666666663</v>
      </c>
      <c r="G77" s="317">
        <v>26.283333333333331</v>
      </c>
      <c r="H77" s="317">
        <v>25.516666666666662</v>
      </c>
      <c r="I77" s="317">
        <v>28.116666666666664</v>
      </c>
      <c r="J77" s="317">
        <v>28.883333333333336</v>
      </c>
      <c r="K77" s="317">
        <v>29.416666666666664</v>
      </c>
      <c r="L77" s="304">
        <v>28.35</v>
      </c>
      <c r="M77" s="304">
        <v>27.05</v>
      </c>
      <c r="N77" s="319">
        <v>137845000</v>
      </c>
      <c r="O77" s="320">
        <v>1.7531556802244039E-2</v>
      </c>
    </row>
    <row r="78" spans="1:15" ht="15">
      <c r="A78" s="277">
        <v>68</v>
      </c>
      <c r="B78" s="392" t="s">
        <v>73</v>
      </c>
      <c r="C78" s="277" t="s">
        <v>122</v>
      </c>
      <c r="D78" s="316">
        <v>419.1</v>
      </c>
      <c r="E78" s="316">
        <v>416.8</v>
      </c>
      <c r="F78" s="317">
        <v>413.05</v>
      </c>
      <c r="G78" s="317">
        <v>407</v>
      </c>
      <c r="H78" s="317">
        <v>403.25</v>
      </c>
      <c r="I78" s="317">
        <v>422.85</v>
      </c>
      <c r="J78" s="317">
        <v>426.6</v>
      </c>
      <c r="K78" s="317">
        <v>432.65000000000003</v>
      </c>
      <c r="L78" s="304">
        <v>420.55</v>
      </c>
      <c r="M78" s="304">
        <v>410.75</v>
      </c>
      <c r="N78" s="319">
        <v>10316625</v>
      </c>
      <c r="O78" s="320">
        <v>2.2207084468664848E-2</v>
      </c>
    </row>
    <row r="79" spans="1:15" ht="15">
      <c r="A79" s="277">
        <v>69</v>
      </c>
      <c r="B79" s="392" t="s">
        <v>39</v>
      </c>
      <c r="C79" s="277" t="s">
        <v>123</v>
      </c>
      <c r="D79" s="316">
        <v>974.35</v>
      </c>
      <c r="E79" s="316">
        <v>977.86666666666667</v>
      </c>
      <c r="F79" s="317">
        <v>956.38333333333333</v>
      </c>
      <c r="G79" s="317">
        <v>938.41666666666663</v>
      </c>
      <c r="H79" s="317">
        <v>916.93333333333328</v>
      </c>
      <c r="I79" s="317">
        <v>995.83333333333337</v>
      </c>
      <c r="J79" s="317">
        <v>1017.3166666666667</v>
      </c>
      <c r="K79" s="317">
        <v>1035.2833333333333</v>
      </c>
      <c r="L79" s="304">
        <v>999.35</v>
      </c>
      <c r="M79" s="304">
        <v>959.9</v>
      </c>
      <c r="N79" s="319">
        <v>2927000</v>
      </c>
      <c r="O79" s="320">
        <v>4.3307788273035108E-2</v>
      </c>
    </row>
    <row r="80" spans="1:15" ht="15">
      <c r="A80" s="277">
        <v>70</v>
      </c>
      <c r="B80" s="392" t="s">
        <v>54</v>
      </c>
      <c r="C80" s="277" t="s">
        <v>124</v>
      </c>
      <c r="D80" s="316">
        <v>529.9</v>
      </c>
      <c r="E80" s="316">
        <v>532.15</v>
      </c>
      <c r="F80" s="317">
        <v>521.25</v>
      </c>
      <c r="G80" s="317">
        <v>512.6</v>
      </c>
      <c r="H80" s="317">
        <v>501.70000000000005</v>
      </c>
      <c r="I80" s="317">
        <v>540.79999999999995</v>
      </c>
      <c r="J80" s="317">
        <v>551.69999999999982</v>
      </c>
      <c r="K80" s="317">
        <v>560.34999999999991</v>
      </c>
      <c r="L80" s="304">
        <v>543.04999999999995</v>
      </c>
      <c r="M80" s="304">
        <v>523.5</v>
      </c>
      <c r="N80" s="319">
        <v>30772800</v>
      </c>
      <c r="O80" s="320">
        <v>1.3356516241207619E-2</v>
      </c>
    </row>
    <row r="81" spans="1:15" ht="15">
      <c r="A81" s="277">
        <v>71</v>
      </c>
      <c r="B81" s="392" t="s">
        <v>68</v>
      </c>
      <c r="C81" s="277" t="s">
        <v>125</v>
      </c>
      <c r="D81" s="316">
        <v>202.8</v>
      </c>
      <c r="E81" s="316">
        <v>201.96666666666667</v>
      </c>
      <c r="F81" s="317">
        <v>194.43333333333334</v>
      </c>
      <c r="G81" s="317">
        <v>186.06666666666666</v>
      </c>
      <c r="H81" s="317">
        <v>178.53333333333333</v>
      </c>
      <c r="I81" s="317">
        <v>210.33333333333334</v>
      </c>
      <c r="J81" s="317">
        <v>217.8666666666667</v>
      </c>
      <c r="K81" s="317">
        <v>226.23333333333335</v>
      </c>
      <c r="L81" s="304">
        <v>209.5</v>
      </c>
      <c r="M81" s="304">
        <v>193.6</v>
      </c>
      <c r="N81" s="319">
        <v>13599600</v>
      </c>
      <c r="O81" s="320">
        <v>-4.2955665024630545E-2</v>
      </c>
    </row>
    <row r="82" spans="1:15" ht="15">
      <c r="A82" s="277">
        <v>72</v>
      </c>
      <c r="B82" s="392" t="s">
        <v>107</v>
      </c>
      <c r="C82" s="277" t="s">
        <v>126</v>
      </c>
      <c r="D82" s="316">
        <v>936.25</v>
      </c>
      <c r="E82" s="316">
        <v>928.61666666666667</v>
      </c>
      <c r="F82" s="317">
        <v>912.93333333333339</v>
      </c>
      <c r="G82" s="317">
        <v>889.61666666666667</v>
      </c>
      <c r="H82" s="317">
        <v>873.93333333333339</v>
      </c>
      <c r="I82" s="317">
        <v>951.93333333333339</v>
      </c>
      <c r="J82" s="317">
        <v>967.61666666666656</v>
      </c>
      <c r="K82" s="317">
        <v>990.93333333333339</v>
      </c>
      <c r="L82" s="304">
        <v>944.3</v>
      </c>
      <c r="M82" s="304">
        <v>905.3</v>
      </c>
      <c r="N82" s="319">
        <v>54705600</v>
      </c>
      <c r="O82" s="320">
        <v>-3.3231307389593352E-3</v>
      </c>
    </row>
    <row r="83" spans="1:15" ht="15">
      <c r="A83" s="277">
        <v>73</v>
      </c>
      <c r="B83" s="392" t="s">
        <v>73</v>
      </c>
      <c r="C83" s="277" t="s">
        <v>127</v>
      </c>
      <c r="D83" s="316">
        <v>88.5</v>
      </c>
      <c r="E83" s="316">
        <v>87.84999999999998</v>
      </c>
      <c r="F83" s="317">
        <v>86.999999999999957</v>
      </c>
      <c r="G83" s="317">
        <v>85.499999999999972</v>
      </c>
      <c r="H83" s="317">
        <v>84.649999999999949</v>
      </c>
      <c r="I83" s="317">
        <v>89.349999999999966</v>
      </c>
      <c r="J83" s="317">
        <v>90.199999999999989</v>
      </c>
      <c r="K83" s="317">
        <v>91.699999999999974</v>
      </c>
      <c r="L83" s="304">
        <v>88.7</v>
      </c>
      <c r="M83" s="304">
        <v>86.35</v>
      </c>
      <c r="N83" s="319">
        <v>56515500</v>
      </c>
      <c r="O83" s="320">
        <v>-4.3599884248094918E-2</v>
      </c>
    </row>
    <row r="84" spans="1:15" ht="15">
      <c r="A84" s="277">
        <v>74</v>
      </c>
      <c r="B84" s="392" t="s">
        <v>50</v>
      </c>
      <c r="C84" s="277" t="s">
        <v>128</v>
      </c>
      <c r="D84" s="316">
        <v>193.3</v>
      </c>
      <c r="E84" s="316">
        <v>193.73333333333335</v>
      </c>
      <c r="F84" s="317">
        <v>192.2166666666667</v>
      </c>
      <c r="G84" s="317">
        <v>191.13333333333335</v>
      </c>
      <c r="H84" s="317">
        <v>189.6166666666667</v>
      </c>
      <c r="I84" s="317">
        <v>194.81666666666669</v>
      </c>
      <c r="J84" s="317">
        <v>196.33333333333334</v>
      </c>
      <c r="K84" s="317">
        <v>197.41666666666669</v>
      </c>
      <c r="L84" s="304">
        <v>195.25</v>
      </c>
      <c r="M84" s="304">
        <v>192.65</v>
      </c>
      <c r="N84" s="319">
        <v>91088000</v>
      </c>
      <c r="O84" s="320">
        <v>3.5806557257741713E-2</v>
      </c>
    </row>
    <row r="85" spans="1:15" ht="15">
      <c r="A85" s="277">
        <v>75</v>
      </c>
      <c r="B85" s="392" t="s">
        <v>113</v>
      </c>
      <c r="C85" s="277" t="s">
        <v>129</v>
      </c>
      <c r="D85" s="316">
        <v>178.25</v>
      </c>
      <c r="E85" s="316">
        <v>177.4</v>
      </c>
      <c r="F85" s="317">
        <v>175</v>
      </c>
      <c r="G85" s="317">
        <v>171.75</v>
      </c>
      <c r="H85" s="317">
        <v>169.35</v>
      </c>
      <c r="I85" s="317">
        <v>180.65</v>
      </c>
      <c r="J85" s="317">
        <v>183.05000000000004</v>
      </c>
      <c r="K85" s="317">
        <v>186.3</v>
      </c>
      <c r="L85" s="304">
        <v>179.8</v>
      </c>
      <c r="M85" s="304">
        <v>174.15</v>
      </c>
      <c r="N85" s="319">
        <v>18900000</v>
      </c>
      <c r="O85" s="320">
        <v>-6.8313189700472936E-3</v>
      </c>
    </row>
    <row r="86" spans="1:15" ht="15">
      <c r="A86" s="277">
        <v>76</v>
      </c>
      <c r="B86" s="392" t="s">
        <v>113</v>
      </c>
      <c r="C86" s="277" t="s">
        <v>130</v>
      </c>
      <c r="D86" s="316">
        <v>206.8</v>
      </c>
      <c r="E86" s="316">
        <v>206.66666666666666</v>
      </c>
      <c r="F86" s="317">
        <v>204.43333333333331</v>
      </c>
      <c r="G86" s="317">
        <v>202.06666666666666</v>
      </c>
      <c r="H86" s="317">
        <v>199.83333333333331</v>
      </c>
      <c r="I86" s="317">
        <v>209.0333333333333</v>
      </c>
      <c r="J86" s="317">
        <v>211.26666666666665</v>
      </c>
      <c r="K86" s="317">
        <v>213.6333333333333</v>
      </c>
      <c r="L86" s="304">
        <v>208.9</v>
      </c>
      <c r="M86" s="304">
        <v>204.3</v>
      </c>
      <c r="N86" s="319">
        <v>44747100</v>
      </c>
      <c r="O86" s="320">
        <v>-8.4953634460065812E-3</v>
      </c>
    </row>
    <row r="87" spans="1:15" ht="15">
      <c r="A87" s="277">
        <v>77</v>
      </c>
      <c r="B87" s="392" t="s">
        <v>39</v>
      </c>
      <c r="C87" s="277" t="s">
        <v>131</v>
      </c>
      <c r="D87" s="316">
        <v>1757.8</v>
      </c>
      <c r="E87" s="316">
        <v>1762.3166666666668</v>
      </c>
      <c r="F87" s="317">
        <v>1740.6333333333337</v>
      </c>
      <c r="G87" s="317">
        <v>1723.4666666666669</v>
      </c>
      <c r="H87" s="317">
        <v>1701.7833333333338</v>
      </c>
      <c r="I87" s="317">
        <v>1779.4833333333336</v>
      </c>
      <c r="J87" s="317">
        <v>1801.1666666666665</v>
      </c>
      <c r="K87" s="317">
        <v>1818.3333333333335</v>
      </c>
      <c r="L87" s="304">
        <v>1784</v>
      </c>
      <c r="M87" s="304">
        <v>1745.15</v>
      </c>
      <c r="N87" s="319">
        <v>2072000</v>
      </c>
      <c r="O87" s="320">
        <v>-1.1686143572621035E-2</v>
      </c>
    </row>
    <row r="88" spans="1:15" ht="15">
      <c r="A88" s="277">
        <v>78</v>
      </c>
      <c r="B88" s="392" t="s">
        <v>39</v>
      </c>
      <c r="C88" s="277" t="s">
        <v>132</v>
      </c>
      <c r="D88" s="316">
        <v>374.7</v>
      </c>
      <c r="E88" s="316">
        <v>375.90000000000003</v>
      </c>
      <c r="F88" s="317">
        <v>372.00000000000006</v>
      </c>
      <c r="G88" s="317">
        <v>369.3</v>
      </c>
      <c r="H88" s="317">
        <v>365.40000000000003</v>
      </c>
      <c r="I88" s="317">
        <v>378.60000000000008</v>
      </c>
      <c r="J88" s="317">
        <v>382.50000000000006</v>
      </c>
      <c r="K88" s="317">
        <v>385.2000000000001</v>
      </c>
      <c r="L88" s="304">
        <v>379.8</v>
      </c>
      <c r="M88" s="304">
        <v>373.2</v>
      </c>
      <c r="N88" s="319">
        <v>1449000</v>
      </c>
      <c r="O88" s="320">
        <v>9.7560975609756097E-3</v>
      </c>
    </row>
    <row r="89" spans="1:15" ht="15">
      <c r="A89" s="277">
        <v>79</v>
      </c>
      <c r="B89" s="392" t="s">
        <v>54</v>
      </c>
      <c r="C89" s="277" t="s">
        <v>133</v>
      </c>
      <c r="D89" s="316">
        <v>1316.2</v>
      </c>
      <c r="E89" s="316">
        <v>1319.6000000000001</v>
      </c>
      <c r="F89" s="317">
        <v>1302.8500000000004</v>
      </c>
      <c r="G89" s="317">
        <v>1289.5000000000002</v>
      </c>
      <c r="H89" s="317">
        <v>1272.7500000000005</v>
      </c>
      <c r="I89" s="317">
        <v>1332.9500000000003</v>
      </c>
      <c r="J89" s="317">
        <v>1349.6999999999998</v>
      </c>
      <c r="K89" s="317">
        <v>1363.0500000000002</v>
      </c>
      <c r="L89" s="304">
        <v>1336.35</v>
      </c>
      <c r="M89" s="304">
        <v>1306.25</v>
      </c>
      <c r="N89" s="319">
        <v>9666400</v>
      </c>
      <c r="O89" s="320">
        <v>0.12139211136890951</v>
      </c>
    </row>
    <row r="90" spans="1:15" ht="15">
      <c r="A90" s="277">
        <v>80</v>
      </c>
      <c r="B90" s="392" t="s">
        <v>57</v>
      </c>
      <c r="C90" s="277" t="s">
        <v>134</v>
      </c>
      <c r="D90" s="316">
        <v>63.05</v>
      </c>
      <c r="E90" s="316">
        <v>62.366666666666667</v>
      </c>
      <c r="F90" s="317">
        <v>60.933333333333337</v>
      </c>
      <c r="G90" s="317">
        <v>58.81666666666667</v>
      </c>
      <c r="H90" s="317">
        <v>57.38333333333334</v>
      </c>
      <c r="I90" s="317">
        <v>64.483333333333334</v>
      </c>
      <c r="J90" s="317">
        <v>65.916666666666657</v>
      </c>
      <c r="K90" s="317">
        <v>68.033333333333331</v>
      </c>
      <c r="L90" s="304">
        <v>63.8</v>
      </c>
      <c r="M90" s="304">
        <v>60.25</v>
      </c>
      <c r="N90" s="319">
        <v>34095200</v>
      </c>
      <c r="O90" s="320">
        <v>-2.8859190393182257E-2</v>
      </c>
    </row>
    <row r="91" spans="1:15" ht="15">
      <c r="A91" s="277">
        <v>81</v>
      </c>
      <c r="B91" s="392" t="s">
        <v>57</v>
      </c>
      <c r="C91" s="277" t="s">
        <v>135</v>
      </c>
      <c r="D91" s="316">
        <v>268.45</v>
      </c>
      <c r="E91" s="316">
        <v>269.53333333333336</v>
      </c>
      <c r="F91" s="317">
        <v>266.06666666666672</v>
      </c>
      <c r="G91" s="317">
        <v>263.68333333333334</v>
      </c>
      <c r="H91" s="317">
        <v>260.2166666666667</v>
      </c>
      <c r="I91" s="317">
        <v>271.91666666666674</v>
      </c>
      <c r="J91" s="317">
        <v>275.38333333333333</v>
      </c>
      <c r="K91" s="317">
        <v>277.76666666666677</v>
      </c>
      <c r="L91" s="304">
        <v>273</v>
      </c>
      <c r="M91" s="304">
        <v>267.14999999999998</v>
      </c>
      <c r="N91" s="319">
        <v>10280000</v>
      </c>
      <c r="O91" s="320">
        <v>1.8426788191004559E-2</v>
      </c>
    </row>
    <row r="92" spans="1:15" ht="15">
      <c r="A92" s="277">
        <v>82</v>
      </c>
      <c r="B92" s="392" t="s">
        <v>64</v>
      </c>
      <c r="C92" s="277" t="s">
        <v>136</v>
      </c>
      <c r="D92" s="316">
        <v>921.4</v>
      </c>
      <c r="E92" s="316">
        <v>923.4</v>
      </c>
      <c r="F92" s="317">
        <v>913.05</v>
      </c>
      <c r="G92" s="317">
        <v>904.69999999999993</v>
      </c>
      <c r="H92" s="317">
        <v>894.34999999999991</v>
      </c>
      <c r="I92" s="317">
        <v>931.75</v>
      </c>
      <c r="J92" s="317">
        <v>942.10000000000014</v>
      </c>
      <c r="K92" s="317">
        <v>950.45</v>
      </c>
      <c r="L92" s="304">
        <v>933.75</v>
      </c>
      <c r="M92" s="304">
        <v>915.05</v>
      </c>
      <c r="N92" s="319">
        <v>10044100</v>
      </c>
      <c r="O92" s="320">
        <v>4.4199210932586198E-2</v>
      </c>
    </row>
    <row r="93" spans="1:15" ht="15">
      <c r="A93" s="277">
        <v>83</v>
      </c>
      <c r="B93" s="392" t="s">
        <v>52</v>
      </c>
      <c r="C93" s="277" t="s">
        <v>137</v>
      </c>
      <c r="D93" s="316">
        <v>864.75</v>
      </c>
      <c r="E93" s="316">
        <v>876.4</v>
      </c>
      <c r="F93" s="317">
        <v>851.55</v>
      </c>
      <c r="G93" s="317">
        <v>838.35</v>
      </c>
      <c r="H93" s="317">
        <v>813.5</v>
      </c>
      <c r="I93" s="317">
        <v>889.59999999999991</v>
      </c>
      <c r="J93" s="317">
        <v>914.45</v>
      </c>
      <c r="K93" s="317">
        <v>927.64999999999986</v>
      </c>
      <c r="L93" s="304">
        <v>901.25</v>
      </c>
      <c r="M93" s="304">
        <v>863.2</v>
      </c>
      <c r="N93" s="319">
        <v>9110300</v>
      </c>
      <c r="O93" s="320">
        <v>5.0372402979223831E-2</v>
      </c>
    </row>
    <row r="94" spans="1:15" ht="15">
      <c r="A94" s="277">
        <v>84</v>
      </c>
      <c r="B94" s="392" t="s">
        <v>44</v>
      </c>
      <c r="C94" s="277" t="s">
        <v>138</v>
      </c>
      <c r="D94" s="316">
        <v>593</v>
      </c>
      <c r="E94" s="316">
        <v>590.86666666666667</v>
      </c>
      <c r="F94" s="317">
        <v>584.63333333333333</v>
      </c>
      <c r="G94" s="317">
        <v>576.26666666666665</v>
      </c>
      <c r="H94" s="317">
        <v>570.0333333333333</v>
      </c>
      <c r="I94" s="317">
        <v>599.23333333333335</v>
      </c>
      <c r="J94" s="317">
        <v>605.4666666666667</v>
      </c>
      <c r="K94" s="317">
        <v>613.83333333333337</v>
      </c>
      <c r="L94" s="304">
        <v>597.1</v>
      </c>
      <c r="M94" s="304">
        <v>582.5</v>
      </c>
      <c r="N94" s="319">
        <v>16858800</v>
      </c>
      <c r="O94" s="320">
        <v>-2.5806973545829625E-2</v>
      </c>
    </row>
    <row r="95" spans="1:15" ht="15">
      <c r="A95" s="277">
        <v>85</v>
      </c>
      <c r="B95" s="392" t="s">
        <v>57</v>
      </c>
      <c r="C95" s="277" t="s">
        <v>139</v>
      </c>
      <c r="D95" s="316">
        <v>221.8</v>
      </c>
      <c r="E95" s="316">
        <v>215.15</v>
      </c>
      <c r="F95" s="317">
        <v>204.3</v>
      </c>
      <c r="G95" s="317">
        <v>186.8</v>
      </c>
      <c r="H95" s="317">
        <v>175.95000000000002</v>
      </c>
      <c r="I95" s="317">
        <v>232.65</v>
      </c>
      <c r="J95" s="317">
        <v>243.49999999999997</v>
      </c>
      <c r="K95" s="317">
        <v>261</v>
      </c>
      <c r="L95" s="304">
        <v>226</v>
      </c>
      <c r="M95" s="304">
        <v>197.65</v>
      </c>
      <c r="N95" s="319">
        <v>21863100</v>
      </c>
      <c r="O95" s="320">
        <v>0.90016426355174306</v>
      </c>
    </row>
    <row r="96" spans="1:15" ht="15">
      <c r="A96" s="277">
        <v>86</v>
      </c>
      <c r="B96" s="392" t="s">
        <v>57</v>
      </c>
      <c r="C96" s="277" t="s">
        <v>140</v>
      </c>
      <c r="D96" s="316">
        <v>166</v>
      </c>
      <c r="E96" s="316">
        <v>164.58333333333334</v>
      </c>
      <c r="F96" s="317">
        <v>162.01666666666668</v>
      </c>
      <c r="G96" s="317">
        <v>158.03333333333333</v>
      </c>
      <c r="H96" s="317">
        <v>155.46666666666667</v>
      </c>
      <c r="I96" s="317">
        <v>168.56666666666669</v>
      </c>
      <c r="J96" s="317">
        <v>171.13333333333335</v>
      </c>
      <c r="K96" s="317">
        <v>175.1166666666667</v>
      </c>
      <c r="L96" s="304">
        <v>167.15</v>
      </c>
      <c r="M96" s="304">
        <v>160.6</v>
      </c>
      <c r="N96" s="319">
        <v>19458000</v>
      </c>
      <c r="O96" s="320">
        <v>3.8757206918641894E-2</v>
      </c>
    </row>
    <row r="97" spans="1:15" ht="15">
      <c r="A97" s="277">
        <v>87</v>
      </c>
      <c r="B97" s="392" t="s">
        <v>50</v>
      </c>
      <c r="C97" s="277" t="s">
        <v>141</v>
      </c>
      <c r="D97" s="316">
        <v>353.4</v>
      </c>
      <c r="E97" s="316">
        <v>352.41666666666669</v>
      </c>
      <c r="F97" s="317">
        <v>350.13333333333338</v>
      </c>
      <c r="G97" s="317">
        <v>346.86666666666667</v>
      </c>
      <c r="H97" s="317">
        <v>344.58333333333337</v>
      </c>
      <c r="I97" s="317">
        <v>355.68333333333339</v>
      </c>
      <c r="J97" s="317">
        <v>357.9666666666667</v>
      </c>
      <c r="K97" s="317">
        <v>361.23333333333341</v>
      </c>
      <c r="L97" s="304">
        <v>354.7</v>
      </c>
      <c r="M97" s="304">
        <v>349.15</v>
      </c>
      <c r="N97" s="319">
        <v>11300000</v>
      </c>
      <c r="O97" s="320">
        <v>2.6619343389529724E-3</v>
      </c>
    </row>
    <row r="98" spans="1:15" ht="15">
      <c r="A98" s="277">
        <v>88</v>
      </c>
      <c r="B98" s="392" t="s">
        <v>44</v>
      </c>
      <c r="C98" s="277" t="s">
        <v>142</v>
      </c>
      <c r="D98" s="316">
        <v>5887.9</v>
      </c>
      <c r="E98" s="316">
        <v>5883.7166666666672</v>
      </c>
      <c r="F98" s="317">
        <v>5820.6333333333341</v>
      </c>
      <c r="G98" s="317">
        <v>5753.3666666666668</v>
      </c>
      <c r="H98" s="317">
        <v>5690.2833333333338</v>
      </c>
      <c r="I98" s="317">
        <v>5950.9833333333345</v>
      </c>
      <c r="J98" s="317">
        <v>6014.0666666666666</v>
      </c>
      <c r="K98" s="317">
        <v>6081.3333333333348</v>
      </c>
      <c r="L98" s="304">
        <v>5946.8</v>
      </c>
      <c r="M98" s="304">
        <v>5816.45</v>
      </c>
      <c r="N98" s="319">
        <v>2693300</v>
      </c>
      <c r="O98" s="320">
        <v>6.3159459057809486E-4</v>
      </c>
    </row>
    <row r="99" spans="1:15" ht="15">
      <c r="A99" s="277">
        <v>89</v>
      </c>
      <c r="B99" s="392" t="s">
        <v>50</v>
      </c>
      <c r="C99" s="277" t="s">
        <v>143</v>
      </c>
      <c r="D99" s="316">
        <v>600.95000000000005</v>
      </c>
      <c r="E99" s="316">
        <v>603.18333333333339</v>
      </c>
      <c r="F99" s="317">
        <v>594.66666666666674</v>
      </c>
      <c r="G99" s="317">
        <v>588.38333333333333</v>
      </c>
      <c r="H99" s="317">
        <v>579.86666666666667</v>
      </c>
      <c r="I99" s="317">
        <v>609.46666666666681</v>
      </c>
      <c r="J99" s="317">
        <v>617.98333333333346</v>
      </c>
      <c r="K99" s="317">
        <v>624.26666666666688</v>
      </c>
      <c r="L99" s="304">
        <v>611.70000000000005</v>
      </c>
      <c r="M99" s="304">
        <v>596.9</v>
      </c>
      <c r="N99" s="319">
        <v>16843750</v>
      </c>
      <c r="O99" s="320">
        <v>-6.7811601680548388E-3</v>
      </c>
    </row>
    <row r="100" spans="1:15" ht="15">
      <c r="A100" s="277">
        <v>90</v>
      </c>
      <c r="B100" s="392" t="s">
        <v>57</v>
      </c>
      <c r="C100" s="277" t="s">
        <v>144</v>
      </c>
      <c r="D100" s="316">
        <v>570.75</v>
      </c>
      <c r="E100" s="316">
        <v>572.4</v>
      </c>
      <c r="F100" s="317">
        <v>562.94999999999993</v>
      </c>
      <c r="G100" s="317">
        <v>555.15</v>
      </c>
      <c r="H100" s="317">
        <v>545.69999999999993</v>
      </c>
      <c r="I100" s="317">
        <v>580.19999999999993</v>
      </c>
      <c r="J100" s="317">
        <v>589.65</v>
      </c>
      <c r="K100" s="317">
        <v>597.44999999999993</v>
      </c>
      <c r="L100" s="304">
        <v>581.85</v>
      </c>
      <c r="M100" s="304">
        <v>564.6</v>
      </c>
      <c r="N100" s="319">
        <v>1591200</v>
      </c>
      <c r="O100" s="320">
        <v>-7.7618688771665417E-2</v>
      </c>
    </row>
    <row r="101" spans="1:15" ht="15">
      <c r="A101" s="277">
        <v>91</v>
      </c>
      <c r="B101" s="392" t="s">
        <v>73</v>
      </c>
      <c r="C101" s="277" t="s">
        <v>145</v>
      </c>
      <c r="D101" s="316">
        <v>1008</v>
      </c>
      <c r="E101" s="316">
        <v>1007.8333333333334</v>
      </c>
      <c r="F101" s="317">
        <v>1001.1666666666667</v>
      </c>
      <c r="G101" s="317">
        <v>994.33333333333337</v>
      </c>
      <c r="H101" s="317">
        <v>987.66666666666674</v>
      </c>
      <c r="I101" s="317">
        <v>1014.6666666666667</v>
      </c>
      <c r="J101" s="317">
        <v>1021.3333333333335</v>
      </c>
      <c r="K101" s="317">
        <v>1028.1666666666667</v>
      </c>
      <c r="L101" s="304">
        <v>1014.5</v>
      </c>
      <c r="M101" s="304">
        <v>1001</v>
      </c>
      <c r="N101" s="319">
        <v>985800</v>
      </c>
      <c r="O101" s="320">
        <v>4.278728606356968E-3</v>
      </c>
    </row>
    <row r="102" spans="1:15" ht="15">
      <c r="A102" s="277">
        <v>92</v>
      </c>
      <c r="B102" s="392" t="s">
        <v>107</v>
      </c>
      <c r="C102" s="277" t="s">
        <v>146</v>
      </c>
      <c r="D102" s="316">
        <v>1030.7</v>
      </c>
      <c r="E102" s="316">
        <v>1028.3</v>
      </c>
      <c r="F102" s="317">
        <v>1016.5999999999999</v>
      </c>
      <c r="G102" s="317">
        <v>1002.5</v>
      </c>
      <c r="H102" s="317">
        <v>990.8</v>
      </c>
      <c r="I102" s="317">
        <v>1042.3999999999999</v>
      </c>
      <c r="J102" s="317">
        <v>1054.1000000000001</v>
      </c>
      <c r="K102" s="317">
        <v>1068.1999999999998</v>
      </c>
      <c r="L102" s="304">
        <v>1040</v>
      </c>
      <c r="M102" s="304">
        <v>1014.2</v>
      </c>
      <c r="N102" s="319">
        <v>1544800</v>
      </c>
      <c r="O102" s="320">
        <v>5.750273822562979E-2</v>
      </c>
    </row>
    <row r="103" spans="1:15" ht="15">
      <c r="A103" s="277">
        <v>93</v>
      </c>
      <c r="B103" s="392" t="s">
        <v>44</v>
      </c>
      <c r="C103" s="277" t="s">
        <v>147</v>
      </c>
      <c r="D103" s="316">
        <v>94.65</v>
      </c>
      <c r="E103" s="316">
        <v>94.266666666666666</v>
      </c>
      <c r="F103" s="317">
        <v>93.633333333333326</v>
      </c>
      <c r="G103" s="317">
        <v>92.61666666666666</v>
      </c>
      <c r="H103" s="317">
        <v>91.98333333333332</v>
      </c>
      <c r="I103" s="317">
        <v>95.283333333333331</v>
      </c>
      <c r="J103" s="317">
        <v>95.916666666666686</v>
      </c>
      <c r="K103" s="317">
        <v>96.933333333333337</v>
      </c>
      <c r="L103" s="304">
        <v>94.9</v>
      </c>
      <c r="M103" s="304">
        <v>93.25</v>
      </c>
      <c r="N103" s="319">
        <v>27202000</v>
      </c>
      <c r="O103" s="320">
        <v>-3.5897435897435897E-3</v>
      </c>
    </row>
    <row r="104" spans="1:15" ht="15">
      <c r="A104" s="277">
        <v>94</v>
      </c>
      <c r="B104" s="392" t="s">
        <v>44</v>
      </c>
      <c r="C104" s="277" t="s">
        <v>148</v>
      </c>
      <c r="D104" s="316">
        <v>65290.75</v>
      </c>
      <c r="E104" s="316">
        <v>65466.333333333336</v>
      </c>
      <c r="F104" s="317">
        <v>64851.616666666669</v>
      </c>
      <c r="G104" s="317">
        <v>64412.48333333333</v>
      </c>
      <c r="H104" s="317">
        <v>63797.766666666663</v>
      </c>
      <c r="I104" s="317">
        <v>65905.466666666674</v>
      </c>
      <c r="J104" s="317">
        <v>66520.183333333334</v>
      </c>
      <c r="K104" s="317">
        <v>66959.31666666668</v>
      </c>
      <c r="L104" s="304">
        <v>66081.05</v>
      </c>
      <c r="M104" s="304">
        <v>65027.199999999997</v>
      </c>
      <c r="N104" s="319">
        <v>17790</v>
      </c>
      <c r="O104" s="320">
        <v>1.6891891891891893E-3</v>
      </c>
    </row>
    <row r="105" spans="1:15" ht="15">
      <c r="A105" s="277">
        <v>95</v>
      </c>
      <c r="B105" s="392" t="s">
        <v>57</v>
      </c>
      <c r="C105" s="277" t="s">
        <v>149</v>
      </c>
      <c r="D105" s="316">
        <v>1229.8</v>
      </c>
      <c r="E105" s="316">
        <v>1204.7833333333333</v>
      </c>
      <c r="F105" s="317">
        <v>1175.0166666666667</v>
      </c>
      <c r="G105" s="317">
        <v>1120.2333333333333</v>
      </c>
      <c r="H105" s="317">
        <v>1090.4666666666667</v>
      </c>
      <c r="I105" s="317">
        <v>1259.5666666666666</v>
      </c>
      <c r="J105" s="317">
        <v>1289.333333333333</v>
      </c>
      <c r="K105" s="317">
        <v>1344.1166666666666</v>
      </c>
      <c r="L105" s="304">
        <v>1234.55</v>
      </c>
      <c r="M105" s="304">
        <v>1150</v>
      </c>
      <c r="N105" s="319">
        <v>3836250</v>
      </c>
      <c r="O105" s="320">
        <v>-9.1049980627663698E-3</v>
      </c>
    </row>
    <row r="106" spans="1:15" ht="15">
      <c r="A106" s="277">
        <v>96</v>
      </c>
      <c r="B106" s="392" t="s">
        <v>113</v>
      </c>
      <c r="C106" s="277" t="s">
        <v>150</v>
      </c>
      <c r="D106" s="316">
        <v>33.9</v>
      </c>
      <c r="E106" s="316">
        <v>34</v>
      </c>
      <c r="F106" s="317">
        <v>33.65</v>
      </c>
      <c r="G106" s="317">
        <v>33.4</v>
      </c>
      <c r="H106" s="317">
        <v>33.049999999999997</v>
      </c>
      <c r="I106" s="317">
        <v>34.25</v>
      </c>
      <c r="J106" s="317">
        <v>34.599999999999994</v>
      </c>
      <c r="K106" s="317">
        <v>34.85</v>
      </c>
      <c r="L106" s="304">
        <v>34.35</v>
      </c>
      <c r="M106" s="304">
        <v>33.75</v>
      </c>
      <c r="N106" s="319">
        <v>42211000</v>
      </c>
      <c r="O106" s="320">
        <v>-2.7799530148786219E-2</v>
      </c>
    </row>
    <row r="107" spans="1:15" ht="15">
      <c r="A107" s="277">
        <v>97</v>
      </c>
      <c r="B107" s="392" t="s">
        <v>39</v>
      </c>
      <c r="C107" s="277" t="s">
        <v>261</v>
      </c>
      <c r="D107" s="316">
        <v>3265.4</v>
      </c>
      <c r="E107" s="316">
        <v>3234.3666666666663</v>
      </c>
      <c r="F107" s="317">
        <v>3164.7333333333327</v>
      </c>
      <c r="G107" s="317">
        <v>3064.0666666666662</v>
      </c>
      <c r="H107" s="317">
        <v>2994.4333333333325</v>
      </c>
      <c r="I107" s="317">
        <v>3335.0333333333328</v>
      </c>
      <c r="J107" s="317">
        <v>3404.666666666667</v>
      </c>
      <c r="K107" s="317">
        <v>3505.333333333333</v>
      </c>
      <c r="L107" s="304">
        <v>3304</v>
      </c>
      <c r="M107" s="304">
        <v>3133.7</v>
      </c>
      <c r="N107" s="319">
        <v>815750</v>
      </c>
      <c r="O107" s="320">
        <v>5.4962819269317814E-2</v>
      </c>
    </row>
    <row r="108" spans="1:15" ht="15">
      <c r="A108" s="277">
        <v>98</v>
      </c>
      <c r="B108" s="392" t="s">
        <v>102</v>
      </c>
      <c r="C108" s="277" t="s">
        <v>152</v>
      </c>
      <c r="D108" s="316">
        <v>32.549999999999997</v>
      </c>
      <c r="E108" s="316">
        <v>32.516666666666666</v>
      </c>
      <c r="F108" s="317">
        <v>31.833333333333329</v>
      </c>
      <c r="G108" s="317">
        <v>31.116666666666664</v>
      </c>
      <c r="H108" s="317">
        <v>30.433333333333326</v>
      </c>
      <c r="I108" s="317">
        <v>33.233333333333334</v>
      </c>
      <c r="J108" s="317">
        <v>33.916666666666671</v>
      </c>
      <c r="K108" s="317">
        <v>34.633333333333333</v>
      </c>
      <c r="L108" s="304">
        <v>33.200000000000003</v>
      </c>
      <c r="M108" s="304">
        <v>31.8</v>
      </c>
      <c r="N108" s="319">
        <v>22092000</v>
      </c>
      <c r="O108" s="320">
        <v>0</v>
      </c>
    </row>
    <row r="109" spans="1:15" ht="15">
      <c r="A109" s="277">
        <v>99</v>
      </c>
      <c r="B109" s="392" t="s">
        <v>50</v>
      </c>
      <c r="C109" s="277" t="s">
        <v>153</v>
      </c>
      <c r="D109" s="316">
        <v>17256.650000000001</v>
      </c>
      <c r="E109" s="316">
        <v>17245.266666666666</v>
      </c>
      <c r="F109" s="317">
        <v>17085.533333333333</v>
      </c>
      <c r="G109" s="317">
        <v>16914.416666666668</v>
      </c>
      <c r="H109" s="317">
        <v>16754.683333333334</v>
      </c>
      <c r="I109" s="317">
        <v>17416.383333333331</v>
      </c>
      <c r="J109" s="317">
        <v>17576.116666666661</v>
      </c>
      <c r="K109" s="317">
        <v>17747.23333333333</v>
      </c>
      <c r="L109" s="304">
        <v>17405</v>
      </c>
      <c r="M109" s="304">
        <v>17074.150000000001</v>
      </c>
      <c r="N109" s="319">
        <v>586800</v>
      </c>
      <c r="O109" s="320">
        <v>2.3637156563453991E-2</v>
      </c>
    </row>
    <row r="110" spans="1:15" ht="15">
      <c r="A110" s="277">
        <v>100</v>
      </c>
      <c r="B110" s="392" t="s">
        <v>107</v>
      </c>
      <c r="C110" s="277" t="s">
        <v>154</v>
      </c>
      <c r="D110" s="316">
        <v>1698.25</v>
      </c>
      <c r="E110" s="316">
        <v>1693.0833333333333</v>
      </c>
      <c r="F110" s="317">
        <v>1672.3666666666666</v>
      </c>
      <c r="G110" s="317">
        <v>1646.4833333333333</v>
      </c>
      <c r="H110" s="317">
        <v>1625.7666666666667</v>
      </c>
      <c r="I110" s="317">
        <v>1718.9666666666665</v>
      </c>
      <c r="J110" s="317">
        <v>1739.6833333333332</v>
      </c>
      <c r="K110" s="317">
        <v>1765.5666666666664</v>
      </c>
      <c r="L110" s="304">
        <v>1713.8</v>
      </c>
      <c r="M110" s="304">
        <v>1667.2</v>
      </c>
      <c r="N110" s="319">
        <v>448875</v>
      </c>
      <c r="O110" s="320">
        <v>1.3547840812870448E-2</v>
      </c>
    </row>
    <row r="111" spans="1:15" ht="15">
      <c r="A111" s="277">
        <v>101</v>
      </c>
      <c r="B111" s="392" t="s">
        <v>113</v>
      </c>
      <c r="C111" s="277" t="s">
        <v>155</v>
      </c>
      <c r="D111" s="316">
        <v>85.75</v>
      </c>
      <c r="E111" s="316">
        <v>86.05</v>
      </c>
      <c r="F111" s="317">
        <v>85.05</v>
      </c>
      <c r="G111" s="317">
        <v>84.35</v>
      </c>
      <c r="H111" s="317">
        <v>83.35</v>
      </c>
      <c r="I111" s="317">
        <v>86.75</v>
      </c>
      <c r="J111" s="317">
        <v>87.75</v>
      </c>
      <c r="K111" s="317">
        <v>88.45</v>
      </c>
      <c r="L111" s="304">
        <v>87.05</v>
      </c>
      <c r="M111" s="304">
        <v>85.35</v>
      </c>
      <c r="N111" s="319">
        <v>32160000</v>
      </c>
      <c r="O111" s="320">
        <v>-2.4984765386959172E-2</v>
      </c>
    </row>
    <row r="112" spans="1:15" ht="15">
      <c r="A112" s="277">
        <v>102</v>
      </c>
      <c r="B112" s="392" t="s">
        <v>42</v>
      </c>
      <c r="C112" s="277" t="s">
        <v>156</v>
      </c>
      <c r="D112" s="316">
        <v>87.5</v>
      </c>
      <c r="E112" s="316">
        <v>87.899999999999991</v>
      </c>
      <c r="F112" s="317">
        <v>86.899999999999977</v>
      </c>
      <c r="G112" s="317">
        <v>86.299999999999983</v>
      </c>
      <c r="H112" s="317">
        <v>85.299999999999969</v>
      </c>
      <c r="I112" s="317">
        <v>88.499999999999986</v>
      </c>
      <c r="J112" s="317">
        <v>89.500000000000014</v>
      </c>
      <c r="K112" s="317">
        <v>90.1</v>
      </c>
      <c r="L112" s="304">
        <v>88.9</v>
      </c>
      <c r="M112" s="304">
        <v>87.3</v>
      </c>
      <c r="N112" s="319">
        <v>75946800</v>
      </c>
      <c r="O112" s="320">
        <v>3.1269349845201237E-2</v>
      </c>
    </row>
    <row r="113" spans="1:15" ht="15">
      <c r="A113" s="277">
        <v>103</v>
      </c>
      <c r="B113" s="392" t="s">
        <v>73</v>
      </c>
      <c r="C113" s="277" t="s">
        <v>158</v>
      </c>
      <c r="D113" s="316">
        <v>80.5</v>
      </c>
      <c r="E113" s="316">
        <v>80.399999999999991</v>
      </c>
      <c r="F113" s="317">
        <v>79.34999999999998</v>
      </c>
      <c r="G113" s="317">
        <v>78.199999999999989</v>
      </c>
      <c r="H113" s="317">
        <v>77.149999999999977</v>
      </c>
      <c r="I113" s="317">
        <v>81.549999999999983</v>
      </c>
      <c r="J113" s="317">
        <v>82.6</v>
      </c>
      <c r="K113" s="317">
        <v>83.749999999999986</v>
      </c>
      <c r="L113" s="304">
        <v>81.45</v>
      </c>
      <c r="M113" s="304">
        <v>79.25</v>
      </c>
      <c r="N113" s="319">
        <v>61854100</v>
      </c>
      <c r="O113" s="320">
        <v>-6.8001978239366967E-3</v>
      </c>
    </row>
    <row r="114" spans="1:15" ht="15">
      <c r="A114" s="277">
        <v>104</v>
      </c>
      <c r="B114" s="392" t="s">
        <v>79</v>
      </c>
      <c r="C114" s="277" t="s">
        <v>159</v>
      </c>
      <c r="D114" s="316">
        <v>19201.7</v>
      </c>
      <c r="E114" s="316">
        <v>19254.333333333332</v>
      </c>
      <c r="F114" s="317">
        <v>19058.666666666664</v>
      </c>
      <c r="G114" s="317">
        <v>18915.633333333331</v>
      </c>
      <c r="H114" s="317">
        <v>18719.966666666664</v>
      </c>
      <c r="I114" s="317">
        <v>19397.366666666665</v>
      </c>
      <c r="J114" s="317">
        <v>19593.033333333329</v>
      </c>
      <c r="K114" s="317">
        <v>19736.066666666666</v>
      </c>
      <c r="L114" s="304">
        <v>19450</v>
      </c>
      <c r="M114" s="304">
        <v>19111.3</v>
      </c>
      <c r="N114" s="319">
        <v>114360</v>
      </c>
      <c r="O114" s="320">
        <v>1.6533333333333334E-2</v>
      </c>
    </row>
    <row r="115" spans="1:15" ht="15">
      <c r="A115" s="277">
        <v>105</v>
      </c>
      <c r="B115" s="392" t="s">
        <v>52</v>
      </c>
      <c r="C115" s="277" t="s">
        <v>160</v>
      </c>
      <c r="D115" s="316">
        <v>1409.65</v>
      </c>
      <c r="E115" s="316">
        <v>1410.9333333333334</v>
      </c>
      <c r="F115" s="317">
        <v>1387.8666666666668</v>
      </c>
      <c r="G115" s="317">
        <v>1366.0833333333335</v>
      </c>
      <c r="H115" s="317">
        <v>1343.0166666666669</v>
      </c>
      <c r="I115" s="317">
        <v>1432.7166666666667</v>
      </c>
      <c r="J115" s="317">
        <v>1455.7833333333333</v>
      </c>
      <c r="K115" s="317">
        <v>1477.5666666666666</v>
      </c>
      <c r="L115" s="304">
        <v>1434</v>
      </c>
      <c r="M115" s="304">
        <v>1389.15</v>
      </c>
      <c r="N115" s="319">
        <v>3363800</v>
      </c>
      <c r="O115" s="320">
        <v>-6.8203962325430337E-3</v>
      </c>
    </row>
    <row r="116" spans="1:15" ht="15">
      <c r="A116" s="277">
        <v>106</v>
      </c>
      <c r="B116" s="392" t="s">
        <v>73</v>
      </c>
      <c r="C116" s="277" t="s">
        <v>161</v>
      </c>
      <c r="D116" s="316">
        <v>266.60000000000002</v>
      </c>
      <c r="E116" s="316">
        <v>266.03333333333336</v>
      </c>
      <c r="F116" s="317">
        <v>264.66666666666674</v>
      </c>
      <c r="G116" s="317">
        <v>262.73333333333341</v>
      </c>
      <c r="H116" s="317">
        <v>261.36666666666679</v>
      </c>
      <c r="I116" s="317">
        <v>267.9666666666667</v>
      </c>
      <c r="J116" s="317">
        <v>269.33333333333337</v>
      </c>
      <c r="K116" s="317">
        <v>271.26666666666665</v>
      </c>
      <c r="L116" s="304">
        <v>267.39999999999998</v>
      </c>
      <c r="M116" s="304">
        <v>264.10000000000002</v>
      </c>
      <c r="N116" s="319">
        <v>13503000</v>
      </c>
      <c r="O116" s="320">
        <v>-1.1096316023080338E-3</v>
      </c>
    </row>
    <row r="117" spans="1:15" ht="15">
      <c r="A117" s="277">
        <v>107</v>
      </c>
      <c r="B117" s="392" t="s">
        <v>57</v>
      </c>
      <c r="C117" s="277" t="s">
        <v>162</v>
      </c>
      <c r="D117" s="316">
        <v>83</v>
      </c>
      <c r="E117" s="316">
        <v>83.166666666666671</v>
      </c>
      <c r="F117" s="317">
        <v>82.38333333333334</v>
      </c>
      <c r="G117" s="317">
        <v>81.766666666666666</v>
      </c>
      <c r="H117" s="317">
        <v>80.983333333333334</v>
      </c>
      <c r="I117" s="317">
        <v>83.783333333333346</v>
      </c>
      <c r="J117" s="317">
        <v>84.566666666666677</v>
      </c>
      <c r="K117" s="317">
        <v>85.183333333333351</v>
      </c>
      <c r="L117" s="304">
        <v>83.95</v>
      </c>
      <c r="M117" s="304">
        <v>82.55</v>
      </c>
      <c r="N117" s="319">
        <v>50505200</v>
      </c>
      <c r="O117" s="320">
        <v>3.4491254003449125E-3</v>
      </c>
    </row>
    <row r="118" spans="1:15" ht="15">
      <c r="A118" s="277">
        <v>108</v>
      </c>
      <c r="B118" s="392" t="s">
        <v>50</v>
      </c>
      <c r="C118" s="277" t="s">
        <v>163</v>
      </c>
      <c r="D118" s="316">
        <v>1440.3</v>
      </c>
      <c r="E118" s="316">
        <v>1428.6833333333334</v>
      </c>
      <c r="F118" s="317">
        <v>1409.3666666666668</v>
      </c>
      <c r="G118" s="317">
        <v>1378.4333333333334</v>
      </c>
      <c r="H118" s="317">
        <v>1359.1166666666668</v>
      </c>
      <c r="I118" s="317">
        <v>1459.6166666666668</v>
      </c>
      <c r="J118" s="317">
        <v>1478.9333333333334</v>
      </c>
      <c r="K118" s="317">
        <v>1509.8666666666668</v>
      </c>
      <c r="L118" s="304">
        <v>1448</v>
      </c>
      <c r="M118" s="304">
        <v>1397.75</v>
      </c>
      <c r="N118" s="319">
        <v>3293500</v>
      </c>
      <c r="O118" s="320">
        <v>-7.5849514563106795E-4</v>
      </c>
    </row>
    <row r="119" spans="1:15" ht="15">
      <c r="A119" s="277">
        <v>109</v>
      </c>
      <c r="B119" s="392" t="s">
        <v>54</v>
      </c>
      <c r="C119" s="277" t="s">
        <v>164</v>
      </c>
      <c r="D119" s="316">
        <v>34.35</v>
      </c>
      <c r="E119" s="316">
        <v>33.966666666666669</v>
      </c>
      <c r="F119" s="317">
        <v>33.38333333333334</v>
      </c>
      <c r="G119" s="317">
        <v>32.416666666666671</v>
      </c>
      <c r="H119" s="317">
        <v>31.833333333333343</v>
      </c>
      <c r="I119" s="317">
        <v>34.933333333333337</v>
      </c>
      <c r="J119" s="317">
        <v>35.516666666666666</v>
      </c>
      <c r="K119" s="317">
        <v>36.483333333333334</v>
      </c>
      <c r="L119" s="304">
        <v>34.549999999999997</v>
      </c>
      <c r="M119" s="304">
        <v>33</v>
      </c>
      <c r="N119" s="319">
        <v>54292000</v>
      </c>
      <c r="O119" s="320">
        <v>-3.8432928341185224E-2</v>
      </c>
    </row>
    <row r="120" spans="1:15" ht="15">
      <c r="A120" s="277">
        <v>110</v>
      </c>
      <c r="B120" s="392" t="s">
        <v>42</v>
      </c>
      <c r="C120" s="277" t="s">
        <v>165</v>
      </c>
      <c r="D120" s="316">
        <v>163.95</v>
      </c>
      <c r="E120" s="316">
        <v>163.68333333333331</v>
      </c>
      <c r="F120" s="317">
        <v>162.91666666666663</v>
      </c>
      <c r="G120" s="317">
        <v>161.88333333333333</v>
      </c>
      <c r="H120" s="317">
        <v>161.11666666666665</v>
      </c>
      <c r="I120" s="317">
        <v>164.71666666666661</v>
      </c>
      <c r="J120" s="317">
        <v>165.48333333333332</v>
      </c>
      <c r="K120" s="317">
        <v>166.51666666666659</v>
      </c>
      <c r="L120" s="304">
        <v>164.45</v>
      </c>
      <c r="M120" s="304">
        <v>162.65</v>
      </c>
      <c r="N120" s="319">
        <v>33028000</v>
      </c>
      <c r="O120" s="320">
        <v>8.4848484848484851E-4</v>
      </c>
    </row>
    <row r="121" spans="1:15" ht="15">
      <c r="A121" s="277">
        <v>111</v>
      </c>
      <c r="B121" s="392" t="s">
        <v>89</v>
      </c>
      <c r="C121" s="277" t="s">
        <v>166</v>
      </c>
      <c r="D121" s="316">
        <v>1028.0999999999999</v>
      </c>
      <c r="E121" s="316">
        <v>1034.6166666666666</v>
      </c>
      <c r="F121" s="317">
        <v>1012.2333333333331</v>
      </c>
      <c r="G121" s="317">
        <v>996.36666666666656</v>
      </c>
      <c r="H121" s="317">
        <v>973.98333333333312</v>
      </c>
      <c r="I121" s="317">
        <v>1050.4833333333331</v>
      </c>
      <c r="J121" s="317">
        <v>1072.8666666666668</v>
      </c>
      <c r="K121" s="317">
        <v>1088.7333333333331</v>
      </c>
      <c r="L121" s="304">
        <v>1057</v>
      </c>
      <c r="M121" s="304">
        <v>1018.75</v>
      </c>
      <c r="N121" s="319">
        <v>1646315</v>
      </c>
      <c r="O121" s="320">
        <v>3.971208736659221E-3</v>
      </c>
    </row>
    <row r="122" spans="1:15" ht="15">
      <c r="A122" s="277">
        <v>112</v>
      </c>
      <c r="B122" s="392" t="s">
        <v>37</v>
      </c>
      <c r="C122" s="277" t="s">
        <v>167</v>
      </c>
      <c r="D122" s="316">
        <v>671.7</v>
      </c>
      <c r="E122" s="316">
        <v>666.66666666666663</v>
      </c>
      <c r="F122" s="317">
        <v>660.0333333333333</v>
      </c>
      <c r="G122" s="317">
        <v>648.36666666666667</v>
      </c>
      <c r="H122" s="317">
        <v>641.73333333333335</v>
      </c>
      <c r="I122" s="317">
        <v>678.33333333333326</v>
      </c>
      <c r="J122" s="317">
        <v>684.9666666666667</v>
      </c>
      <c r="K122" s="317">
        <v>696.63333333333321</v>
      </c>
      <c r="L122" s="304">
        <v>673.3</v>
      </c>
      <c r="M122" s="304">
        <v>655</v>
      </c>
      <c r="N122" s="319">
        <v>1222300</v>
      </c>
      <c r="O122" s="320">
        <v>-4.3882978723404256E-2</v>
      </c>
    </row>
    <row r="123" spans="1:15" ht="15">
      <c r="A123" s="277">
        <v>113</v>
      </c>
      <c r="B123" s="392" t="s">
        <v>54</v>
      </c>
      <c r="C123" s="277" t="s">
        <v>168</v>
      </c>
      <c r="D123" s="316">
        <v>175.05</v>
      </c>
      <c r="E123" s="316">
        <v>174.51666666666665</v>
      </c>
      <c r="F123" s="317">
        <v>171.2833333333333</v>
      </c>
      <c r="G123" s="317">
        <v>167.51666666666665</v>
      </c>
      <c r="H123" s="317">
        <v>164.2833333333333</v>
      </c>
      <c r="I123" s="317">
        <v>178.2833333333333</v>
      </c>
      <c r="J123" s="317">
        <v>181.51666666666665</v>
      </c>
      <c r="K123" s="317">
        <v>185.2833333333333</v>
      </c>
      <c r="L123" s="304">
        <v>177.75</v>
      </c>
      <c r="M123" s="304">
        <v>170.75</v>
      </c>
      <c r="N123" s="319">
        <v>20514000</v>
      </c>
      <c r="O123" s="320">
        <v>-0.10998307952622674</v>
      </c>
    </row>
    <row r="124" spans="1:15" ht="15">
      <c r="A124" s="277">
        <v>114</v>
      </c>
      <c r="B124" s="392" t="s">
        <v>42</v>
      </c>
      <c r="C124" s="277" t="s">
        <v>169</v>
      </c>
      <c r="D124" s="316">
        <v>106.1</v>
      </c>
      <c r="E124" s="316">
        <v>106.26666666666665</v>
      </c>
      <c r="F124" s="317">
        <v>104.68333333333331</v>
      </c>
      <c r="G124" s="317">
        <v>103.26666666666665</v>
      </c>
      <c r="H124" s="317">
        <v>101.68333333333331</v>
      </c>
      <c r="I124" s="317">
        <v>107.68333333333331</v>
      </c>
      <c r="J124" s="317">
        <v>109.26666666666665</v>
      </c>
      <c r="K124" s="317">
        <v>110.68333333333331</v>
      </c>
      <c r="L124" s="304">
        <v>107.85</v>
      </c>
      <c r="M124" s="304">
        <v>104.85</v>
      </c>
      <c r="N124" s="319">
        <v>18654000</v>
      </c>
      <c r="O124" s="320">
        <v>1.701014066077854E-2</v>
      </c>
    </row>
    <row r="125" spans="1:15" ht="15">
      <c r="A125" s="277">
        <v>115</v>
      </c>
      <c r="B125" s="392" t="s">
        <v>73</v>
      </c>
      <c r="C125" s="277" t="s">
        <v>170</v>
      </c>
      <c r="D125" s="316">
        <v>1923.65</v>
      </c>
      <c r="E125" s="316">
        <v>1920.3166666666668</v>
      </c>
      <c r="F125" s="317">
        <v>1904.6833333333336</v>
      </c>
      <c r="G125" s="317">
        <v>1885.7166666666667</v>
      </c>
      <c r="H125" s="317">
        <v>1870.0833333333335</v>
      </c>
      <c r="I125" s="317">
        <v>1939.2833333333338</v>
      </c>
      <c r="J125" s="317">
        <v>1954.916666666667</v>
      </c>
      <c r="K125" s="317">
        <v>1973.8833333333339</v>
      </c>
      <c r="L125" s="304">
        <v>1935.95</v>
      </c>
      <c r="M125" s="304">
        <v>1901.35</v>
      </c>
      <c r="N125" s="319">
        <v>42559885</v>
      </c>
      <c r="O125" s="320">
        <v>3.8763989547897254E-2</v>
      </c>
    </row>
    <row r="126" spans="1:15" ht="15">
      <c r="A126" s="277">
        <v>116</v>
      </c>
      <c r="B126" s="392" t="s">
        <v>113</v>
      </c>
      <c r="C126" s="277" t="s">
        <v>171</v>
      </c>
      <c r="D126" s="316">
        <v>35.700000000000003</v>
      </c>
      <c r="E126" s="316">
        <v>35.5</v>
      </c>
      <c r="F126" s="317">
        <v>35.1</v>
      </c>
      <c r="G126" s="317">
        <v>34.5</v>
      </c>
      <c r="H126" s="317">
        <v>34.1</v>
      </c>
      <c r="I126" s="317">
        <v>36.1</v>
      </c>
      <c r="J126" s="317">
        <v>36.500000000000007</v>
      </c>
      <c r="K126" s="317">
        <v>37.1</v>
      </c>
      <c r="L126" s="304">
        <v>35.9</v>
      </c>
      <c r="M126" s="304">
        <v>34.9</v>
      </c>
      <c r="N126" s="319">
        <v>49457000</v>
      </c>
      <c r="O126" s="320">
        <v>-2.4728362682652678E-2</v>
      </c>
    </row>
    <row r="127" spans="1:15" ht="15">
      <c r="A127" s="277">
        <v>117</v>
      </c>
      <c r="B127" s="442" t="s">
        <v>57</v>
      </c>
      <c r="C127" s="277" t="s">
        <v>280</v>
      </c>
      <c r="D127" s="316">
        <v>854.55</v>
      </c>
      <c r="E127" s="316">
        <v>864.85</v>
      </c>
      <c r="F127" s="317">
        <v>840.7</v>
      </c>
      <c r="G127" s="317">
        <v>826.85</v>
      </c>
      <c r="H127" s="317">
        <v>802.7</v>
      </c>
      <c r="I127" s="317">
        <v>878.7</v>
      </c>
      <c r="J127" s="317">
        <v>902.84999999999991</v>
      </c>
      <c r="K127" s="317">
        <v>916.7</v>
      </c>
      <c r="L127" s="304">
        <v>889</v>
      </c>
      <c r="M127" s="304">
        <v>851</v>
      </c>
      <c r="N127" s="319">
        <v>6500250</v>
      </c>
      <c r="O127" s="320">
        <v>4.2583904727535184E-2</v>
      </c>
    </row>
    <row r="128" spans="1:15" ht="15">
      <c r="A128" s="277">
        <v>118</v>
      </c>
      <c r="B128" s="392" t="s">
        <v>54</v>
      </c>
      <c r="C128" s="277" t="s">
        <v>172</v>
      </c>
      <c r="D128" s="316">
        <v>191.2</v>
      </c>
      <c r="E128" s="316">
        <v>191.33333333333334</v>
      </c>
      <c r="F128" s="317">
        <v>188.91666666666669</v>
      </c>
      <c r="G128" s="317">
        <v>186.63333333333335</v>
      </c>
      <c r="H128" s="317">
        <v>184.2166666666667</v>
      </c>
      <c r="I128" s="317">
        <v>193.61666666666667</v>
      </c>
      <c r="J128" s="317">
        <v>196.03333333333336</v>
      </c>
      <c r="K128" s="317">
        <v>198.31666666666666</v>
      </c>
      <c r="L128" s="304">
        <v>193.75</v>
      </c>
      <c r="M128" s="304">
        <v>189.05</v>
      </c>
      <c r="N128" s="319">
        <v>110289000</v>
      </c>
      <c r="O128" s="320">
        <v>-1.9004696875084843E-3</v>
      </c>
    </row>
    <row r="129" spans="1:15" ht="15">
      <c r="A129" s="277">
        <v>119</v>
      </c>
      <c r="B129" s="392" t="s">
        <v>37</v>
      </c>
      <c r="C129" s="277" t="s">
        <v>173</v>
      </c>
      <c r="D129" s="316">
        <v>22353.4</v>
      </c>
      <c r="E129" s="316">
        <v>22296.083333333332</v>
      </c>
      <c r="F129" s="317">
        <v>22143.166666666664</v>
      </c>
      <c r="G129" s="317">
        <v>21932.933333333331</v>
      </c>
      <c r="H129" s="317">
        <v>21780.016666666663</v>
      </c>
      <c r="I129" s="317">
        <v>22506.316666666666</v>
      </c>
      <c r="J129" s="317">
        <v>22659.23333333333</v>
      </c>
      <c r="K129" s="317">
        <v>22869.466666666667</v>
      </c>
      <c r="L129" s="304">
        <v>22449</v>
      </c>
      <c r="M129" s="304">
        <v>22085.85</v>
      </c>
      <c r="N129" s="319">
        <v>146500</v>
      </c>
      <c r="O129" s="320">
        <v>1.5597920277296361E-2</v>
      </c>
    </row>
    <row r="130" spans="1:15" ht="15">
      <c r="A130" s="277">
        <v>120</v>
      </c>
      <c r="B130" s="392" t="s">
        <v>64</v>
      </c>
      <c r="C130" s="277" t="s">
        <v>174</v>
      </c>
      <c r="D130" s="316">
        <v>1180.9000000000001</v>
      </c>
      <c r="E130" s="316">
        <v>1177.5666666666668</v>
      </c>
      <c r="F130" s="317">
        <v>1165.1833333333336</v>
      </c>
      <c r="G130" s="317">
        <v>1149.4666666666667</v>
      </c>
      <c r="H130" s="317">
        <v>1137.0833333333335</v>
      </c>
      <c r="I130" s="317">
        <v>1193.2833333333338</v>
      </c>
      <c r="J130" s="317">
        <v>1205.666666666667</v>
      </c>
      <c r="K130" s="317">
        <v>1221.3833333333339</v>
      </c>
      <c r="L130" s="304">
        <v>1189.95</v>
      </c>
      <c r="M130" s="304">
        <v>1161.8499999999999</v>
      </c>
      <c r="N130" s="319">
        <v>2346850</v>
      </c>
      <c r="O130" s="320">
        <v>2.5967780716518393E-2</v>
      </c>
    </row>
    <row r="131" spans="1:15" ht="15">
      <c r="A131" s="277">
        <v>121</v>
      </c>
      <c r="B131" s="392" t="s">
        <v>79</v>
      </c>
      <c r="C131" s="277" t="s">
        <v>175</v>
      </c>
      <c r="D131" s="316">
        <v>3864.95</v>
      </c>
      <c r="E131" s="316">
        <v>3872.7000000000003</v>
      </c>
      <c r="F131" s="317">
        <v>3816.5000000000005</v>
      </c>
      <c r="G131" s="317">
        <v>3768.05</v>
      </c>
      <c r="H131" s="317">
        <v>3711.8500000000004</v>
      </c>
      <c r="I131" s="317">
        <v>3921.1500000000005</v>
      </c>
      <c r="J131" s="317">
        <v>3977.3500000000004</v>
      </c>
      <c r="K131" s="317">
        <v>4025.8000000000006</v>
      </c>
      <c r="L131" s="304">
        <v>3928.9</v>
      </c>
      <c r="M131" s="304">
        <v>3824.25</v>
      </c>
      <c r="N131" s="319">
        <v>685250</v>
      </c>
      <c r="O131" s="320">
        <v>1.8202080237741457E-2</v>
      </c>
    </row>
    <row r="132" spans="1:15" ht="15">
      <c r="A132" s="277">
        <v>122</v>
      </c>
      <c r="B132" s="392" t="s">
        <v>57</v>
      </c>
      <c r="C132" s="277" t="s">
        <v>176</v>
      </c>
      <c r="D132" s="316">
        <v>693.2</v>
      </c>
      <c r="E132" s="316">
        <v>693.78333333333342</v>
      </c>
      <c r="F132" s="317">
        <v>679.96666666666681</v>
      </c>
      <c r="G132" s="317">
        <v>666.73333333333335</v>
      </c>
      <c r="H132" s="317">
        <v>652.91666666666674</v>
      </c>
      <c r="I132" s="317">
        <v>707.01666666666688</v>
      </c>
      <c r="J132" s="317">
        <v>720.83333333333348</v>
      </c>
      <c r="K132" s="317">
        <v>734.06666666666695</v>
      </c>
      <c r="L132" s="304">
        <v>707.6</v>
      </c>
      <c r="M132" s="304">
        <v>680.55</v>
      </c>
      <c r="N132" s="319">
        <v>3252959</v>
      </c>
      <c r="O132" s="320">
        <v>2.2217564451896876E-2</v>
      </c>
    </row>
    <row r="133" spans="1:15" ht="15">
      <c r="A133" s="277">
        <v>123</v>
      </c>
      <c r="B133" s="392" t="s">
        <v>52</v>
      </c>
      <c r="C133" s="277" t="s">
        <v>178</v>
      </c>
      <c r="D133" s="316">
        <v>483.8</v>
      </c>
      <c r="E133" s="316">
        <v>489.0333333333333</v>
      </c>
      <c r="F133" s="317">
        <v>476.51666666666659</v>
      </c>
      <c r="G133" s="317">
        <v>469.23333333333329</v>
      </c>
      <c r="H133" s="317">
        <v>456.71666666666658</v>
      </c>
      <c r="I133" s="317">
        <v>496.31666666666661</v>
      </c>
      <c r="J133" s="317">
        <v>508.83333333333326</v>
      </c>
      <c r="K133" s="317">
        <v>516.11666666666656</v>
      </c>
      <c r="L133" s="304">
        <v>501.55</v>
      </c>
      <c r="M133" s="304">
        <v>481.75</v>
      </c>
      <c r="N133" s="319">
        <v>29061200</v>
      </c>
      <c r="O133" s="320">
        <v>9.5321466783386839E-3</v>
      </c>
    </row>
    <row r="134" spans="1:15" ht="15">
      <c r="A134" s="277">
        <v>124</v>
      </c>
      <c r="B134" s="392" t="s">
        <v>89</v>
      </c>
      <c r="C134" s="277" t="s">
        <v>179</v>
      </c>
      <c r="D134" s="316">
        <v>383.85</v>
      </c>
      <c r="E134" s="316">
        <v>384.11666666666662</v>
      </c>
      <c r="F134" s="317">
        <v>381.98333333333323</v>
      </c>
      <c r="G134" s="317">
        <v>380.11666666666662</v>
      </c>
      <c r="H134" s="317">
        <v>377.98333333333323</v>
      </c>
      <c r="I134" s="317">
        <v>385.98333333333323</v>
      </c>
      <c r="J134" s="317">
        <v>388.11666666666656</v>
      </c>
      <c r="K134" s="317">
        <v>389.98333333333323</v>
      </c>
      <c r="L134" s="304">
        <v>386.25</v>
      </c>
      <c r="M134" s="304">
        <v>382.25</v>
      </c>
      <c r="N134" s="319">
        <v>5850000</v>
      </c>
      <c r="O134" s="320">
        <v>-6.369426751592357E-3</v>
      </c>
    </row>
    <row r="135" spans="1:15" ht="15">
      <c r="A135" s="277">
        <v>125</v>
      </c>
      <c r="B135" s="392" t="s">
        <v>180</v>
      </c>
      <c r="C135" s="277" t="s">
        <v>181</v>
      </c>
      <c r="D135" s="316">
        <v>306.35000000000002</v>
      </c>
      <c r="E135" s="316">
        <v>304.86666666666667</v>
      </c>
      <c r="F135" s="317">
        <v>302.73333333333335</v>
      </c>
      <c r="G135" s="317">
        <v>299.11666666666667</v>
      </c>
      <c r="H135" s="317">
        <v>296.98333333333335</v>
      </c>
      <c r="I135" s="317">
        <v>308.48333333333335</v>
      </c>
      <c r="J135" s="317">
        <v>310.61666666666667</v>
      </c>
      <c r="K135" s="317">
        <v>314.23333333333335</v>
      </c>
      <c r="L135" s="304">
        <v>307</v>
      </c>
      <c r="M135" s="304">
        <v>301.25</v>
      </c>
      <c r="N135" s="319">
        <v>3298000</v>
      </c>
      <c r="O135" s="320">
        <v>-8.7437742114001113E-2</v>
      </c>
    </row>
    <row r="136" spans="1:15" ht="15">
      <c r="A136" s="277">
        <v>126</v>
      </c>
      <c r="B136" s="392" t="s">
        <v>39</v>
      </c>
      <c r="C136" s="277" t="s">
        <v>3465</v>
      </c>
      <c r="D136" s="316">
        <v>423.55</v>
      </c>
      <c r="E136" s="316">
        <v>422.61666666666662</v>
      </c>
      <c r="F136" s="317">
        <v>419.23333333333323</v>
      </c>
      <c r="G136" s="317">
        <v>414.91666666666663</v>
      </c>
      <c r="H136" s="317">
        <v>411.53333333333325</v>
      </c>
      <c r="I136" s="317">
        <v>426.93333333333322</v>
      </c>
      <c r="J136" s="317">
        <v>430.31666666666655</v>
      </c>
      <c r="K136" s="317">
        <v>434.63333333333321</v>
      </c>
      <c r="L136" s="304">
        <v>426</v>
      </c>
      <c r="M136" s="304">
        <v>418.3</v>
      </c>
      <c r="N136" s="319">
        <v>16181100</v>
      </c>
      <c r="O136" s="320">
        <v>-6.6302005635670482E-3</v>
      </c>
    </row>
    <row r="137" spans="1:15" ht="15">
      <c r="A137" s="277">
        <v>127</v>
      </c>
      <c r="B137" s="392" t="s">
        <v>44</v>
      </c>
      <c r="C137" s="277" t="s">
        <v>183</v>
      </c>
      <c r="D137" s="316">
        <v>105.2</v>
      </c>
      <c r="E137" s="316">
        <v>105.23333333333335</v>
      </c>
      <c r="F137" s="317">
        <v>103.8666666666667</v>
      </c>
      <c r="G137" s="317">
        <v>102.53333333333336</v>
      </c>
      <c r="H137" s="317">
        <v>101.16666666666671</v>
      </c>
      <c r="I137" s="317">
        <v>106.56666666666669</v>
      </c>
      <c r="J137" s="317">
        <v>107.93333333333334</v>
      </c>
      <c r="K137" s="317">
        <v>109.26666666666668</v>
      </c>
      <c r="L137" s="304">
        <v>106.6</v>
      </c>
      <c r="M137" s="304">
        <v>103.9</v>
      </c>
      <c r="N137" s="319">
        <v>91741500</v>
      </c>
      <c r="O137" s="320">
        <v>-1.1606484893146647E-2</v>
      </c>
    </row>
    <row r="138" spans="1:15" ht="15">
      <c r="A138" s="277">
        <v>128</v>
      </c>
      <c r="B138" s="392" t="s">
        <v>42</v>
      </c>
      <c r="C138" s="277" t="s">
        <v>185</v>
      </c>
      <c r="D138" s="316">
        <v>49.05</v>
      </c>
      <c r="E138" s="316">
        <v>49.300000000000004</v>
      </c>
      <c r="F138" s="317">
        <v>48.600000000000009</v>
      </c>
      <c r="G138" s="317">
        <v>48.150000000000006</v>
      </c>
      <c r="H138" s="317">
        <v>47.45000000000001</v>
      </c>
      <c r="I138" s="317">
        <v>49.750000000000007</v>
      </c>
      <c r="J138" s="317">
        <v>50.45000000000001</v>
      </c>
      <c r="K138" s="317">
        <v>50.900000000000006</v>
      </c>
      <c r="L138" s="304">
        <v>50</v>
      </c>
      <c r="M138" s="304">
        <v>48.85</v>
      </c>
      <c r="N138" s="319">
        <v>49545000</v>
      </c>
      <c r="O138" s="320">
        <v>8.5188238527067871E-3</v>
      </c>
    </row>
    <row r="139" spans="1:15" ht="15">
      <c r="A139" s="277">
        <v>129</v>
      </c>
      <c r="B139" s="392" t="s">
        <v>113</v>
      </c>
      <c r="C139" s="277" t="s">
        <v>186</v>
      </c>
      <c r="D139" s="316">
        <v>352.85</v>
      </c>
      <c r="E139" s="316">
        <v>351.8</v>
      </c>
      <c r="F139" s="317">
        <v>348.6</v>
      </c>
      <c r="G139" s="317">
        <v>344.35</v>
      </c>
      <c r="H139" s="317">
        <v>341.15000000000003</v>
      </c>
      <c r="I139" s="317">
        <v>356.05</v>
      </c>
      <c r="J139" s="317">
        <v>359.24999999999994</v>
      </c>
      <c r="K139" s="317">
        <v>363.5</v>
      </c>
      <c r="L139" s="304">
        <v>355</v>
      </c>
      <c r="M139" s="304">
        <v>347.55</v>
      </c>
      <c r="N139" s="319">
        <v>16891200</v>
      </c>
      <c r="O139" s="320">
        <v>6.6869300911854106E-3</v>
      </c>
    </row>
    <row r="140" spans="1:15" ht="15">
      <c r="A140" s="277">
        <v>130</v>
      </c>
      <c r="B140" s="392" t="s">
        <v>107</v>
      </c>
      <c r="C140" s="277" t="s">
        <v>187</v>
      </c>
      <c r="D140" s="316">
        <v>2216.75</v>
      </c>
      <c r="E140" s="316">
        <v>2210.9</v>
      </c>
      <c r="F140" s="317">
        <v>2193.8500000000004</v>
      </c>
      <c r="G140" s="317">
        <v>2170.9500000000003</v>
      </c>
      <c r="H140" s="317">
        <v>2153.9000000000005</v>
      </c>
      <c r="I140" s="317">
        <v>2233.8000000000002</v>
      </c>
      <c r="J140" s="317">
        <v>2250.8500000000004</v>
      </c>
      <c r="K140" s="317">
        <v>2273.75</v>
      </c>
      <c r="L140" s="304">
        <v>2227.9499999999998</v>
      </c>
      <c r="M140" s="304">
        <v>2188</v>
      </c>
      <c r="N140" s="319">
        <v>9951300</v>
      </c>
      <c r="O140" s="320">
        <v>2.859003379949766E-2</v>
      </c>
    </row>
    <row r="141" spans="1:15" ht="15">
      <c r="A141" s="277">
        <v>131</v>
      </c>
      <c r="B141" s="392" t="s">
        <v>107</v>
      </c>
      <c r="C141" s="277" t="s">
        <v>188</v>
      </c>
      <c r="D141" s="316">
        <v>618.79999999999995</v>
      </c>
      <c r="E141" s="316">
        <v>611.7166666666667</v>
      </c>
      <c r="F141" s="317">
        <v>601.43333333333339</v>
      </c>
      <c r="G141" s="317">
        <v>584.06666666666672</v>
      </c>
      <c r="H141" s="317">
        <v>573.78333333333342</v>
      </c>
      <c r="I141" s="317">
        <v>629.08333333333337</v>
      </c>
      <c r="J141" s="317">
        <v>639.36666666666667</v>
      </c>
      <c r="K141" s="317">
        <v>656.73333333333335</v>
      </c>
      <c r="L141" s="304">
        <v>622</v>
      </c>
      <c r="M141" s="304">
        <v>594.35</v>
      </c>
      <c r="N141" s="319">
        <v>14414400</v>
      </c>
      <c r="O141" s="320">
        <v>2.1776114324600204E-2</v>
      </c>
    </row>
    <row r="142" spans="1:15" ht="15">
      <c r="A142" s="277">
        <v>132</v>
      </c>
      <c r="B142" s="392" t="s">
        <v>50</v>
      </c>
      <c r="C142" s="277" t="s">
        <v>189</v>
      </c>
      <c r="D142" s="316">
        <v>1002.2</v>
      </c>
      <c r="E142" s="316">
        <v>1000.6166666666667</v>
      </c>
      <c r="F142" s="317">
        <v>988.73333333333335</v>
      </c>
      <c r="G142" s="317">
        <v>975.26666666666665</v>
      </c>
      <c r="H142" s="317">
        <v>963.38333333333333</v>
      </c>
      <c r="I142" s="317">
        <v>1014.0833333333334</v>
      </c>
      <c r="J142" s="317">
        <v>1025.9666666666667</v>
      </c>
      <c r="K142" s="317">
        <v>1039.4333333333334</v>
      </c>
      <c r="L142" s="304">
        <v>1012.5</v>
      </c>
      <c r="M142" s="304">
        <v>987.15</v>
      </c>
      <c r="N142" s="319">
        <v>7242000</v>
      </c>
      <c r="O142" s="320">
        <v>-3.1202969800341127E-2</v>
      </c>
    </row>
    <row r="143" spans="1:15" ht="15">
      <c r="A143" s="277">
        <v>133</v>
      </c>
      <c r="B143" s="392" t="s">
        <v>52</v>
      </c>
      <c r="C143" s="277" t="s">
        <v>190</v>
      </c>
      <c r="D143" s="316">
        <v>2378.25</v>
      </c>
      <c r="E143" s="316">
        <v>2383.75</v>
      </c>
      <c r="F143" s="317">
        <v>2359.5</v>
      </c>
      <c r="G143" s="317">
        <v>2340.75</v>
      </c>
      <c r="H143" s="317">
        <v>2316.5</v>
      </c>
      <c r="I143" s="317">
        <v>2402.5</v>
      </c>
      <c r="J143" s="317">
        <v>2426.75</v>
      </c>
      <c r="K143" s="317">
        <v>2445.5</v>
      </c>
      <c r="L143" s="304">
        <v>2408</v>
      </c>
      <c r="M143" s="304">
        <v>2365</v>
      </c>
      <c r="N143" s="319">
        <v>1698000</v>
      </c>
      <c r="O143" s="320">
        <v>2.6602176541717048E-2</v>
      </c>
    </row>
    <row r="144" spans="1:15" ht="15">
      <c r="A144" s="277">
        <v>134</v>
      </c>
      <c r="B144" s="392" t="s">
        <v>42</v>
      </c>
      <c r="C144" s="277" t="s">
        <v>191</v>
      </c>
      <c r="D144" s="316">
        <v>323.25</v>
      </c>
      <c r="E144" s="316">
        <v>322.33333333333331</v>
      </c>
      <c r="F144" s="317">
        <v>320.01666666666665</v>
      </c>
      <c r="G144" s="317">
        <v>316.78333333333336</v>
      </c>
      <c r="H144" s="317">
        <v>314.4666666666667</v>
      </c>
      <c r="I144" s="317">
        <v>325.56666666666661</v>
      </c>
      <c r="J144" s="317">
        <v>327.88333333333333</v>
      </c>
      <c r="K144" s="317">
        <v>331.11666666666656</v>
      </c>
      <c r="L144" s="304">
        <v>324.64999999999998</v>
      </c>
      <c r="M144" s="304">
        <v>319.10000000000002</v>
      </c>
      <c r="N144" s="319">
        <v>1743000</v>
      </c>
      <c r="O144" s="320">
        <v>-3.0050083472454091E-2</v>
      </c>
    </row>
    <row r="145" spans="1:15" ht="15">
      <c r="A145" s="277">
        <v>135</v>
      </c>
      <c r="B145" s="392" t="s">
        <v>44</v>
      </c>
      <c r="C145" s="277" t="s">
        <v>192</v>
      </c>
      <c r="D145" s="316">
        <v>398.25</v>
      </c>
      <c r="E145" s="316">
        <v>395.55</v>
      </c>
      <c r="F145" s="317">
        <v>391.45000000000005</v>
      </c>
      <c r="G145" s="317">
        <v>384.65000000000003</v>
      </c>
      <c r="H145" s="317">
        <v>380.55000000000007</v>
      </c>
      <c r="I145" s="317">
        <v>402.35</v>
      </c>
      <c r="J145" s="317">
        <v>406.45000000000005</v>
      </c>
      <c r="K145" s="317">
        <v>413.25</v>
      </c>
      <c r="L145" s="304">
        <v>399.65</v>
      </c>
      <c r="M145" s="304">
        <v>388.75</v>
      </c>
      <c r="N145" s="319">
        <v>4901400</v>
      </c>
      <c r="O145" s="320">
        <v>-3.7658053875755909E-2</v>
      </c>
    </row>
    <row r="146" spans="1:15" ht="15">
      <c r="A146" s="277">
        <v>136</v>
      </c>
      <c r="B146" s="392" t="s">
        <v>50</v>
      </c>
      <c r="C146" s="277" t="s">
        <v>193</v>
      </c>
      <c r="D146" s="316">
        <v>987.9</v>
      </c>
      <c r="E146" s="316">
        <v>991.23333333333323</v>
      </c>
      <c r="F146" s="317">
        <v>979.91666666666652</v>
      </c>
      <c r="G146" s="317">
        <v>971.93333333333328</v>
      </c>
      <c r="H146" s="317">
        <v>960.61666666666656</v>
      </c>
      <c r="I146" s="317">
        <v>999.21666666666647</v>
      </c>
      <c r="J146" s="317">
        <v>1010.5333333333333</v>
      </c>
      <c r="K146" s="317">
        <v>1018.5166666666664</v>
      </c>
      <c r="L146" s="304">
        <v>1002.55</v>
      </c>
      <c r="M146" s="304">
        <v>983.25</v>
      </c>
      <c r="N146" s="319">
        <v>1007300</v>
      </c>
      <c r="O146" s="320">
        <v>-6.901311249137336E-3</v>
      </c>
    </row>
    <row r="147" spans="1:15" ht="15">
      <c r="A147" s="277">
        <v>137</v>
      </c>
      <c r="B147" s="392" t="s">
        <v>57</v>
      </c>
      <c r="C147" s="277" t="s">
        <v>194</v>
      </c>
      <c r="D147" s="316">
        <v>253.5</v>
      </c>
      <c r="E147" s="316">
        <v>251.79999999999998</v>
      </c>
      <c r="F147" s="317">
        <v>247.34999999999997</v>
      </c>
      <c r="G147" s="317">
        <v>241.2</v>
      </c>
      <c r="H147" s="317">
        <v>236.74999999999997</v>
      </c>
      <c r="I147" s="317">
        <v>257.94999999999993</v>
      </c>
      <c r="J147" s="317">
        <v>262.39999999999998</v>
      </c>
      <c r="K147" s="317">
        <v>268.54999999999995</v>
      </c>
      <c r="L147" s="304">
        <v>256.25</v>
      </c>
      <c r="M147" s="304">
        <v>245.65</v>
      </c>
      <c r="N147" s="319">
        <v>3207600</v>
      </c>
      <c r="O147" s="320">
        <v>1.3736263736263737E-3</v>
      </c>
    </row>
    <row r="148" spans="1:15" ht="15">
      <c r="A148" s="277">
        <v>138</v>
      </c>
      <c r="B148" s="392" t="s">
        <v>37</v>
      </c>
      <c r="C148" s="277" t="s">
        <v>195</v>
      </c>
      <c r="D148" s="316">
        <v>3866.9</v>
      </c>
      <c r="E148" s="316">
        <v>3861.6333333333332</v>
      </c>
      <c r="F148" s="317">
        <v>3831.8666666666663</v>
      </c>
      <c r="G148" s="317">
        <v>3796.833333333333</v>
      </c>
      <c r="H148" s="317">
        <v>3767.0666666666662</v>
      </c>
      <c r="I148" s="317">
        <v>3896.6666666666665</v>
      </c>
      <c r="J148" s="317">
        <v>3926.4333333333329</v>
      </c>
      <c r="K148" s="317">
        <v>3961.4666666666667</v>
      </c>
      <c r="L148" s="304">
        <v>3891.4</v>
      </c>
      <c r="M148" s="304">
        <v>3826.6</v>
      </c>
      <c r="N148" s="319">
        <v>2282000</v>
      </c>
      <c r="O148" s="320">
        <v>6.0841195661758222E-3</v>
      </c>
    </row>
    <row r="149" spans="1:15" ht="15">
      <c r="A149" s="277">
        <v>139</v>
      </c>
      <c r="B149" s="392" t="s">
        <v>180</v>
      </c>
      <c r="C149" s="277" t="s">
        <v>197</v>
      </c>
      <c r="D149" s="316">
        <v>455.6</v>
      </c>
      <c r="E149" s="316">
        <v>451.13333333333338</v>
      </c>
      <c r="F149" s="317">
        <v>444.81666666666678</v>
      </c>
      <c r="G149" s="317">
        <v>434.03333333333342</v>
      </c>
      <c r="H149" s="317">
        <v>427.71666666666681</v>
      </c>
      <c r="I149" s="317">
        <v>461.91666666666674</v>
      </c>
      <c r="J149" s="317">
        <v>468.23333333333335</v>
      </c>
      <c r="K149" s="317">
        <v>479.01666666666671</v>
      </c>
      <c r="L149" s="304">
        <v>457.45</v>
      </c>
      <c r="M149" s="304">
        <v>440.35</v>
      </c>
      <c r="N149" s="319">
        <v>14671800</v>
      </c>
      <c r="O149" s="320">
        <v>6.2311746987951805E-2</v>
      </c>
    </row>
    <row r="150" spans="1:15" ht="15">
      <c r="A150" s="277">
        <v>140</v>
      </c>
      <c r="B150" s="392" t="s">
        <v>113</v>
      </c>
      <c r="C150" s="277" t="s">
        <v>198</v>
      </c>
      <c r="D150" s="316">
        <v>108.5</v>
      </c>
      <c r="E150" s="316">
        <v>108.98333333333333</v>
      </c>
      <c r="F150" s="317">
        <v>107.36666666666667</v>
      </c>
      <c r="G150" s="317">
        <v>106.23333333333333</v>
      </c>
      <c r="H150" s="317">
        <v>104.61666666666667</v>
      </c>
      <c r="I150" s="317">
        <v>110.11666666666667</v>
      </c>
      <c r="J150" s="317">
        <v>111.73333333333332</v>
      </c>
      <c r="K150" s="317">
        <v>112.86666666666667</v>
      </c>
      <c r="L150" s="304">
        <v>110.6</v>
      </c>
      <c r="M150" s="304">
        <v>107.85</v>
      </c>
      <c r="N150" s="319">
        <v>112089800</v>
      </c>
      <c r="O150" s="320">
        <v>-1.1428258967629046E-2</v>
      </c>
    </row>
    <row r="151" spans="1:15" ht="15">
      <c r="A151" s="277">
        <v>141</v>
      </c>
      <c r="B151" s="392" t="s">
        <v>64</v>
      </c>
      <c r="C151" s="277" t="s">
        <v>199</v>
      </c>
      <c r="D151" s="316">
        <v>597.65</v>
      </c>
      <c r="E151" s="316">
        <v>593.83333333333337</v>
      </c>
      <c r="F151" s="317">
        <v>585.16666666666674</v>
      </c>
      <c r="G151" s="317">
        <v>572.68333333333339</v>
      </c>
      <c r="H151" s="317">
        <v>564.01666666666677</v>
      </c>
      <c r="I151" s="317">
        <v>606.31666666666672</v>
      </c>
      <c r="J151" s="317">
        <v>614.98333333333346</v>
      </c>
      <c r="K151" s="317">
        <v>627.4666666666667</v>
      </c>
      <c r="L151" s="304">
        <v>602.5</v>
      </c>
      <c r="M151" s="304">
        <v>581.35</v>
      </c>
      <c r="N151" s="319">
        <v>3617000</v>
      </c>
      <c r="O151" s="320">
        <v>-2.1903731746890212E-2</v>
      </c>
    </row>
    <row r="152" spans="1:15" ht="15">
      <c r="A152" s="277">
        <v>142</v>
      </c>
      <c r="B152" s="392" t="s">
        <v>107</v>
      </c>
      <c r="C152" s="277" t="s">
        <v>200</v>
      </c>
      <c r="D152" s="316">
        <v>271.10000000000002</v>
      </c>
      <c r="E152" s="316">
        <v>268.08333333333337</v>
      </c>
      <c r="F152" s="317">
        <v>262.61666666666673</v>
      </c>
      <c r="G152" s="317">
        <v>254.13333333333338</v>
      </c>
      <c r="H152" s="317">
        <v>248.66666666666674</v>
      </c>
      <c r="I152" s="317">
        <v>276.56666666666672</v>
      </c>
      <c r="J152" s="317">
        <v>282.03333333333342</v>
      </c>
      <c r="K152" s="317">
        <v>290.51666666666671</v>
      </c>
      <c r="L152" s="304">
        <v>273.55</v>
      </c>
      <c r="M152" s="304">
        <v>259.60000000000002</v>
      </c>
      <c r="N152" s="319">
        <v>30790400</v>
      </c>
      <c r="O152" s="320">
        <v>-2.1777455148812609E-3</v>
      </c>
    </row>
    <row r="153" spans="1:15" ht="15">
      <c r="A153" s="277">
        <v>143</v>
      </c>
      <c r="B153" s="392" t="s">
        <v>89</v>
      </c>
      <c r="C153" s="277" t="s">
        <v>202</v>
      </c>
      <c r="D153" s="316">
        <v>155</v>
      </c>
      <c r="E153" s="316">
        <v>156.1</v>
      </c>
      <c r="F153" s="317">
        <v>153.29999999999998</v>
      </c>
      <c r="G153" s="317">
        <v>151.6</v>
      </c>
      <c r="H153" s="317">
        <v>148.79999999999998</v>
      </c>
      <c r="I153" s="317">
        <v>157.79999999999998</v>
      </c>
      <c r="J153" s="317">
        <v>160.6</v>
      </c>
      <c r="K153" s="317">
        <v>162.29999999999998</v>
      </c>
      <c r="L153" s="304">
        <v>158.9</v>
      </c>
      <c r="M153" s="304">
        <v>154.4</v>
      </c>
      <c r="N153" s="319">
        <v>24903000</v>
      </c>
      <c r="O153" s="320">
        <v>6.587057010785824E-2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44033</v>
      </c>
    </row>
    <row r="7" spans="1:15">
      <c r="A7"/>
    </row>
    <row r="8" spans="1:15" ht="28.5" customHeight="1">
      <c r="A8" s="582" t="s">
        <v>16</v>
      </c>
      <c r="B8" s="583" t="s">
        <v>18</v>
      </c>
      <c r="C8" s="581" t="s">
        <v>19</v>
      </c>
      <c r="D8" s="581" t="s">
        <v>20</v>
      </c>
      <c r="E8" s="581" t="s">
        <v>21</v>
      </c>
      <c r="F8" s="581"/>
      <c r="G8" s="581"/>
      <c r="H8" s="581" t="s">
        <v>22</v>
      </c>
      <c r="I8" s="581"/>
      <c r="J8" s="581"/>
      <c r="K8" s="274"/>
      <c r="L8" s="282"/>
      <c r="M8" s="282"/>
    </row>
    <row r="9" spans="1:15" ht="36" customHeight="1">
      <c r="A9" s="577"/>
      <c r="B9" s="579"/>
      <c r="C9" s="584" t="s">
        <v>23</v>
      </c>
      <c r="D9" s="584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11022.2</v>
      </c>
      <c r="D10" s="303">
        <v>11004.366666666667</v>
      </c>
      <c r="E10" s="303">
        <v>10970.833333333334</v>
      </c>
      <c r="F10" s="303">
        <v>10919.466666666667</v>
      </c>
      <c r="G10" s="303">
        <v>10885.933333333334</v>
      </c>
      <c r="H10" s="303">
        <v>11055.733333333334</v>
      </c>
      <c r="I10" s="303">
        <v>11089.266666666666</v>
      </c>
      <c r="J10" s="303">
        <v>11140.633333333333</v>
      </c>
      <c r="K10" s="302">
        <v>11037.9</v>
      </c>
      <c r="L10" s="302">
        <v>10953</v>
      </c>
      <c r="M10" s="307"/>
    </row>
    <row r="11" spans="1:15">
      <c r="A11" s="301">
        <v>2</v>
      </c>
      <c r="B11" s="277" t="s">
        <v>220</v>
      </c>
      <c r="C11" s="304">
        <v>22321.85</v>
      </c>
      <c r="D11" s="279">
        <v>22343.366666666669</v>
      </c>
      <c r="E11" s="279">
        <v>22166.283333333336</v>
      </c>
      <c r="F11" s="279">
        <v>22010.716666666667</v>
      </c>
      <c r="G11" s="279">
        <v>21833.633333333335</v>
      </c>
      <c r="H11" s="279">
        <v>22498.933333333338</v>
      </c>
      <c r="I11" s="279">
        <v>22676.016666666666</v>
      </c>
      <c r="J11" s="279">
        <v>22831.583333333339</v>
      </c>
      <c r="K11" s="304">
        <v>22520.45</v>
      </c>
      <c r="L11" s="304">
        <v>22187.8</v>
      </c>
      <c r="M11" s="307"/>
    </row>
    <row r="12" spans="1:15">
      <c r="A12" s="301">
        <v>3</v>
      </c>
      <c r="B12" s="285" t="s">
        <v>221</v>
      </c>
      <c r="C12" s="304">
        <v>1409.1</v>
      </c>
      <c r="D12" s="279">
        <v>1412.2333333333333</v>
      </c>
      <c r="E12" s="279">
        <v>1403.5666666666666</v>
      </c>
      <c r="F12" s="279">
        <v>1398.0333333333333</v>
      </c>
      <c r="G12" s="279">
        <v>1389.3666666666666</v>
      </c>
      <c r="H12" s="279">
        <v>1417.7666666666667</v>
      </c>
      <c r="I12" s="279">
        <v>1426.4333333333332</v>
      </c>
      <c r="J12" s="279">
        <v>1431.9666666666667</v>
      </c>
      <c r="K12" s="304">
        <v>1420.9</v>
      </c>
      <c r="L12" s="304">
        <v>1406.7</v>
      </c>
      <c r="M12" s="307"/>
    </row>
    <row r="13" spans="1:15">
      <c r="A13" s="301">
        <v>4</v>
      </c>
      <c r="B13" s="277" t="s">
        <v>222</v>
      </c>
      <c r="C13" s="304">
        <v>3104.25</v>
      </c>
      <c r="D13" s="279">
        <v>3102.5833333333335</v>
      </c>
      <c r="E13" s="279">
        <v>3091.2666666666669</v>
      </c>
      <c r="F13" s="279">
        <v>3078.2833333333333</v>
      </c>
      <c r="G13" s="279">
        <v>3066.9666666666667</v>
      </c>
      <c r="H13" s="279">
        <v>3115.5666666666671</v>
      </c>
      <c r="I13" s="279">
        <v>3126.8833333333337</v>
      </c>
      <c r="J13" s="279">
        <v>3139.8666666666672</v>
      </c>
      <c r="K13" s="304">
        <v>3113.9</v>
      </c>
      <c r="L13" s="304">
        <v>3089.6</v>
      </c>
      <c r="M13" s="307"/>
    </row>
    <row r="14" spans="1:15">
      <c r="A14" s="301">
        <v>5</v>
      </c>
      <c r="B14" s="277" t="s">
        <v>223</v>
      </c>
      <c r="C14" s="304">
        <v>17258.3</v>
      </c>
      <c r="D14" s="279">
        <v>17161.2</v>
      </c>
      <c r="E14" s="279">
        <v>16946.25</v>
      </c>
      <c r="F14" s="279">
        <v>16634.2</v>
      </c>
      <c r="G14" s="279">
        <v>16419.25</v>
      </c>
      <c r="H14" s="279">
        <v>17473.25</v>
      </c>
      <c r="I14" s="279">
        <v>17688.200000000004</v>
      </c>
      <c r="J14" s="279">
        <v>18000.25</v>
      </c>
      <c r="K14" s="304">
        <v>17376.150000000001</v>
      </c>
      <c r="L14" s="304">
        <v>16849.150000000001</v>
      </c>
      <c r="M14" s="307"/>
    </row>
    <row r="15" spans="1:15">
      <c r="A15" s="301">
        <v>6</v>
      </c>
      <c r="B15" s="277" t="s">
        <v>224</v>
      </c>
      <c r="C15" s="304">
        <v>2510.85</v>
      </c>
      <c r="D15" s="279">
        <v>2515.2833333333333</v>
      </c>
      <c r="E15" s="279">
        <v>2500.2166666666667</v>
      </c>
      <c r="F15" s="279">
        <v>2489.5833333333335</v>
      </c>
      <c r="G15" s="279">
        <v>2474.5166666666669</v>
      </c>
      <c r="H15" s="279">
        <v>2525.9166666666665</v>
      </c>
      <c r="I15" s="279">
        <v>2540.9833333333331</v>
      </c>
      <c r="J15" s="279">
        <v>2551.6166666666663</v>
      </c>
      <c r="K15" s="304">
        <v>2530.35</v>
      </c>
      <c r="L15" s="304">
        <v>2504.65</v>
      </c>
      <c r="M15" s="307"/>
    </row>
    <row r="16" spans="1:15">
      <c r="A16" s="301">
        <v>7</v>
      </c>
      <c r="B16" s="277" t="s">
        <v>225</v>
      </c>
      <c r="C16" s="304">
        <v>4282.6499999999996</v>
      </c>
      <c r="D16" s="279">
        <v>4283.2666666666673</v>
      </c>
      <c r="E16" s="279">
        <v>4265.2333333333345</v>
      </c>
      <c r="F16" s="279">
        <v>4247.8166666666675</v>
      </c>
      <c r="G16" s="279">
        <v>4229.7833333333347</v>
      </c>
      <c r="H16" s="279">
        <v>4300.6833333333343</v>
      </c>
      <c r="I16" s="279">
        <v>4318.7166666666672</v>
      </c>
      <c r="J16" s="279">
        <v>4336.1333333333341</v>
      </c>
      <c r="K16" s="304">
        <v>4301.3</v>
      </c>
      <c r="L16" s="304">
        <v>4265.8500000000004</v>
      </c>
      <c r="M16" s="307"/>
    </row>
    <row r="17" spans="1:13">
      <c r="A17" s="301">
        <v>8</v>
      </c>
      <c r="B17" s="277" t="s">
        <v>38</v>
      </c>
      <c r="C17" s="277">
        <v>1329.8</v>
      </c>
      <c r="D17" s="279">
        <v>1326.3666666666666</v>
      </c>
      <c r="E17" s="279">
        <v>1317.9333333333332</v>
      </c>
      <c r="F17" s="279">
        <v>1306.0666666666666</v>
      </c>
      <c r="G17" s="279">
        <v>1297.6333333333332</v>
      </c>
      <c r="H17" s="279">
        <v>1338.2333333333331</v>
      </c>
      <c r="I17" s="279">
        <v>1346.6666666666665</v>
      </c>
      <c r="J17" s="279">
        <v>1358.5333333333331</v>
      </c>
      <c r="K17" s="277">
        <v>1334.8</v>
      </c>
      <c r="L17" s="277">
        <v>1314.5</v>
      </c>
      <c r="M17" s="277">
        <v>15.390790000000001</v>
      </c>
    </row>
    <row r="18" spans="1:13">
      <c r="A18" s="301">
        <v>9</v>
      </c>
      <c r="B18" s="277" t="s">
        <v>226</v>
      </c>
      <c r="C18" s="277">
        <v>686.6</v>
      </c>
      <c r="D18" s="279">
        <v>677.06666666666672</v>
      </c>
      <c r="E18" s="279">
        <v>667.53333333333342</v>
      </c>
      <c r="F18" s="279">
        <v>648.4666666666667</v>
      </c>
      <c r="G18" s="279">
        <v>638.93333333333339</v>
      </c>
      <c r="H18" s="279">
        <v>696.13333333333344</v>
      </c>
      <c r="I18" s="279">
        <v>705.66666666666674</v>
      </c>
      <c r="J18" s="279">
        <v>724.73333333333346</v>
      </c>
      <c r="K18" s="277">
        <v>686.6</v>
      </c>
      <c r="L18" s="277">
        <v>658</v>
      </c>
      <c r="M18" s="277">
        <v>3.6654200000000001</v>
      </c>
    </row>
    <row r="19" spans="1:13">
      <c r="A19" s="301">
        <v>10</v>
      </c>
      <c r="B19" s="277" t="s">
        <v>41</v>
      </c>
      <c r="C19" s="277">
        <v>317.3</v>
      </c>
      <c r="D19" s="279">
        <v>315.45</v>
      </c>
      <c r="E19" s="279">
        <v>312.2</v>
      </c>
      <c r="F19" s="279">
        <v>307.10000000000002</v>
      </c>
      <c r="G19" s="279">
        <v>303.85000000000002</v>
      </c>
      <c r="H19" s="279">
        <v>320.54999999999995</v>
      </c>
      <c r="I19" s="279">
        <v>323.79999999999995</v>
      </c>
      <c r="J19" s="279">
        <v>328.89999999999992</v>
      </c>
      <c r="K19" s="277">
        <v>318.7</v>
      </c>
      <c r="L19" s="277">
        <v>310.35000000000002</v>
      </c>
      <c r="M19" s="277">
        <v>43.28922</v>
      </c>
    </row>
    <row r="20" spans="1:13">
      <c r="A20" s="301">
        <v>11</v>
      </c>
      <c r="B20" s="277" t="s">
        <v>43</v>
      </c>
      <c r="C20" s="277">
        <v>35.35</v>
      </c>
      <c r="D20" s="279">
        <v>35.5</v>
      </c>
      <c r="E20" s="279">
        <v>35</v>
      </c>
      <c r="F20" s="279">
        <v>34.65</v>
      </c>
      <c r="G20" s="279">
        <v>34.15</v>
      </c>
      <c r="H20" s="279">
        <v>35.85</v>
      </c>
      <c r="I20" s="279">
        <v>36.35</v>
      </c>
      <c r="J20" s="279">
        <v>36.700000000000003</v>
      </c>
      <c r="K20" s="277">
        <v>36</v>
      </c>
      <c r="L20" s="277">
        <v>35.15</v>
      </c>
      <c r="M20" s="277">
        <v>18.8294</v>
      </c>
    </row>
    <row r="21" spans="1:13">
      <c r="A21" s="301">
        <v>12</v>
      </c>
      <c r="B21" s="277" t="s">
        <v>227</v>
      </c>
      <c r="C21" s="277">
        <v>61.8</v>
      </c>
      <c r="D21" s="279">
        <v>61.5</v>
      </c>
      <c r="E21" s="279">
        <v>59.65</v>
      </c>
      <c r="F21" s="279">
        <v>57.5</v>
      </c>
      <c r="G21" s="279">
        <v>55.65</v>
      </c>
      <c r="H21" s="279">
        <v>63.65</v>
      </c>
      <c r="I21" s="279">
        <v>65.5</v>
      </c>
      <c r="J21" s="279">
        <v>67.650000000000006</v>
      </c>
      <c r="K21" s="277">
        <v>63.35</v>
      </c>
      <c r="L21" s="277">
        <v>59.35</v>
      </c>
      <c r="M21" s="277">
        <v>48.03228</v>
      </c>
    </row>
    <row r="22" spans="1:13">
      <c r="A22" s="301">
        <v>13</v>
      </c>
      <c r="B22" s="277" t="s">
        <v>228</v>
      </c>
      <c r="C22" s="277">
        <v>113.4</v>
      </c>
      <c r="D22" s="279">
        <v>114.41666666666667</v>
      </c>
      <c r="E22" s="279">
        <v>111.83333333333334</v>
      </c>
      <c r="F22" s="279">
        <v>110.26666666666667</v>
      </c>
      <c r="G22" s="279">
        <v>107.68333333333334</v>
      </c>
      <c r="H22" s="279">
        <v>115.98333333333335</v>
      </c>
      <c r="I22" s="279">
        <v>118.56666666666669</v>
      </c>
      <c r="J22" s="279">
        <v>120.13333333333335</v>
      </c>
      <c r="K22" s="277">
        <v>117</v>
      </c>
      <c r="L22" s="277">
        <v>112.85</v>
      </c>
      <c r="M22" s="277">
        <v>10.065469999999999</v>
      </c>
    </row>
    <row r="23" spans="1:13">
      <c r="A23" s="301">
        <v>14</v>
      </c>
      <c r="B23" s="277" t="s">
        <v>229</v>
      </c>
      <c r="C23" s="277">
        <v>1452</v>
      </c>
      <c r="D23" s="279">
        <v>1453.45</v>
      </c>
      <c r="E23" s="279">
        <v>1439.5500000000002</v>
      </c>
      <c r="F23" s="279">
        <v>1427.1000000000001</v>
      </c>
      <c r="G23" s="279">
        <v>1413.2000000000003</v>
      </c>
      <c r="H23" s="279">
        <v>1465.9</v>
      </c>
      <c r="I23" s="279">
        <v>1479.8000000000002</v>
      </c>
      <c r="J23" s="279">
        <v>1492.25</v>
      </c>
      <c r="K23" s="277">
        <v>1467.35</v>
      </c>
      <c r="L23" s="277">
        <v>1441</v>
      </c>
      <c r="M23" s="277">
        <v>0.90695999999999999</v>
      </c>
    </row>
    <row r="24" spans="1:13">
      <c r="A24" s="301">
        <v>15</v>
      </c>
      <c r="B24" s="277" t="s">
        <v>230</v>
      </c>
      <c r="C24" s="277">
        <v>2507.35</v>
      </c>
      <c r="D24" s="279">
        <v>2501.75</v>
      </c>
      <c r="E24" s="279">
        <v>2485.6</v>
      </c>
      <c r="F24" s="279">
        <v>2463.85</v>
      </c>
      <c r="G24" s="279">
        <v>2447.6999999999998</v>
      </c>
      <c r="H24" s="279">
        <v>2523.5</v>
      </c>
      <c r="I24" s="279">
        <v>2539.6499999999996</v>
      </c>
      <c r="J24" s="279">
        <v>2561.4</v>
      </c>
      <c r="K24" s="277">
        <v>2517.9</v>
      </c>
      <c r="L24" s="277">
        <v>2480</v>
      </c>
      <c r="M24" s="277">
        <v>1.32681</v>
      </c>
    </row>
    <row r="25" spans="1:13">
      <c r="A25" s="301">
        <v>16</v>
      </c>
      <c r="B25" s="277" t="s">
        <v>45</v>
      </c>
      <c r="C25" s="277">
        <v>703.75</v>
      </c>
      <c r="D25" s="279">
        <v>705.7833333333333</v>
      </c>
      <c r="E25" s="279">
        <v>697.96666666666658</v>
      </c>
      <c r="F25" s="279">
        <v>692.18333333333328</v>
      </c>
      <c r="G25" s="279">
        <v>684.36666666666656</v>
      </c>
      <c r="H25" s="279">
        <v>711.56666666666661</v>
      </c>
      <c r="I25" s="279">
        <v>719.38333333333321</v>
      </c>
      <c r="J25" s="279">
        <v>725.16666666666663</v>
      </c>
      <c r="K25" s="277">
        <v>713.6</v>
      </c>
      <c r="L25" s="277">
        <v>700</v>
      </c>
      <c r="M25" s="277">
        <v>8.5516299999999994</v>
      </c>
    </row>
    <row r="26" spans="1:13">
      <c r="A26" s="301">
        <v>17</v>
      </c>
      <c r="B26" s="277" t="s">
        <v>46</v>
      </c>
      <c r="C26" s="277">
        <v>195.7</v>
      </c>
      <c r="D26" s="279">
        <v>195.73333333333335</v>
      </c>
      <c r="E26" s="279">
        <v>194.4666666666667</v>
      </c>
      <c r="F26" s="279">
        <v>193.23333333333335</v>
      </c>
      <c r="G26" s="279">
        <v>191.9666666666667</v>
      </c>
      <c r="H26" s="279">
        <v>196.9666666666667</v>
      </c>
      <c r="I26" s="279">
        <v>198.23333333333335</v>
      </c>
      <c r="J26" s="279">
        <v>199.4666666666667</v>
      </c>
      <c r="K26" s="277">
        <v>197</v>
      </c>
      <c r="L26" s="277">
        <v>194.5</v>
      </c>
      <c r="M26" s="277">
        <v>22.0486</v>
      </c>
    </row>
    <row r="27" spans="1:13">
      <c r="A27" s="301">
        <v>18</v>
      </c>
      <c r="B27" s="277" t="s">
        <v>47</v>
      </c>
      <c r="C27" s="277">
        <v>1485.1</v>
      </c>
      <c r="D27" s="279">
        <v>1489.3333333333333</v>
      </c>
      <c r="E27" s="279">
        <v>1461.0166666666664</v>
      </c>
      <c r="F27" s="279">
        <v>1436.9333333333332</v>
      </c>
      <c r="G27" s="279">
        <v>1408.6166666666663</v>
      </c>
      <c r="H27" s="279">
        <v>1513.4166666666665</v>
      </c>
      <c r="I27" s="279">
        <v>1541.7333333333336</v>
      </c>
      <c r="J27" s="279">
        <v>1565.8166666666666</v>
      </c>
      <c r="K27" s="277">
        <v>1517.65</v>
      </c>
      <c r="L27" s="277">
        <v>1465.25</v>
      </c>
      <c r="M27" s="277">
        <v>10.32827</v>
      </c>
    </row>
    <row r="28" spans="1:13">
      <c r="A28" s="301">
        <v>19</v>
      </c>
      <c r="B28" s="277" t="s">
        <v>48</v>
      </c>
      <c r="C28" s="277">
        <v>109.75</v>
      </c>
      <c r="D28" s="279">
        <v>110.71666666666665</v>
      </c>
      <c r="E28" s="279">
        <v>108.13333333333331</v>
      </c>
      <c r="F28" s="279">
        <v>106.51666666666665</v>
      </c>
      <c r="G28" s="279">
        <v>103.93333333333331</v>
      </c>
      <c r="H28" s="279">
        <v>112.33333333333331</v>
      </c>
      <c r="I28" s="279">
        <v>114.91666666666666</v>
      </c>
      <c r="J28" s="279">
        <v>116.53333333333332</v>
      </c>
      <c r="K28" s="277">
        <v>113.3</v>
      </c>
      <c r="L28" s="277">
        <v>109.1</v>
      </c>
      <c r="M28" s="277">
        <v>75.841729999999998</v>
      </c>
    </row>
    <row r="29" spans="1:13">
      <c r="A29" s="301">
        <v>20</v>
      </c>
      <c r="B29" s="277" t="s">
        <v>49</v>
      </c>
      <c r="C29" s="277">
        <v>51.55</v>
      </c>
      <c r="D29" s="279">
        <v>51.866666666666667</v>
      </c>
      <c r="E29" s="279">
        <v>50.933333333333337</v>
      </c>
      <c r="F29" s="279">
        <v>50.31666666666667</v>
      </c>
      <c r="G29" s="279">
        <v>49.38333333333334</v>
      </c>
      <c r="H29" s="279">
        <v>52.483333333333334</v>
      </c>
      <c r="I29" s="279">
        <v>53.416666666666657</v>
      </c>
      <c r="J29" s="279">
        <v>54.033333333333331</v>
      </c>
      <c r="K29" s="277">
        <v>52.8</v>
      </c>
      <c r="L29" s="277">
        <v>51.25</v>
      </c>
      <c r="M29" s="277">
        <v>314.12016</v>
      </c>
    </row>
    <row r="30" spans="1:13">
      <c r="A30" s="301">
        <v>21</v>
      </c>
      <c r="B30" s="277" t="s">
        <v>51</v>
      </c>
      <c r="C30" s="277">
        <v>1751.6</v>
      </c>
      <c r="D30" s="279">
        <v>1743.0666666666666</v>
      </c>
      <c r="E30" s="279">
        <v>1728.7833333333333</v>
      </c>
      <c r="F30" s="279">
        <v>1705.9666666666667</v>
      </c>
      <c r="G30" s="279">
        <v>1691.6833333333334</v>
      </c>
      <c r="H30" s="279">
        <v>1765.8833333333332</v>
      </c>
      <c r="I30" s="279">
        <v>1780.1666666666665</v>
      </c>
      <c r="J30" s="279">
        <v>1802.9833333333331</v>
      </c>
      <c r="K30" s="277">
        <v>1757.35</v>
      </c>
      <c r="L30" s="277">
        <v>1720.25</v>
      </c>
      <c r="M30" s="277">
        <v>18.486000000000001</v>
      </c>
    </row>
    <row r="31" spans="1:13">
      <c r="A31" s="301">
        <v>22</v>
      </c>
      <c r="B31" s="277" t="s">
        <v>53</v>
      </c>
      <c r="C31" s="277">
        <v>823.6</v>
      </c>
      <c r="D31" s="279">
        <v>827.7166666666667</v>
      </c>
      <c r="E31" s="279">
        <v>813.48333333333335</v>
      </c>
      <c r="F31" s="279">
        <v>803.36666666666667</v>
      </c>
      <c r="G31" s="279">
        <v>789.13333333333333</v>
      </c>
      <c r="H31" s="279">
        <v>837.83333333333337</v>
      </c>
      <c r="I31" s="279">
        <v>852.06666666666672</v>
      </c>
      <c r="J31" s="279">
        <v>862.18333333333339</v>
      </c>
      <c r="K31" s="277">
        <v>841.95</v>
      </c>
      <c r="L31" s="277">
        <v>817.6</v>
      </c>
      <c r="M31" s="277">
        <v>22.792069999999999</v>
      </c>
    </row>
    <row r="32" spans="1:13">
      <c r="A32" s="301">
        <v>23</v>
      </c>
      <c r="B32" s="277" t="s">
        <v>231</v>
      </c>
      <c r="C32" s="277">
        <v>2019</v>
      </c>
      <c r="D32" s="279">
        <v>2008.6666666666667</v>
      </c>
      <c r="E32" s="279">
        <v>1978.3333333333335</v>
      </c>
      <c r="F32" s="279">
        <v>1937.6666666666667</v>
      </c>
      <c r="G32" s="279">
        <v>1907.3333333333335</v>
      </c>
      <c r="H32" s="279">
        <v>2049.3333333333335</v>
      </c>
      <c r="I32" s="279">
        <v>2079.666666666667</v>
      </c>
      <c r="J32" s="279">
        <v>2120.3333333333335</v>
      </c>
      <c r="K32" s="277">
        <v>2039</v>
      </c>
      <c r="L32" s="277">
        <v>1968</v>
      </c>
      <c r="M32" s="277">
        <v>15.564170000000001</v>
      </c>
    </row>
    <row r="33" spans="1:13">
      <c r="A33" s="301">
        <v>24</v>
      </c>
      <c r="B33" s="277" t="s">
        <v>55</v>
      </c>
      <c r="C33" s="277">
        <v>434</v>
      </c>
      <c r="D33" s="279">
        <v>435.36666666666662</v>
      </c>
      <c r="E33" s="279">
        <v>427.93333333333322</v>
      </c>
      <c r="F33" s="279">
        <v>421.86666666666662</v>
      </c>
      <c r="G33" s="279">
        <v>414.43333333333322</v>
      </c>
      <c r="H33" s="279">
        <v>441.43333333333322</v>
      </c>
      <c r="I33" s="279">
        <v>448.86666666666662</v>
      </c>
      <c r="J33" s="279">
        <v>454.93333333333322</v>
      </c>
      <c r="K33" s="277">
        <v>442.8</v>
      </c>
      <c r="L33" s="277">
        <v>429.3</v>
      </c>
      <c r="M33" s="277">
        <v>304.00830000000002</v>
      </c>
    </row>
    <row r="34" spans="1:13">
      <c r="A34" s="301">
        <v>25</v>
      </c>
      <c r="B34" s="277" t="s">
        <v>56</v>
      </c>
      <c r="C34" s="277">
        <v>3002.55</v>
      </c>
      <c r="D34" s="279">
        <v>2998.85</v>
      </c>
      <c r="E34" s="279">
        <v>2977.7</v>
      </c>
      <c r="F34" s="279">
        <v>2952.85</v>
      </c>
      <c r="G34" s="279">
        <v>2931.7</v>
      </c>
      <c r="H34" s="279">
        <v>3023.7</v>
      </c>
      <c r="I34" s="279">
        <v>3044.8500000000004</v>
      </c>
      <c r="J34" s="279">
        <v>3069.7</v>
      </c>
      <c r="K34" s="277">
        <v>3020</v>
      </c>
      <c r="L34" s="277">
        <v>2974</v>
      </c>
      <c r="M34" s="277">
        <v>7.6679300000000001</v>
      </c>
    </row>
    <row r="35" spans="1:13">
      <c r="A35" s="301">
        <v>26</v>
      </c>
      <c r="B35" s="277" t="s">
        <v>59</v>
      </c>
      <c r="C35" s="277">
        <v>3441.5</v>
      </c>
      <c r="D35" s="279">
        <v>3403.9833333333336</v>
      </c>
      <c r="E35" s="279">
        <v>3354.0166666666673</v>
      </c>
      <c r="F35" s="279">
        <v>3266.5333333333338</v>
      </c>
      <c r="G35" s="279">
        <v>3216.5666666666675</v>
      </c>
      <c r="H35" s="279">
        <v>3491.4666666666672</v>
      </c>
      <c r="I35" s="279">
        <v>3541.4333333333334</v>
      </c>
      <c r="J35" s="279">
        <v>3628.916666666667</v>
      </c>
      <c r="K35" s="277">
        <v>3453.95</v>
      </c>
      <c r="L35" s="277">
        <v>3316.5</v>
      </c>
      <c r="M35" s="277">
        <v>105.56334</v>
      </c>
    </row>
    <row r="36" spans="1:13">
      <c r="A36" s="301">
        <v>27</v>
      </c>
      <c r="B36" s="277" t="s">
        <v>58</v>
      </c>
      <c r="C36" s="277">
        <v>6620.15</v>
      </c>
      <c r="D36" s="279">
        <v>6545.05</v>
      </c>
      <c r="E36" s="279">
        <v>6455.1</v>
      </c>
      <c r="F36" s="279">
        <v>6290.05</v>
      </c>
      <c r="G36" s="279">
        <v>6200.1</v>
      </c>
      <c r="H36" s="279">
        <v>6710.1</v>
      </c>
      <c r="I36" s="279">
        <v>6800.0499999999993</v>
      </c>
      <c r="J36" s="279">
        <v>6965.1</v>
      </c>
      <c r="K36" s="277">
        <v>6635</v>
      </c>
      <c r="L36" s="277">
        <v>6380</v>
      </c>
      <c r="M36" s="277">
        <v>12.2189</v>
      </c>
    </row>
    <row r="37" spans="1:13">
      <c r="A37" s="301">
        <v>28</v>
      </c>
      <c r="B37" s="277" t="s">
        <v>232</v>
      </c>
      <c r="C37" s="277">
        <v>2716.05</v>
      </c>
      <c r="D37" s="279">
        <v>2701.3166666666671</v>
      </c>
      <c r="E37" s="279">
        <v>2657.6333333333341</v>
      </c>
      <c r="F37" s="279">
        <v>2599.2166666666672</v>
      </c>
      <c r="G37" s="279">
        <v>2555.5333333333342</v>
      </c>
      <c r="H37" s="279">
        <v>2759.733333333334</v>
      </c>
      <c r="I37" s="279">
        <v>2803.4166666666674</v>
      </c>
      <c r="J37" s="279">
        <v>2861.8333333333339</v>
      </c>
      <c r="K37" s="277">
        <v>2745</v>
      </c>
      <c r="L37" s="277">
        <v>2642.9</v>
      </c>
      <c r="M37" s="277">
        <v>0.63512000000000002</v>
      </c>
    </row>
    <row r="38" spans="1:13">
      <c r="A38" s="301">
        <v>29</v>
      </c>
      <c r="B38" s="277" t="s">
        <v>60</v>
      </c>
      <c r="C38" s="277">
        <v>1253.25</v>
      </c>
      <c r="D38" s="279">
        <v>1252.3333333333333</v>
      </c>
      <c r="E38" s="279">
        <v>1240.9166666666665</v>
      </c>
      <c r="F38" s="279">
        <v>1228.5833333333333</v>
      </c>
      <c r="G38" s="279">
        <v>1217.1666666666665</v>
      </c>
      <c r="H38" s="279">
        <v>1264.6666666666665</v>
      </c>
      <c r="I38" s="279">
        <v>1276.083333333333</v>
      </c>
      <c r="J38" s="279">
        <v>1288.4166666666665</v>
      </c>
      <c r="K38" s="277">
        <v>1263.75</v>
      </c>
      <c r="L38" s="277">
        <v>1240</v>
      </c>
      <c r="M38" s="277">
        <v>5.1459299999999999</v>
      </c>
    </row>
    <row r="39" spans="1:13">
      <c r="A39" s="301">
        <v>30</v>
      </c>
      <c r="B39" s="277" t="s">
        <v>233</v>
      </c>
      <c r="C39" s="277">
        <v>350.5</v>
      </c>
      <c r="D39" s="279">
        <v>352.33333333333331</v>
      </c>
      <c r="E39" s="279">
        <v>345.86666666666662</v>
      </c>
      <c r="F39" s="279">
        <v>341.23333333333329</v>
      </c>
      <c r="G39" s="279">
        <v>334.76666666666659</v>
      </c>
      <c r="H39" s="279">
        <v>356.96666666666664</v>
      </c>
      <c r="I39" s="279">
        <v>363.43333333333334</v>
      </c>
      <c r="J39" s="279">
        <v>368.06666666666666</v>
      </c>
      <c r="K39" s="277">
        <v>358.8</v>
      </c>
      <c r="L39" s="277">
        <v>347.7</v>
      </c>
      <c r="M39" s="277">
        <v>96.226560000000006</v>
      </c>
    </row>
    <row r="40" spans="1:13">
      <c r="A40" s="301">
        <v>31</v>
      </c>
      <c r="B40" s="277" t="s">
        <v>61</v>
      </c>
      <c r="C40" s="277">
        <v>48.65</v>
      </c>
      <c r="D40" s="279">
        <v>49.116666666666667</v>
      </c>
      <c r="E40" s="279">
        <v>47.933333333333337</v>
      </c>
      <c r="F40" s="279">
        <v>47.216666666666669</v>
      </c>
      <c r="G40" s="279">
        <v>46.033333333333339</v>
      </c>
      <c r="H40" s="279">
        <v>49.833333333333336</v>
      </c>
      <c r="I40" s="279">
        <v>51.016666666666659</v>
      </c>
      <c r="J40" s="279">
        <v>51.733333333333334</v>
      </c>
      <c r="K40" s="277">
        <v>50.3</v>
      </c>
      <c r="L40" s="277">
        <v>48.4</v>
      </c>
      <c r="M40" s="277">
        <v>332.27141</v>
      </c>
    </row>
    <row r="41" spans="1:13">
      <c r="A41" s="301">
        <v>32</v>
      </c>
      <c r="B41" s="277" t="s">
        <v>62</v>
      </c>
      <c r="C41" s="277">
        <v>47.1</v>
      </c>
      <c r="D41" s="279">
        <v>47.266666666666673</v>
      </c>
      <c r="E41" s="279">
        <v>46.633333333333347</v>
      </c>
      <c r="F41" s="279">
        <v>46.166666666666671</v>
      </c>
      <c r="G41" s="279">
        <v>45.533333333333346</v>
      </c>
      <c r="H41" s="279">
        <v>47.733333333333348</v>
      </c>
      <c r="I41" s="279">
        <v>48.366666666666674</v>
      </c>
      <c r="J41" s="279">
        <v>48.83333333333335</v>
      </c>
      <c r="K41" s="277">
        <v>47.9</v>
      </c>
      <c r="L41" s="277">
        <v>46.8</v>
      </c>
      <c r="M41" s="277">
        <v>21.260169999999999</v>
      </c>
    </row>
    <row r="42" spans="1:13">
      <c r="A42" s="301">
        <v>33</v>
      </c>
      <c r="B42" s="277" t="s">
        <v>63</v>
      </c>
      <c r="C42" s="277">
        <v>1316.6</v>
      </c>
      <c r="D42" s="279">
        <v>1312.2</v>
      </c>
      <c r="E42" s="279">
        <v>1299.4000000000001</v>
      </c>
      <c r="F42" s="279">
        <v>1282.2</v>
      </c>
      <c r="G42" s="279">
        <v>1269.4000000000001</v>
      </c>
      <c r="H42" s="279">
        <v>1329.4</v>
      </c>
      <c r="I42" s="279">
        <v>1342.1999999999998</v>
      </c>
      <c r="J42" s="279">
        <v>1359.4</v>
      </c>
      <c r="K42" s="277">
        <v>1325</v>
      </c>
      <c r="L42" s="277">
        <v>1295</v>
      </c>
      <c r="M42" s="277">
        <v>10.55644</v>
      </c>
    </row>
    <row r="43" spans="1:13">
      <c r="A43" s="301">
        <v>34</v>
      </c>
      <c r="B43" s="277" t="s">
        <v>66</v>
      </c>
      <c r="C43" s="277">
        <v>523.70000000000005</v>
      </c>
      <c r="D43" s="279">
        <v>522.23333333333335</v>
      </c>
      <c r="E43" s="279">
        <v>518.4666666666667</v>
      </c>
      <c r="F43" s="279">
        <v>513.23333333333335</v>
      </c>
      <c r="G43" s="279">
        <v>509.4666666666667</v>
      </c>
      <c r="H43" s="279">
        <v>527.4666666666667</v>
      </c>
      <c r="I43" s="279">
        <v>531.23333333333335</v>
      </c>
      <c r="J43" s="279">
        <v>536.4666666666667</v>
      </c>
      <c r="K43" s="277">
        <v>526</v>
      </c>
      <c r="L43" s="277">
        <v>517</v>
      </c>
      <c r="M43" s="277">
        <v>13.35303</v>
      </c>
    </row>
    <row r="44" spans="1:13">
      <c r="A44" s="301">
        <v>35</v>
      </c>
      <c r="B44" s="277" t="s">
        <v>65</v>
      </c>
      <c r="C44" s="277">
        <v>96.75</v>
      </c>
      <c r="D44" s="279">
        <v>97.649999999999991</v>
      </c>
      <c r="E44" s="279">
        <v>95.399999999999977</v>
      </c>
      <c r="F44" s="279">
        <v>94.049999999999983</v>
      </c>
      <c r="G44" s="279">
        <v>91.799999999999969</v>
      </c>
      <c r="H44" s="279">
        <v>98.999999999999986</v>
      </c>
      <c r="I44" s="279">
        <v>101.25000000000001</v>
      </c>
      <c r="J44" s="279">
        <v>102.6</v>
      </c>
      <c r="K44" s="277">
        <v>99.9</v>
      </c>
      <c r="L44" s="277">
        <v>96.3</v>
      </c>
      <c r="M44" s="277">
        <v>113.49644000000001</v>
      </c>
    </row>
    <row r="45" spans="1:13">
      <c r="A45" s="301">
        <v>36</v>
      </c>
      <c r="B45" s="277" t="s">
        <v>67</v>
      </c>
      <c r="C45" s="277">
        <v>382.7</v>
      </c>
      <c r="D45" s="279">
        <v>382.23333333333329</v>
      </c>
      <c r="E45" s="279">
        <v>377.31666666666661</v>
      </c>
      <c r="F45" s="279">
        <v>371.93333333333334</v>
      </c>
      <c r="G45" s="279">
        <v>367.01666666666665</v>
      </c>
      <c r="H45" s="279">
        <v>387.61666666666656</v>
      </c>
      <c r="I45" s="279">
        <v>392.53333333333319</v>
      </c>
      <c r="J45" s="279">
        <v>397.91666666666652</v>
      </c>
      <c r="K45" s="277">
        <v>387.15</v>
      </c>
      <c r="L45" s="277">
        <v>376.85</v>
      </c>
      <c r="M45" s="277">
        <v>38.338090000000001</v>
      </c>
    </row>
    <row r="46" spans="1:13">
      <c r="A46" s="301">
        <v>37</v>
      </c>
      <c r="B46" s="277" t="s">
        <v>70</v>
      </c>
      <c r="C46" s="277">
        <v>38</v>
      </c>
      <c r="D46" s="279">
        <v>38.283333333333331</v>
      </c>
      <c r="E46" s="279">
        <v>37.516666666666666</v>
      </c>
      <c r="F46" s="279">
        <v>37.033333333333331</v>
      </c>
      <c r="G46" s="279">
        <v>36.266666666666666</v>
      </c>
      <c r="H46" s="279">
        <v>38.766666666666666</v>
      </c>
      <c r="I46" s="279">
        <v>39.533333333333331</v>
      </c>
      <c r="J46" s="279">
        <v>40.016666666666666</v>
      </c>
      <c r="K46" s="277">
        <v>39.049999999999997</v>
      </c>
      <c r="L46" s="277">
        <v>37.799999999999997</v>
      </c>
      <c r="M46" s="277">
        <v>272.02537000000001</v>
      </c>
    </row>
    <row r="47" spans="1:13">
      <c r="A47" s="301">
        <v>38</v>
      </c>
      <c r="B47" s="277" t="s">
        <v>74</v>
      </c>
      <c r="C47" s="277">
        <v>437.3</v>
      </c>
      <c r="D47" s="279">
        <v>440.13333333333338</v>
      </c>
      <c r="E47" s="279">
        <v>432.26666666666677</v>
      </c>
      <c r="F47" s="279">
        <v>427.23333333333341</v>
      </c>
      <c r="G47" s="279">
        <v>419.36666666666679</v>
      </c>
      <c r="H47" s="279">
        <v>445.16666666666674</v>
      </c>
      <c r="I47" s="279">
        <v>453.03333333333342</v>
      </c>
      <c r="J47" s="279">
        <v>458.06666666666672</v>
      </c>
      <c r="K47" s="277">
        <v>448</v>
      </c>
      <c r="L47" s="277">
        <v>435.1</v>
      </c>
      <c r="M47" s="277">
        <v>143.73074</v>
      </c>
    </row>
    <row r="48" spans="1:13">
      <c r="A48" s="301">
        <v>39</v>
      </c>
      <c r="B48" s="277" t="s">
        <v>69</v>
      </c>
      <c r="C48" s="277">
        <v>575.75</v>
      </c>
      <c r="D48" s="279">
        <v>575.2833333333333</v>
      </c>
      <c r="E48" s="279">
        <v>568.06666666666661</v>
      </c>
      <c r="F48" s="279">
        <v>560.38333333333333</v>
      </c>
      <c r="G48" s="279">
        <v>553.16666666666663</v>
      </c>
      <c r="H48" s="279">
        <v>582.96666666666658</v>
      </c>
      <c r="I48" s="279">
        <v>590.18333333333328</v>
      </c>
      <c r="J48" s="279">
        <v>597.86666666666656</v>
      </c>
      <c r="K48" s="277">
        <v>582.5</v>
      </c>
      <c r="L48" s="277">
        <v>567.6</v>
      </c>
      <c r="M48" s="277">
        <v>96.101730000000003</v>
      </c>
    </row>
    <row r="49" spans="1:13">
      <c r="A49" s="301">
        <v>40</v>
      </c>
      <c r="B49" s="277" t="s">
        <v>125</v>
      </c>
      <c r="C49" s="277">
        <v>203.15</v>
      </c>
      <c r="D49" s="279">
        <v>201.86666666666665</v>
      </c>
      <c r="E49" s="279">
        <v>194.73333333333329</v>
      </c>
      <c r="F49" s="279">
        <v>186.31666666666663</v>
      </c>
      <c r="G49" s="279">
        <v>179.18333333333328</v>
      </c>
      <c r="H49" s="279">
        <v>210.2833333333333</v>
      </c>
      <c r="I49" s="279">
        <v>217.41666666666669</v>
      </c>
      <c r="J49" s="279">
        <v>225.83333333333331</v>
      </c>
      <c r="K49" s="277">
        <v>209</v>
      </c>
      <c r="L49" s="277">
        <v>193.45</v>
      </c>
      <c r="M49" s="277">
        <v>171.25518</v>
      </c>
    </row>
    <row r="50" spans="1:13">
      <c r="A50" s="301">
        <v>41</v>
      </c>
      <c r="B50" s="277" t="s">
        <v>71</v>
      </c>
      <c r="C50" s="277">
        <v>428</v>
      </c>
      <c r="D50" s="279">
        <v>429.08333333333331</v>
      </c>
      <c r="E50" s="279">
        <v>423.26666666666665</v>
      </c>
      <c r="F50" s="279">
        <v>418.53333333333336</v>
      </c>
      <c r="G50" s="279">
        <v>412.7166666666667</v>
      </c>
      <c r="H50" s="279">
        <v>433.81666666666661</v>
      </c>
      <c r="I50" s="279">
        <v>439.63333333333333</v>
      </c>
      <c r="J50" s="279">
        <v>444.36666666666656</v>
      </c>
      <c r="K50" s="277">
        <v>434.9</v>
      </c>
      <c r="L50" s="277">
        <v>424.35</v>
      </c>
      <c r="M50" s="277">
        <v>34.429690000000001</v>
      </c>
    </row>
    <row r="51" spans="1:13">
      <c r="A51" s="301">
        <v>42</v>
      </c>
      <c r="B51" s="277" t="s">
        <v>234</v>
      </c>
      <c r="C51" s="277">
        <v>1265.6500000000001</v>
      </c>
      <c r="D51" s="279">
        <v>1260.7833333333335</v>
      </c>
      <c r="E51" s="279">
        <v>1236.5666666666671</v>
      </c>
      <c r="F51" s="279">
        <v>1207.4833333333336</v>
      </c>
      <c r="G51" s="279">
        <v>1183.2666666666671</v>
      </c>
      <c r="H51" s="279">
        <v>1289.866666666667</v>
      </c>
      <c r="I51" s="279">
        <v>1314.0833333333337</v>
      </c>
      <c r="J51" s="279">
        <v>1343.166666666667</v>
      </c>
      <c r="K51" s="277">
        <v>1285</v>
      </c>
      <c r="L51" s="277">
        <v>1231.7</v>
      </c>
      <c r="M51" s="277">
        <v>3.2761399999999998</v>
      </c>
    </row>
    <row r="52" spans="1:13">
      <c r="A52" s="301">
        <v>43</v>
      </c>
      <c r="B52" s="277" t="s">
        <v>72</v>
      </c>
      <c r="C52" s="277">
        <v>13256.2</v>
      </c>
      <c r="D52" s="279">
        <v>13280.4</v>
      </c>
      <c r="E52" s="279">
        <v>13110.8</v>
      </c>
      <c r="F52" s="279">
        <v>12965.4</v>
      </c>
      <c r="G52" s="279">
        <v>12795.8</v>
      </c>
      <c r="H52" s="279">
        <v>13425.8</v>
      </c>
      <c r="I52" s="279">
        <v>13595.400000000001</v>
      </c>
      <c r="J52" s="279">
        <v>13740.8</v>
      </c>
      <c r="K52" s="277">
        <v>13450</v>
      </c>
      <c r="L52" s="277">
        <v>13135</v>
      </c>
      <c r="M52" s="277">
        <v>0.40027000000000001</v>
      </c>
    </row>
    <row r="53" spans="1:13">
      <c r="A53" s="301">
        <v>44</v>
      </c>
      <c r="B53" s="277" t="s">
        <v>75</v>
      </c>
      <c r="C53" s="277">
        <v>3982.65</v>
      </c>
      <c r="D53" s="279">
        <v>3927.6166666666663</v>
      </c>
      <c r="E53" s="279">
        <v>3862.2333333333327</v>
      </c>
      <c r="F53" s="279">
        <v>3741.8166666666662</v>
      </c>
      <c r="G53" s="279">
        <v>3676.4333333333325</v>
      </c>
      <c r="H53" s="279">
        <v>4048.0333333333328</v>
      </c>
      <c r="I53" s="279">
        <v>4113.416666666667</v>
      </c>
      <c r="J53" s="279">
        <v>4233.833333333333</v>
      </c>
      <c r="K53" s="277">
        <v>3993</v>
      </c>
      <c r="L53" s="277">
        <v>3807.2</v>
      </c>
      <c r="M53" s="277">
        <v>37.851590000000002</v>
      </c>
    </row>
    <row r="54" spans="1:13">
      <c r="A54" s="301">
        <v>45</v>
      </c>
      <c r="B54" s="277" t="s">
        <v>81</v>
      </c>
      <c r="C54" s="277">
        <v>602.75</v>
      </c>
      <c r="D54" s="279">
        <v>607.08333333333337</v>
      </c>
      <c r="E54" s="279">
        <v>597.16666666666674</v>
      </c>
      <c r="F54" s="279">
        <v>591.58333333333337</v>
      </c>
      <c r="G54" s="279">
        <v>581.66666666666674</v>
      </c>
      <c r="H54" s="279">
        <v>612.66666666666674</v>
      </c>
      <c r="I54" s="279">
        <v>622.58333333333348</v>
      </c>
      <c r="J54" s="279">
        <v>628.16666666666674</v>
      </c>
      <c r="K54" s="277">
        <v>617</v>
      </c>
      <c r="L54" s="277">
        <v>601.5</v>
      </c>
      <c r="M54" s="277">
        <v>2.1169099999999998</v>
      </c>
    </row>
    <row r="55" spans="1:13">
      <c r="A55" s="301">
        <v>46</v>
      </c>
      <c r="B55" s="277" t="s">
        <v>76</v>
      </c>
      <c r="C55" s="277">
        <v>374.3</v>
      </c>
      <c r="D55" s="279">
        <v>377.11666666666662</v>
      </c>
      <c r="E55" s="279">
        <v>369.73333333333323</v>
      </c>
      <c r="F55" s="279">
        <v>365.16666666666663</v>
      </c>
      <c r="G55" s="279">
        <v>357.78333333333325</v>
      </c>
      <c r="H55" s="279">
        <v>381.68333333333322</v>
      </c>
      <c r="I55" s="279">
        <v>389.06666666666655</v>
      </c>
      <c r="J55" s="279">
        <v>393.63333333333321</v>
      </c>
      <c r="K55" s="277">
        <v>384.5</v>
      </c>
      <c r="L55" s="277">
        <v>372.55</v>
      </c>
      <c r="M55" s="277">
        <v>59.514189999999999</v>
      </c>
    </row>
    <row r="56" spans="1:13">
      <c r="A56" s="301">
        <v>47</v>
      </c>
      <c r="B56" s="277" t="s">
        <v>77</v>
      </c>
      <c r="C56" s="277">
        <v>103</v>
      </c>
      <c r="D56" s="279">
        <v>103.11666666666667</v>
      </c>
      <c r="E56" s="279">
        <v>102.23333333333335</v>
      </c>
      <c r="F56" s="279">
        <v>101.46666666666667</v>
      </c>
      <c r="G56" s="279">
        <v>100.58333333333334</v>
      </c>
      <c r="H56" s="279">
        <v>103.88333333333335</v>
      </c>
      <c r="I56" s="279">
        <v>104.76666666666668</v>
      </c>
      <c r="J56" s="279">
        <v>105.53333333333336</v>
      </c>
      <c r="K56" s="277">
        <v>104</v>
      </c>
      <c r="L56" s="277">
        <v>102.35</v>
      </c>
      <c r="M56" s="277">
        <v>51.796169999999996</v>
      </c>
    </row>
    <row r="57" spans="1:13">
      <c r="A57" s="301">
        <v>48</v>
      </c>
      <c r="B57" s="277" t="s">
        <v>78</v>
      </c>
      <c r="C57" s="277">
        <v>117.3</v>
      </c>
      <c r="D57" s="279">
        <v>117.83333333333333</v>
      </c>
      <c r="E57" s="279">
        <v>116.56666666666666</v>
      </c>
      <c r="F57" s="279">
        <v>115.83333333333333</v>
      </c>
      <c r="G57" s="279">
        <v>114.56666666666666</v>
      </c>
      <c r="H57" s="279">
        <v>118.56666666666666</v>
      </c>
      <c r="I57" s="279">
        <v>119.83333333333334</v>
      </c>
      <c r="J57" s="279">
        <v>120.56666666666666</v>
      </c>
      <c r="K57" s="277">
        <v>119.1</v>
      </c>
      <c r="L57" s="277">
        <v>117.1</v>
      </c>
      <c r="M57" s="277">
        <v>8.3277699999999992</v>
      </c>
    </row>
    <row r="58" spans="1:13">
      <c r="A58" s="301">
        <v>49</v>
      </c>
      <c r="B58" s="277" t="s">
        <v>82</v>
      </c>
      <c r="C58" s="277">
        <v>215.2</v>
      </c>
      <c r="D58" s="279">
        <v>213.61666666666665</v>
      </c>
      <c r="E58" s="279">
        <v>208.6333333333333</v>
      </c>
      <c r="F58" s="279">
        <v>202.06666666666666</v>
      </c>
      <c r="G58" s="279">
        <v>197.08333333333331</v>
      </c>
      <c r="H58" s="279">
        <v>220.18333333333328</v>
      </c>
      <c r="I58" s="279">
        <v>225.16666666666663</v>
      </c>
      <c r="J58" s="279">
        <v>231.73333333333326</v>
      </c>
      <c r="K58" s="277">
        <v>218.6</v>
      </c>
      <c r="L58" s="277">
        <v>207.05</v>
      </c>
      <c r="M58" s="277">
        <v>141.58051</v>
      </c>
    </row>
    <row r="59" spans="1:13">
      <c r="A59" s="301">
        <v>50</v>
      </c>
      <c r="B59" s="277" t="s">
        <v>83</v>
      </c>
      <c r="C59" s="277">
        <v>674.35</v>
      </c>
      <c r="D59" s="279">
        <v>679.18333333333339</v>
      </c>
      <c r="E59" s="279">
        <v>667.51666666666677</v>
      </c>
      <c r="F59" s="279">
        <v>660.68333333333339</v>
      </c>
      <c r="G59" s="279">
        <v>649.01666666666677</v>
      </c>
      <c r="H59" s="279">
        <v>686.01666666666677</v>
      </c>
      <c r="I59" s="279">
        <v>697.68333333333328</v>
      </c>
      <c r="J59" s="279">
        <v>704.51666666666677</v>
      </c>
      <c r="K59" s="277">
        <v>690.85</v>
      </c>
      <c r="L59" s="277">
        <v>672.35</v>
      </c>
      <c r="M59" s="277">
        <v>54.694960000000002</v>
      </c>
    </row>
    <row r="60" spans="1:13">
      <c r="A60" s="301">
        <v>51</v>
      </c>
      <c r="B60" s="277" t="s">
        <v>235</v>
      </c>
      <c r="C60" s="277">
        <v>123.85</v>
      </c>
      <c r="D60" s="279">
        <v>124.11666666666667</v>
      </c>
      <c r="E60" s="279">
        <v>122.28333333333335</v>
      </c>
      <c r="F60" s="279">
        <v>120.71666666666667</v>
      </c>
      <c r="G60" s="279">
        <v>118.88333333333334</v>
      </c>
      <c r="H60" s="279">
        <v>125.68333333333335</v>
      </c>
      <c r="I60" s="279">
        <v>127.51666666666667</v>
      </c>
      <c r="J60" s="279">
        <v>129.08333333333337</v>
      </c>
      <c r="K60" s="277">
        <v>125.95</v>
      </c>
      <c r="L60" s="277">
        <v>122.55</v>
      </c>
      <c r="M60" s="277">
        <v>21.489640000000001</v>
      </c>
    </row>
    <row r="61" spans="1:13">
      <c r="A61" s="301">
        <v>52</v>
      </c>
      <c r="B61" s="277" t="s">
        <v>84</v>
      </c>
      <c r="C61" s="277">
        <v>133</v>
      </c>
      <c r="D61" s="279">
        <v>133.1</v>
      </c>
      <c r="E61" s="279">
        <v>131.6</v>
      </c>
      <c r="F61" s="279">
        <v>130.19999999999999</v>
      </c>
      <c r="G61" s="279">
        <v>128.69999999999999</v>
      </c>
      <c r="H61" s="279">
        <v>134.5</v>
      </c>
      <c r="I61" s="279">
        <v>136</v>
      </c>
      <c r="J61" s="279">
        <v>137.4</v>
      </c>
      <c r="K61" s="277">
        <v>134.6</v>
      </c>
      <c r="L61" s="277">
        <v>131.69999999999999</v>
      </c>
      <c r="M61" s="277">
        <v>166.02099000000001</v>
      </c>
    </row>
    <row r="62" spans="1:13">
      <c r="A62" s="301">
        <v>53</v>
      </c>
      <c r="B62" s="277" t="s">
        <v>85</v>
      </c>
      <c r="C62" s="277">
        <v>1439.1</v>
      </c>
      <c r="D62" s="279">
        <v>1431.8833333333332</v>
      </c>
      <c r="E62" s="279">
        <v>1415.7666666666664</v>
      </c>
      <c r="F62" s="279">
        <v>1392.4333333333332</v>
      </c>
      <c r="G62" s="279">
        <v>1376.3166666666664</v>
      </c>
      <c r="H62" s="279">
        <v>1455.2166666666665</v>
      </c>
      <c r="I62" s="279">
        <v>1471.3333333333333</v>
      </c>
      <c r="J62" s="279">
        <v>1494.6666666666665</v>
      </c>
      <c r="K62" s="277">
        <v>1448</v>
      </c>
      <c r="L62" s="277">
        <v>1408.55</v>
      </c>
      <c r="M62" s="277">
        <v>7.8260199999999998</v>
      </c>
    </row>
    <row r="63" spans="1:13">
      <c r="A63" s="301">
        <v>54</v>
      </c>
      <c r="B63" s="277" t="s">
        <v>86</v>
      </c>
      <c r="C63" s="277">
        <v>446.25</v>
      </c>
      <c r="D63" s="279">
        <v>454.48333333333335</v>
      </c>
      <c r="E63" s="279">
        <v>435.06666666666672</v>
      </c>
      <c r="F63" s="279">
        <v>423.88333333333338</v>
      </c>
      <c r="G63" s="279">
        <v>404.46666666666675</v>
      </c>
      <c r="H63" s="279">
        <v>465.66666666666669</v>
      </c>
      <c r="I63" s="279">
        <v>485.08333333333331</v>
      </c>
      <c r="J63" s="279">
        <v>496.26666666666665</v>
      </c>
      <c r="K63" s="277">
        <v>473.9</v>
      </c>
      <c r="L63" s="277">
        <v>443.3</v>
      </c>
      <c r="M63" s="277">
        <v>72.161689999999993</v>
      </c>
    </row>
    <row r="64" spans="1:13">
      <c r="A64" s="301">
        <v>55</v>
      </c>
      <c r="B64" s="277" t="s">
        <v>236</v>
      </c>
      <c r="C64" s="277">
        <v>796.15</v>
      </c>
      <c r="D64" s="279">
        <v>792.41666666666663</v>
      </c>
      <c r="E64" s="279">
        <v>780.83333333333326</v>
      </c>
      <c r="F64" s="279">
        <v>765.51666666666665</v>
      </c>
      <c r="G64" s="279">
        <v>753.93333333333328</v>
      </c>
      <c r="H64" s="279">
        <v>807.73333333333323</v>
      </c>
      <c r="I64" s="279">
        <v>819.31666666666649</v>
      </c>
      <c r="J64" s="279">
        <v>834.63333333333321</v>
      </c>
      <c r="K64" s="277">
        <v>804</v>
      </c>
      <c r="L64" s="277">
        <v>777.1</v>
      </c>
      <c r="M64" s="277">
        <v>5.9623799999999996</v>
      </c>
    </row>
    <row r="65" spans="1:13">
      <c r="A65" s="301">
        <v>56</v>
      </c>
      <c r="B65" s="277" t="s">
        <v>237</v>
      </c>
      <c r="C65" s="277">
        <v>250.45</v>
      </c>
      <c r="D65" s="279">
        <v>248.1</v>
      </c>
      <c r="E65" s="279">
        <v>242.5</v>
      </c>
      <c r="F65" s="279">
        <v>234.55</v>
      </c>
      <c r="G65" s="279">
        <v>228.95000000000002</v>
      </c>
      <c r="H65" s="279">
        <v>256.04999999999995</v>
      </c>
      <c r="I65" s="279">
        <v>261.64999999999998</v>
      </c>
      <c r="J65" s="279">
        <v>269.59999999999997</v>
      </c>
      <c r="K65" s="277">
        <v>253.7</v>
      </c>
      <c r="L65" s="277">
        <v>240.15</v>
      </c>
      <c r="M65" s="277">
        <v>7.2660600000000004</v>
      </c>
    </row>
    <row r="66" spans="1:13">
      <c r="A66" s="301">
        <v>57</v>
      </c>
      <c r="B66" s="277" t="s">
        <v>87</v>
      </c>
      <c r="C66" s="277">
        <v>393.05</v>
      </c>
      <c r="D66" s="279">
        <v>391.18333333333334</v>
      </c>
      <c r="E66" s="279">
        <v>386.36666666666667</v>
      </c>
      <c r="F66" s="279">
        <v>379.68333333333334</v>
      </c>
      <c r="G66" s="279">
        <v>374.86666666666667</v>
      </c>
      <c r="H66" s="279">
        <v>397.86666666666667</v>
      </c>
      <c r="I66" s="279">
        <v>402.68333333333339</v>
      </c>
      <c r="J66" s="279">
        <v>409.36666666666667</v>
      </c>
      <c r="K66" s="277">
        <v>396</v>
      </c>
      <c r="L66" s="277">
        <v>384.5</v>
      </c>
      <c r="M66" s="277">
        <v>10.77251</v>
      </c>
    </row>
    <row r="67" spans="1:13">
      <c r="A67" s="301">
        <v>58</v>
      </c>
      <c r="B67" s="277" t="s">
        <v>93</v>
      </c>
      <c r="C67" s="277">
        <v>140.94999999999999</v>
      </c>
      <c r="D67" s="279">
        <v>141.43333333333331</v>
      </c>
      <c r="E67" s="279">
        <v>139.11666666666662</v>
      </c>
      <c r="F67" s="279">
        <v>137.2833333333333</v>
      </c>
      <c r="G67" s="279">
        <v>134.96666666666661</v>
      </c>
      <c r="H67" s="279">
        <v>143.26666666666662</v>
      </c>
      <c r="I67" s="279">
        <v>145.58333333333329</v>
      </c>
      <c r="J67" s="279">
        <v>147.41666666666663</v>
      </c>
      <c r="K67" s="277">
        <v>143.75</v>
      </c>
      <c r="L67" s="277">
        <v>139.6</v>
      </c>
      <c r="M67" s="277">
        <v>87.465500000000006</v>
      </c>
    </row>
    <row r="68" spans="1:13">
      <c r="A68" s="301">
        <v>59</v>
      </c>
      <c r="B68" s="277" t="s">
        <v>88</v>
      </c>
      <c r="C68" s="277">
        <v>500.95</v>
      </c>
      <c r="D68" s="279">
        <v>497.08333333333331</v>
      </c>
      <c r="E68" s="279">
        <v>491.16666666666663</v>
      </c>
      <c r="F68" s="279">
        <v>481.38333333333333</v>
      </c>
      <c r="G68" s="279">
        <v>475.46666666666664</v>
      </c>
      <c r="H68" s="279">
        <v>506.86666666666662</v>
      </c>
      <c r="I68" s="279">
        <v>512.7833333333333</v>
      </c>
      <c r="J68" s="279">
        <v>522.56666666666661</v>
      </c>
      <c r="K68" s="277">
        <v>503</v>
      </c>
      <c r="L68" s="277">
        <v>487.3</v>
      </c>
      <c r="M68" s="277">
        <v>35.295499999999997</v>
      </c>
    </row>
    <row r="69" spans="1:13">
      <c r="A69" s="301">
        <v>60</v>
      </c>
      <c r="B69" s="277" t="s">
        <v>238</v>
      </c>
      <c r="C69" s="277">
        <v>716.6</v>
      </c>
      <c r="D69" s="279">
        <v>723.69999999999993</v>
      </c>
      <c r="E69" s="279">
        <v>699.39999999999986</v>
      </c>
      <c r="F69" s="279">
        <v>682.19999999999993</v>
      </c>
      <c r="G69" s="279">
        <v>657.89999999999986</v>
      </c>
      <c r="H69" s="279">
        <v>740.89999999999986</v>
      </c>
      <c r="I69" s="279">
        <v>765.19999999999982</v>
      </c>
      <c r="J69" s="279">
        <v>782.39999999999986</v>
      </c>
      <c r="K69" s="277">
        <v>748</v>
      </c>
      <c r="L69" s="277">
        <v>706.5</v>
      </c>
      <c r="M69" s="277">
        <v>3.94197</v>
      </c>
    </row>
    <row r="70" spans="1:13">
      <c r="A70" s="301">
        <v>61</v>
      </c>
      <c r="B70" s="277" t="s">
        <v>91</v>
      </c>
      <c r="C70" s="277">
        <v>2298.75</v>
      </c>
      <c r="D70" s="279">
        <v>2284.7666666666669</v>
      </c>
      <c r="E70" s="279">
        <v>2255.5333333333338</v>
      </c>
      <c r="F70" s="279">
        <v>2212.3166666666671</v>
      </c>
      <c r="G70" s="279">
        <v>2183.0833333333339</v>
      </c>
      <c r="H70" s="279">
        <v>2327.9833333333336</v>
      </c>
      <c r="I70" s="279">
        <v>2357.2166666666662</v>
      </c>
      <c r="J70" s="279">
        <v>2400.4333333333334</v>
      </c>
      <c r="K70" s="277">
        <v>2314</v>
      </c>
      <c r="L70" s="277">
        <v>2241.5500000000002</v>
      </c>
      <c r="M70" s="277">
        <v>16.508140000000001</v>
      </c>
    </row>
    <row r="71" spans="1:13">
      <c r="A71" s="301">
        <v>62</v>
      </c>
      <c r="B71" s="277" t="s">
        <v>94</v>
      </c>
      <c r="C71" s="277">
        <v>4092.1</v>
      </c>
      <c r="D71" s="279">
        <v>4106.166666666667</v>
      </c>
      <c r="E71" s="279">
        <v>4058.3333333333339</v>
      </c>
      <c r="F71" s="279">
        <v>4024.5666666666671</v>
      </c>
      <c r="G71" s="279">
        <v>3976.733333333334</v>
      </c>
      <c r="H71" s="279">
        <v>4139.9333333333343</v>
      </c>
      <c r="I71" s="279">
        <v>4187.7666666666682</v>
      </c>
      <c r="J71" s="279">
        <v>4221.5333333333338</v>
      </c>
      <c r="K71" s="277">
        <v>4154</v>
      </c>
      <c r="L71" s="277">
        <v>4072.4</v>
      </c>
      <c r="M71" s="277">
        <v>6.2890199999999998</v>
      </c>
    </row>
    <row r="72" spans="1:13">
      <c r="A72" s="301">
        <v>63</v>
      </c>
      <c r="B72" s="277" t="s">
        <v>239</v>
      </c>
      <c r="C72" s="277">
        <v>67.599999999999994</v>
      </c>
      <c r="D72" s="279">
        <v>66.566666666666663</v>
      </c>
      <c r="E72" s="279">
        <v>65.533333333333331</v>
      </c>
      <c r="F72" s="279">
        <v>63.466666666666669</v>
      </c>
      <c r="G72" s="279">
        <v>62.433333333333337</v>
      </c>
      <c r="H72" s="279">
        <v>68.633333333333326</v>
      </c>
      <c r="I72" s="279">
        <v>69.666666666666657</v>
      </c>
      <c r="J72" s="279">
        <v>71.73333333333332</v>
      </c>
      <c r="K72" s="277">
        <v>67.599999999999994</v>
      </c>
      <c r="L72" s="277">
        <v>64.5</v>
      </c>
      <c r="M72" s="277">
        <v>10.61195</v>
      </c>
    </row>
    <row r="73" spans="1:13">
      <c r="A73" s="301">
        <v>64</v>
      </c>
      <c r="B73" s="277" t="s">
        <v>95</v>
      </c>
      <c r="C73" s="277">
        <v>19187.650000000001</v>
      </c>
      <c r="D73" s="279">
        <v>19078.216666666667</v>
      </c>
      <c r="E73" s="279">
        <v>18876.433333333334</v>
      </c>
      <c r="F73" s="279">
        <v>18565.216666666667</v>
      </c>
      <c r="G73" s="279">
        <v>18363.433333333334</v>
      </c>
      <c r="H73" s="279">
        <v>19389.433333333334</v>
      </c>
      <c r="I73" s="279">
        <v>19591.216666666667</v>
      </c>
      <c r="J73" s="279">
        <v>19902.433333333334</v>
      </c>
      <c r="K73" s="277">
        <v>19280</v>
      </c>
      <c r="L73" s="277">
        <v>18767</v>
      </c>
      <c r="M73" s="277">
        <v>1.6044799999999999</v>
      </c>
    </row>
    <row r="74" spans="1:13">
      <c r="A74" s="301">
        <v>65</v>
      </c>
      <c r="B74" s="277" t="s">
        <v>240</v>
      </c>
      <c r="C74" s="277">
        <v>243.65</v>
      </c>
      <c r="D74" s="279">
        <v>246.5</v>
      </c>
      <c r="E74" s="279">
        <v>239.15</v>
      </c>
      <c r="F74" s="279">
        <v>234.65</v>
      </c>
      <c r="G74" s="279">
        <v>227.3</v>
      </c>
      <c r="H74" s="279">
        <v>251</v>
      </c>
      <c r="I74" s="279">
        <v>258.35000000000002</v>
      </c>
      <c r="J74" s="279">
        <v>262.85000000000002</v>
      </c>
      <c r="K74" s="277">
        <v>253.85</v>
      </c>
      <c r="L74" s="277">
        <v>242</v>
      </c>
      <c r="M74" s="277">
        <v>7.3575299999999997</v>
      </c>
    </row>
    <row r="75" spans="1:13">
      <c r="A75" s="301">
        <v>66</v>
      </c>
      <c r="B75" s="277" t="s">
        <v>241</v>
      </c>
      <c r="C75" s="277">
        <v>883.4</v>
      </c>
      <c r="D75" s="279">
        <v>884.79999999999984</v>
      </c>
      <c r="E75" s="279">
        <v>866.54999999999973</v>
      </c>
      <c r="F75" s="279">
        <v>849.69999999999993</v>
      </c>
      <c r="G75" s="279">
        <v>831.44999999999982</v>
      </c>
      <c r="H75" s="279">
        <v>901.64999999999964</v>
      </c>
      <c r="I75" s="279">
        <v>919.89999999999986</v>
      </c>
      <c r="J75" s="279">
        <v>936.74999999999955</v>
      </c>
      <c r="K75" s="277">
        <v>903.05</v>
      </c>
      <c r="L75" s="277">
        <v>867.95</v>
      </c>
      <c r="M75" s="277">
        <v>1.9192199999999999</v>
      </c>
    </row>
    <row r="76" spans="1:13">
      <c r="A76" s="301">
        <v>67</v>
      </c>
      <c r="B76" s="277" t="s">
        <v>242</v>
      </c>
      <c r="C76" s="277">
        <v>69.95</v>
      </c>
      <c r="D76" s="279">
        <v>70.5</v>
      </c>
      <c r="E76" s="279">
        <v>69.2</v>
      </c>
      <c r="F76" s="279">
        <v>68.45</v>
      </c>
      <c r="G76" s="279">
        <v>67.150000000000006</v>
      </c>
      <c r="H76" s="279">
        <v>71.25</v>
      </c>
      <c r="I76" s="279">
        <v>72.550000000000011</v>
      </c>
      <c r="J76" s="279">
        <v>73.3</v>
      </c>
      <c r="K76" s="277">
        <v>71.8</v>
      </c>
      <c r="L76" s="277">
        <v>69.75</v>
      </c>
      <c r="M76" s="277">
        <v>22.039560000000002</v>
      </c>
    </row>
    <row r="77" spans="1:13">
      <c r="A77" s="301">
        <v>68</v>
      </c>
      <c r="B77" s="277" t="s">
        <v>97</v>
      </c>
      <c r="C77" s="277">
        <v>1119.5999999999999</v>
      </c>
      <c r="D77" s="279">
        <v>1116.45</v>
      </c>
      <c r="E77" s="279">
        <v>1106.9000000000001</v>
      </c>
      <c r="F77" s="279">
        <v>1094.2</v>
      </c>
      <c r="G77" s="279">
        <v>1084.6500000000001</v>
      </c>
      <c r="H77" s="279">
        <v>1129.1500000000001</v>
      </c>
      <c r="I77" s="279">
        <v>1138.6999999999998</v>
      </c>
      <c r="J77" s="279">
        <v>1151.4000000000001</v>
      </c>
      <c r="K77" s="277">
        <v>1126</v>
      </c>
      <c r="L77" s="277">
        <v>1103.75</v>
      </c>
      <c r="M77" s="277">
        <v>10.87701</v>
      </c>
    </row>
    <row r="78" spans="1:13">
      <c r="A78" s="301">
        <v>69</v>
      </c>
      <c r="B78" s="277" t="s">
        <v>98</v>
      </c>
      <c r="C78" s="277">
        <v>158.44999999999999</v>
      </c>
      <c r="D78" s="279">
        <v>159.46666666666667</v>
      </c>
      <c r="E78" s="279">
        <v>156.83333333333334</v>
      </c>
      <c r="F78" s="279">
        <v>155.21666666666667</v>
      </c>
      <c r="G78" s="279">
        <v>152.58333333333334</v>
      </c>
      <c r="H78" s="279">
        <v>161.08333333333334</v>
      </c>
      <c r="I78" s="279">
        <v>163.71666666666667</v>
      </c>
      <c r="J78" s="279">
        <v>165.33333333333334</v>
      </c>
      <c r="K78" s="277">
        <v>162.1</v>
      </c>
      <c r="L78" s="277">
        <v>157.85</v>
      </c>
      <c r="M78" s="277">
        <v>42.288040000000002</v>
      </c>
    </row>
    <row r="79" spans="1:13">
      <c r="A79" s="301">
        <v>70</v>
      </c>
      <c r="B79" s="277" t="s">
        <v>99</v>
      </c>
      <c r="C79" s="277">
        <v>53.7</v>
      </c>
      <c r="D79" s="279">
        <v>53.416666666666664</v>
      </c>
      <c r="E79" s="279">
        <v>52.583333333333329</v>
      </c>
      <c r="F79" s="279">
        <v>51.466666666666661</v>
      </c>
      <c r="G79" s="279">
        <v>50.633333333333326</v>
      </c>
      <c r="H79" s="279">
        <v>54.533333333333331</v>
      </c>
      <c r="I79" s="279">
        <v>55.36666666666666</v>
      </c>
      <c r="J79" s="279">
        <v>56.483333333333334</v>
      </c>
      <c r="K79" s="277">
        <v>54.25</v>
      </c>
      <c r="L79" s="277">
        <v>52.3</v>
      </c>
      <c r="M79" s="277">
        <v>424.63724999999999</v>
      </c>
    </row>
    <row r="80" spans="1:13">
      <c r="A80" s="301">
        <v>71</v>
      </c>
      <c r="B80" s="277" t="s">
        <v>370</v>
      </c>
      <c r="C80" s="277">
        <v>133.25</v>
      </c>
      <c r="D80" s="279">
        <v>131.94999999999999</v>
      </c>
      <c r="E80" s="279">
        <v>129.99999999999997</v>
      </c>
      <c r="F80" s="279">
        <v>126.74999999999997</v>
      </c>
      <c r="G80" s="279">
        <v>124.79999999999995</v>
      </c>
      <c r="H80" s="279">
        <v>135.19999999999999</v>
      </c>
      <c r="I80" s="279">
        <v>137.15000000000003</v>
      </c>
      <c r="J80" s="279">
        <v>140.4</v>
      </c>
      <c r="K80" s="277">
        <v>133.9</v>
      </c>
      <c r="L80" s="277">
        <v>128.69999999999999</v>
      </c>
      <c r="M80" s="277">
        <v>24.970389999999998</v>
      </c>
    </row>
    <row r="81" spans="1:13">
      <c r="A81" s="301">
        <v>72</v>
      </c>
      <c r="B81" s="277" t="s">
        <v>243</v>
      </c>
      <c r="C81" s="277">
        <v>10.5</v>
      </c>
      <c r="D81" s="279">
        <v>10.216666666666667</v>
      </c>
      <c r="E81" s="279">
        <v>9.9333333333333336</v>
      </c>
      <c r="F81" s="279">
        <v>9.3666666666666671</v>
      </c>
      <c r="G81" s="279">
        <v>9.0833333333333339</v>
      </c>
      <c r="H81" s="279">
        <v>10.783333333333333</v>
      </c>
      <c r="I81" s="279">
        <v>11.066666666666668</v>
      </c>
      <c r="J81" s="279">
        <v>11.633333333333333</v>
      </c>
      <c r="K81" s="277">
        <v>10.5</v>
      </c>
      <c r="L81" s="277">
        <v>9.65</v>
      </c>
      <c r="M81" s="277">
        <v>402.86245000000002</v>
      </c>
    </row>
    <row r="82" spans="1:13">
      <c r="A82" s="301">
        <v>73</v>
      </c>
      <c r="B82" s="277" t="s">
        <v>244</v>
      </c>
      <c r="C82" s="277">
        <v>110.85</v>
      </c>
      <c r="D82" s="279">
        <v>110.56666666666666</v>
      </c>
      <c r="E82" s="279">
        <v>105.33333333333333</v>
      </c>
      <c r="F82" s="279">
        <v>99.816666666666663</v>
      </c>
      <c r="G82" s="279">
        <v>94.583333333333329</v>
      </c>
      <c r="H82" s="279">
        <v>116.08333333333333</v>
      </c>
      <c r="I82" s="279">
        <v>121.31666666666668</v>
      </c>
      <c r="J82" s="279">
        <v>126.83333333333333</v>
      </c>
      <c r="K82" s="277">
        <v>115.8</v>
      </c>
      <c r="L82" s="277">
        <v>105.05</v>
      </c>
      <c r="M82" s="277">
        <v>68.314710000000005</v>
      </c>
    </row>
    <row r="83" spans="1:13">
      <c r="A83" s="301">
        <v>74</v>
      </c>
      <c r="B83" s="277" t="s">
        <v>100</v>
      </c>
      <c r="C83" s="277">
        <v>100.2</v>
      </c>
      <c r="D83" s="279">
        <v>100.56666666666666</v>
      </c>
      <c r="E83" s="279">
        <v>99.433333333333323</v>
      </c>
      <c r="F83" s="279">
        <v>98.666666666666657</v>
      </c>
      <c r="G83" s="279">
        <v>97.533333333333317</v>
      </c>
      <c r="H83" s="279">
        <v>101.33333333333333</v>
      </c>
      <c r="I83" s="279">
        <v>102.46666666666665</v>
      </c>
      <c r="J83" s="279">
        <v>103.23333333333333</v>
      </c>
      <c r="K83" s="277">
        <v>101.7</v>
      </c>
      <c r="L83" s="277">
        <v>99.8</v>
      </c>
      <c r="M83" s="277">
        <v>75.573319999999995</v>
      </c>
    </row>
    <row r="84" spans="1:13">
      <c r="A84" s="301">
        <v>75</v>
      </c>
      <c r="B84" s="277" t="s">
        <v>103</v>
      </c>
      <c r="C84" s="277">
        <v>19.95</v>
      </c>
      <c r="D84" s="279">
        <v>20.149999999999999</v>
      </c>
      <c r="E84" s="279">
        <v>19.699999999999996</v>
      </c>
      <c r="F84" s="279">
        <v>19.449999999999996</v>
      </c>
      <c r="G84" s="279">
        <v>18.999999999999993</v>
      </c>
      <c r="H84" s="279">
        <v>20.399999999999999</v>
      </c>
      <c r="I84" s="279">
        <v>20.85</v>
      </c>
      <c r="J84" s="279">
        <v>21.1</v>
      </c>
      <c r="K84" s="277">
        <v>20.6</v>
      </c>
      <c r="L84" s="277">
        <v>19.899999999999999</v>
      </c>
      <c r="M84" s="277">
        <v>109.90882999999999</v>
      </c>
    </row>
    <row r="85" spans="1:13">
      <c r="A85" s="301">
        <v>76</v>
      </c>
      <c r="B85" s="277" t="s">
        <v>245</v>
      </c>
      <c r="C85" s="277">
        <v>161.75</v>
      </c>
      <c r="D85" s="279">
        <v>156.9</v>
      </c>
      <c r="E85" s="279">
        <v>152.05000000000001</v>
      </c>
      <c r="F85" s="279">
        <v>142.35</v>
      </c>
      <c r="G85" s="279">
        <v>137.5</v>
      </c>
      <c r="H85" s="279">
        <v>166.60000000000002</v>
      </c>
      <c r="I85" s="279">
        <v>171.45</v>
      </c>
      <c r="J85" s="279">
        <v>181.15000000000003</v>
      </c>
      <c r="K85" s="277">
        <v>161.75</v>
      </c>
      <c r="L85" s="277">
        <v>147.19999999999999</v>
      </c>
      <c r="M85" s="277">
        <v>13.838469999999999</v>
      </c>
    </row>
    <row r="86" spans="1:13">
      <c r="A86" s="301">
        <v>77</v>
      </c>
      <c r="B86" s="277" t="s">
        <v>101</v>
      </c>
      <c r="C86" s="277">
        <v>418.65</v>
      </c>
      <c r="D86" s="279">
        <v>415.06666666666666</v>
      </c>
      <c r="E86" s="279">
        <v>408.58333333333331</v>
      </c>
      <c r="F86" s="279">
        <v>398.51666666666665</v>
      </c>
      <c r="G86" s="279">
        <v>392.0333333333333</v>
      </c>
      <c r="H86" s="279">
        <v>425.13333333333333</v>
      </c>
      <c r="I86" s="279">
        <v>431.61666666666667</v>
      </c>
      <c r="J86" s="279">
        <v>441.68333333333334</v>
      </c>
      <c r="K86" s="277">
        <v>421.55</v>
      </c>
      <c r="L86" s="277">
        <v>405</v>
      </c>
      <c r="M86" s="277">
        <v>47.491230000000002</v>
      </c>
    </row>
    <row r="87" spans="1:13">
      <c r="A87" s="301">
        <v>78</v>
      </c>
      <c r="B87" s="277" t="s">
        <v>246</v>
      </c>
      <c r="C87" s="277">
        <v>449.2</v>
      </c>
      <c r="D87" s="279">
        <v>451.88333333333327</v>
      </c>
      <c r="E87" s="279">
        <v>445.36666666666656</v>
      </c>
      <c r="F87" s="279">
        <v>441.5333333333333</v>
      </c>
      <c r="G87" s="279">
        <v>435.01666666666659</v>
      </c>
      <c r="H87" s="279">
        <v>455.71666666666653</v>
      </c>
      <c r="I87" s="279">
        <v>462.23333333333329</v>
      </c>
      <c r="J87" s="279">
        <v>466.06666666666649</v>
      </c>
      <c r="K87" s="277">
        <v>458.4</v>
      </c>
      <c r="L87" s="277">
        <v>448.05</v>
      </c>
      <c r="M87" s="277">
        <v>1.7693000000000001</v>
      </c>
    </row>
    <row r="88" spans="1:13">
      <c r="A88" s="301">
        <v>79</v>
      </c>
      <c r="B88" s="277" t="s">
        <v>104</v>
      </c>
      <c r="C88" s="277">
        <v>698.65</v>
      </c>
      <c r="D88" s="279">
        <v>700.23333333333323</v>
      </c>
      <c r="E88" s="279">
        <v>690.46666666666647</v>
      </c>
      <c r="F88" s="279">
        <v>682.28333333333319</v>
      </c>
      <c r="G88" s="279">
        <v>672.51666666666642</v>
      </c>
      <c r="H88" s="279">
        <v>708.41666666666652</v>
      </c>
      <c r="I88" s="279">
        <v>718.18333333333317</v>
      </c>
      <c r="J88" s="279">
        <v>726.36666666666656</v>
      </c>
      <c r="K88" s="277">
        <v>710</v>
      </c>
      <c r="L88" s="277">
        <v>692.05</v>
      </c>
      <c r="M88" s="277">
        <v>9.85318</v>
      </c>
    </row>
    <row r="89" spans="1:13">
      <c r="A89" s="301">
        <v>80</v>
      </c>
      <c r="B89" s="277" t="s">
        <v>247</v>
      </c>
      <c r="C89" s="277">
        <v>350.65</v>
      </c>
      <c r="D89" s="279">
        <v>352.45</v>
      </c>
      <c r="E89" s="279">
        <v>346.45</v>
      </c>
      <c r="F89" s="279">
        <v>342.25</v>
      </c>
      <c r="G89" s="279">
        <v>336.25</v>
      </c>
      <c r="H89" s="279">
        <v>356.65</v>
      </c>
      <c r="I89" s="279">
        <v>362.65</v>
      </c>
      <c r="J89" s="279">
        <v>366.84999999999997</v>
      </c>
      <c r="K89" s="277">
        <v>358.45</v>
      </c>
      <c r="L89" s="277">
        <v>348.25</v>
      </c>
      <c r="M89" s="277">
        <v>1.0670900000000001</v>
      </c>
    </row>
    <row r="90" spans="1:13">
      <c r="A90" s="301">
        <v>81</v>
      </c>
      <c r="B90" s="277" t="s">
        <v>248</v>
      </c>
      <c r="C90" s="277">
        <v>877.85</v>
      </c>
      <c r="D90" s="279">
        <v>881.38333333333321</v>
      </c>
      <c r="E90" s="279">
        <v>869.26666666666642</v>
      </c>
      <c r="F90" s="279">
        <v>860.68333333333317</v>
      </c>
      <c r="G90" s="279">
        <v>848.56666666666638</v>
      </c>
      <c r="H90" s="279">
        <v>889.96666666666647</v>
      </c>
      <c r="I90" s="279">
        <v>902.08333333333326</v>
      </c>
      <c r="J90" s="279">
        <v>910.66666666666652</v>
      </c>
      <c r="K90" s="277">
        <v>893.5</v>
      </c>
      <c r="L90" s="277">
        <v>872.8</v>
      </c>
      <c r="M90" s="277">
        <v>1.97359</v>
      </c>
    </row>
    <row r="91" spans="1:13">
      <c r="A91" s="301">
        <v>82</v>
      </c>
      <c r="B91" s="277" t="s">
        <v>249</v>
      </c>
      <c r="C91" s="277">
        <v>180.9</v>
      </c>
      <c r="D91" s="279">
        <v>179.76666666666665</v>
      </c>
      <c r="E91" s="279">
        <v>178.6333333333333</v>
      </c>
      <c r="F91" s="279">
        <v>176.36666666666665</v>
      </c>
      <c r="G91" s="279">
        <v>175.23333333333329</v>
      </c>
      <c r="H91" s="279">
        <v>182.0333333333333</v>
      </c>
      <c r="I91" s="279">
        <v>183.16666666666663</v>
      </c>
      <c r="J91" s="279">
        <v>185.43333333333331</v>
      </c>
      <c r="K91" s="277">
        <v>180.9</v>
      </c>
      <c r="L91" s="277">
        <v>177.5</v>
      </c>
      <c r="M91" s="277">
        <v>2.7821500000000001</v>
      </c>
    </row>
    <row r="92" spans="1:13">
      <c r="A92" s="301">
        <v>83</v>
      </c>
      <c r="B92" s="277" t="s">
        <v>105</v>
      </c>
      <c r="C92" s="277">
        <v>603.15</v>
      </c>
      <c r="D92" s="279">
        <v>602.63333333333333</v>
      </c>
      <c r="E92" s="279">
        <v>593.86666666666667</v>
      </c>
      <c r="F92" s="279">
        <v>584.58333333333337</v>
      </c>
      <c r="G92" s="279">
        <v>575.81666666666672</v>
      </c>
      <c r="H92" s="279">
        <v>611.91666666666663</v>
      </c>
      <c r="I92" s="279">
        <v>620.68333333333328</v>
      </c>
      <c r="J92" s="279">
        <v>629.96666666666658</v>
      </c>
      <c r="K92" s="277">
        <v>611.4</v>
      </c>
      <c r="L92" s="277">
        <v>593.35</v>
      </c>
      <c r="M92" s="277">
        <v>22.866070000000001</v>
      </c>
    </row>
    <row r="93" spans="1:13">
      <c r="A93" s="301">
        <v>84</v>
      </c>
      <c r="B93" s="277" t="s">
        <v>250</v>
      </c>
      <c r="C93" s="277">
        <v>210.85</v>
      </c>
      <c r="D93" s="279">
        <v>210.41666666666666</v>
      </c>
      <c r="E93" s="279">
        <v>208.0333333333333</v>
      </c>
      <c r="F93" s="279">
        <v>205.21666666666664</v>
      </c>
      <c r="G93" s="279">
        <v>202.83333333333329</v>
      </c>
      <c r="H93" s="279">
        <v>213.23333333333332</v>
      </c>
      <c r="I93" s="279">
        <v>215.6166666666667</v>
      </c>
      <c r="J93" s="279">
        <v>218.43333333333334</v>
      </c>
      <c r="K93" s="277">
        <v>212.8</v>
      </c>
      <c r="L93" s="277">
        <v>207.6</v>
      </c>
      <c r="M93" s="277">
        <v>10.15832</v>
      </c>
    </row>
    <row r="94" spans="1:13">
      <c r="A94" s="301">
        <v>85</v>
      </c>
      <c r="B94" s="277" t="s">
        <v>251</v>
      </c>
      <c r="C94" s="277">
        <v>819.55</v>
      </c>
      <c r="D94" s="279">
        <v>831.5</v>
      </c>
      <c r="E94" s="279">
        <v>798.05</v>
      </c>
      <c r="F94" s="279">
        <v>776.55</v>
      </c>
      <c r="G94" s="279">
        <v>743.09999999999991</v>
      </c>
      <c r="H94" s="279">
        <v>853</v>
      </c>
      <c r="I94" s="279">
        <v>886.45</v>
      </c>
      <c r="J94" s="279">
        <v>907.95</v>
      </c>
      <c r="K94" s="277">
        <v>864.95</v>
      </c>
      <c r="L94" s="277">
        <v>810</v>
      </c>
      <c r="M94" s="277">
        <v>14.644349999999999</v>
      </c>
    </row>
    <row r="95" spans="1:13">
      <c r="A95" s="301">
        <v>86</v>
      </c>
      <c r="B95" s="277" t="s">
        <v>108</v>
      </c>
      <c r="C95" s="277">
        <v>648.6</v>
      </c>
      <c r="D95" s="279">
        <v>642.48333333333323</v>
      </c>
      <c r="E95" s="279">
        <v>632.96666666666647</v>
      </c>
      <c r="F95" s="279">
        <v>617.33333333333326</v>
      </c>
      <c r="G95" s="279">
        <v>607.81666666666649</v>
      </c>
      <c r="H95" s="279">
        <v>658.11666666666645</v>
      </c>
      <c r="I95" s="279">
        <v>667.6333333333331</v>
      </c>
      <c r="J95" s="279">
        <v>683.26666666666642</v>
      </c>
      <c r="K95" s="277">
        <v>652</v>
      </c>
      <c r="L95" s="277">
        <v>626.85</v>
      </c>
      <c r="M95" s="277">
        <v>105.43170000000001</v>
      </c>
    </row>
    <row r="96" spans="1:13">
      <c r="A96" s="301">
        <v>87</v>
      </c>
      <c r="B96" s="277" t="s">
        <v>252</v>
      </c>
      <c r="C96" s="277">
        <v>2462.75</v>
      </c>
      <c r="D96" s="279">
        <v>2463.5</v>
      </c>
      <c r="E96" s="279">
        <v>2441.25</v>
      </c>
      <c r="F96" s="279">
        <v>2419.75</v>
      </c>
      <c r="G96" s="279">
        <v>2397.5</v>
      </c>
      <c r="H96" s="279">
        <v>2485</v>
      </c>
      <c r="I96" s="279">
        <v>2507.25</v>
      </c>
      <c r="J96" s="279">
        <v>2528.75</v>
      </c>
      <c r="K96" s="277">
        <v>2485.75</v>
      </c>
      <c r="L96" s="277">
        <v>2442</v>
      </c>
      <c r="M96" s="277">
        <v>3.6137899999999998</v>
      </c>
    </row>
    <row r="97" spans="1:13">
      <c r="A97" s="301">
        <v>88</v>
      </c>
      <c r="B97" s="277" t="s">
        <v>110</v>
      </c>
      <c r="C97" s="277">
        <v>1133.05</v>
      </c>
      <c r="D97" s="279">
        <v>1136.7</v>
      </c>
      <c r="E97" s="279">
        <v>1120.5</v>
      </c>
      <c r="F97" s="279">
        <v>1107.95</v>
      </c>
      <c r="G97" s="279">
        <v>1091.75</v>
      </c>
      <c r="H97" s="279">
        <v>1149.25</v>
      </c>
      <c r="I97" s="279">
        <v>1165.4500000000003</v>
      </c>
      <c r="J97" s="279">
        <v>1178</v>
      </c>
      <c r="K97" s="277">
        <v>1152.9000000000001</v>
      </c>
      <c r="L97" s="277">
        <v>1124.1500000000001</v>
      </c>
      <c r="M97" s="277">
        <v>325.62063999999998</v>
      </c>
    </row>
    <row r="98" spans="1:13">
      <c r="A98" s="301">
        <v>89</v>
      </c>
      <c r="B98" s="277" t="s">
        <v>253</v>
      </c>
      <c r="C98" s="277">
        <v>616.45000000000005</v>
      </c>
      <c r="D98" s="279">
        <v>618.98333333333335</v>
      </c>
      <c r="E98" s="279">
        <v>609.76666666666665</v>
      </c>
      <c r="F98" s="279">
        <v>603.08333333333326</v>
      </c>
      <c r="G98" s="279">
        <v>593.86666666666656</v>
      </c>
      <c r="H98" s="279">
        <v>625.66666666666674</v>
      </c>
      <c r="I98" s="279">
        <v>634.88333333333344</v>
      </c>
      <c r="J98" s="279">
        <v>641.56666666666683</v>
      </c>
      <c r="K98" s="277">
        <v>628.20000000000005</v>
      </c>
      <c r="L98" s="277">
        <v>612.29999999999995</v>
      </c>
      <c r="M98" s="277">
        <v>30.208970000000001</v>
      </c>
    </row>
    <row r="99" spans="1:13">
      <c r="A99" s="301">
        <v>90</v>
      </c>
      <c r="B99" s="277" t="s">
        <v>106</v>
      </c>
      <c r="C99" s="277">
        <v>599.35</v>
      </c>
      <c r="D99" s="279">
        <v>598.25</v>
      </c>
      <c r="E99" s="279">
        <v>591.65</v>
      </c>
      <c r="F99" s="279">
        <v>583.94999999999993</v>
      </c>
      <c r="G99" s="279">
        <v>577.34999999999991</v>
      </c>
      <c r="H99" s="279">
        <v>605.95000000000005</v>
      </c>
      <c r="I99" s="279">
        <v>612.54999999999995</v>
      </c>
      <c r="J99" s="279">
        <v>620.25000000000011</v>
      </c>
      <c r="K99" s="277">
        <v>604.85</v>
      </c>
      <c r="L99" s="277">
        <v>590.54999999999995</v>
      </c>
      <c r="M99" s="277">
        <v>23.530480000000001</v>
      </c>
    </row>
    <row r="100" spans="1:13">
      <c r="A100" s="301">
        <v>91</v>
      </c>
      <c r="B100" s="277" t="s">
        <v>111</v>
      </c>
      <c r="C100" s="277">
        <v>2860.15</v>
      </c>
      <c r="D100" s="279">
        <v>2825.2666666666664</v>
      </c>
      <c r="E100" s="279">
        <v>2777.083333333333</v>
      </c>
      <c r="F100" s="279">
        <v>2694.0166666666664</v>
      </c>
      <c r="G100" s="279">
        <v>2645.833333333333</v>
      </c>
      <c r="H100" s="279">
        <v>2908.333333333333</v>
      </c>
      <c r="I100" s="279">
        <v>2956.5166666666664</v>
      </c>
      <c r="J100" s="279">
        <v>3039.583333333333</v>
      </c>
      <c r="K100" s="277">
        <v>2873.45</v>
      </c>
      <c r="L100" s="277">
        <v>2742.2</v>
      </c>
      <c r="M100" s="277">
        <v>16.749479999999998</v>
      </c>
    </row>
    <row r="101" spans="1:13">
      <c r="A101" s="301">
        <v>92</v>
      </c>
      <c r="B101" s="277" t="s">
        <v>112</v>
      </c>
      <c r="C101" s="277">
        <v>354.55</v>
      </c>
      <c r="D101" s="279">
        <v>354.88333333333338</v>
      </c>
      <c r="E101" s="279">
        <v>351.06666666666678</v>
      </c>
      <c r="F101" s="279">
        <v>347.58333333333337</v>
      </c>
      <c r="G101" s="279">
        <v>343.76666666666677</v>
      </c>
      <c r="H101" s="279">
        <v>358.36666666666679</v>
      </c>
      <c r="I101" s="279">
        <v>362.18333333333339</v>
      </c>
      <c r="J101" s="279">
        <v>365.6666666666668</v>
      </c>
      <c r="K101" s="277">
        <v>358.7</v>
      </c>
      <c r="L101" s="277">
        <v>351.4</v>
      </c>
      <c r="M101" s="277">
        <v>6.2696500000000004</v>
      </c>
    </row>
    <row r="102" spans="1:13">
      <c r="A102" s="301">
        <v>93</v>
      </c>
      <c r="B102" s="277" t="s">
        <v>114</v>
      </c>
      <c r="C102" s="277">
        <v>160.9</v>
      </c>
      <c r="D102" s="279">
        <v>161.16666666666666</v>
      </c>
      <c r="E102" s="279">
        <v>159.38333333333333</v>
      </c>
      <c r="F102" s="279">
        <v>157.86666666666667</v>
      </c>
      <c r="G102" s="279">
        <v>156.08333333333334</v>
      </c>
      <c r="H102" s="279">
        <v>162.68333333333331</v>
      </c>
      <c r="I102" s="279">
        <v>164.46666666666667</v>
      </c>
      <c r="J102" s="279">
        <v>165.98333333333329</v>
      </c>
      <c r="K102" s="277">
        <v>162.94999999999999</v>
      </c>
      <c r="L102" s="277">
        <v>159.65</v>
      </c>
      <c r="M102" s="277">
        <v>140.6788</v>
      </c>
    </row>
    <row r="103" spans="1:13">
      <c r="A103" s="301">
        <v>94</v>
      </c>
      <c r="B103" s="277" t="s">
        <v>115</v>
      </c>
      <c r="C103" s="277">
        <v>227.1</v>
      </c>
      <c r="D103" s="279">
        <v>226.55000000000004</v>
      </c>
      <c r="E103" s="279">
        <v>223.60000000000008</v>
      </c>
      <c r="F103" s="279">
        <v>220.10000000000005</v>
      </c>
      <c r="G103" s="279">
        <v>217.15000000000009</v>
      </c>
      <c r="H103" s="279">
        <v>230.05000000000007</v>
      </c>
      <c r="I103" s="279">
        <v>233.00000000000006</v>
      </c>
      <c r="J103" s="279">
        <v>236.50000000000006</v>
      </c>
      <c r="K103" s="277">
        <v>229.5</v>
      </c>
      <c r="L103" s="277">
        <v>223.05</v>
      </c>
      <c r="M103" s="277">
        <v>83.758510000000001</v>
      </c>
    </row>
    <row r="104" spans="1:13">
      <c r="A104" s="301">
        <v>95</v>
      </c>
      <c r="B104" s="277" t="s">
        <v>116</v>
      </c>
      <c r="C104" s="277">
        <v>2330.9499999999998</v>
      </c>
      <c r="D104" s="279">
        <v>2324.9500000000003</v>
      </c>
      <c r="E104" s="279">
        <v>2306.6000000000004</v>
      </c>
      <c r="F104" s="279">
        <v>2282.25</v>
      </c>
      <c r="G104" s="279">
        <v>2263.9</v>
      </c>
      <c r="H104" s="279">
        <v>2349.3000000000006</v>
      </c>
      <c r="I104" s="279">
        <v>2367.65</v>
      </c>
      <c r="J104" s="279">
        <v>2392.0000000000009</v>
      </c>
      <c r="K104" s="277">
        <v>2343.3000000000002</v>
      </c>
      <c r="L104" s="277">
        <v>2300.6</v>
      </c>
      <c r="M104" s="277">
        <v>28.162849999999999</v>
      </c>
    </row>
    <row r="105" spans="1:13">
      <c r="A105" s="301">
        <v>96</v>
      </c>
      <c r="B105" s="277" t="s">
        <v>254</v>
      </c>
      <c r="C105" s="277">
        <v>187.8</v>
      </c>
      <c r="D105" s="279">
        <v>188.56666666666669</v>
      </c>
      <c r="E105" s="279">
        <v>186.18333333333339</v>
      </c>
      <c r="F105" s="279">
        <v>184.56666666666669</v>
      </c>
      <c r="G105" s="279">
        <v>182.18333333333339</v>
      </c>
      <c r="H105" s="279">
        <v>190.18333333333339</v>
      </c>
      <c r="I105" s="279">
        <v>192.56666666666666</v>
      </c>
      <c r="J105" s="279">
        <v>194.18333333333339</v>
      </c>
      <c r="K105" s="277">
        <v>190.95</v>
      </c>
      <c r="L105" s="277">
        <v>186.95</v>
      </c>
      <c r="M105" s="277">
        <v>3.8572600000000001</v>
      </c>
    </row>
    <row r="106" spans="1:13">
      <c r="A106" s="301">
        <v>97</v>
      </c>
      <c r="B106" s="277" t="s">
        <v>255</v>
      </c>
      <c r="C106" s="277">
        <v>36.15</v>
      </c>
      <c r="D106" s="279">
        <v>36.18333333333333</v>
      </c>
      <c r="E106" s="279">
        <v>35.466666666666661</v>
      </c>
      <c r="F106" s="279">
        <v>34.783333333333331</v>
      </c>
      <c r="G106" s="279">
        <v>34.066666666666663</v>
      </c>
      <c r="H106" s="279">
        <v>36.86666666666666</v>
      </c>
      <c r="I106" s="279">
        <v>37.583333333333329</v>
      </c>
      <c r="J106" s="279">
        <v>38.266666666666659</v>
      </c>
      <c r="K106" s="277">
        <v>36.9</v>
      </c>
      <c r="L106" s="277">
        <v>35.5</v>
      </c>
      <c r="M106" s="277">
        <v>29.749389999999998</v>
      </c>
    </row>
    <row r="107" spans="1:13">
      <c r="A107" s="301">
        <v>98</v>
      </c>
      <c r="B107" s="277" t="s">
        <v>109</v>
      </c>
      <c r="C107" s="277">
        <v>1806.05</v>
      </c>
      <c r="D107" s="279">
        <v>1817.0166666666667</v>
      </c>
      <c r="E107" s="279">
        <v>1790.0333333333333</v>
      </c>
      <c r="F107" s="279">
        <v>1774.0166666666667</v>
      </c>
      <c r="G107" s="279">
        <v>1747.0333333333333</v>
      </c>
      <c r="H107" s="279">
        <v>1833.0333333333333</v>
      </c>
      <c r="I107" s="279">
        <v>1860.0166666666664</v>
      </c>
      <c r="J107" s="279">
        <v>1876.0333333333333</v>
      </c>
      <c r="K107" s="277">
        <v>1844</v>
      </c>
      <c r="L107" s="277">
        <v>1801</v>
      </c>
      <c r="M107" s="277">
        <v>39.159970000000001</v>
      </c>
    </row>
    <row r="108" spans="1:13">
      <c r="A108" s="301">
        <v>99</v>
      </c>
      <c r="B108" s="277" t="s">
        <v>118</v>
      </c>
      <c r="C108" s="277">
        <v>363</v>
      </c>
      <c r="D108" s="279">
        <v>361.5333333333333</v>
      </c>
      <c r="E108" s="279">
        <v>356.71666666666658</v>
      </c>
      <c r="F108" s="279">
        <v>350.43333333333328</v>
      </c>
      <c r="G108" s="279">
        <v>345.61666666666656</v>
      </c>
      <c r="H108" s="279">
        <v>367.81666666666661</v>
      </c>
      <c r="I108" s="279">
        <v>372.63333333333333</v>
      </c>
      <c r="J108" s="279">
        <v>378.91666666666663</v>
      </c>
      <c r="K108" s="277">
        <v>366.35</v>
      </c>
      <c r="L108" s="277">
        <v>355.25</v>
      </c>
      <c r="M108" s="277">
        <v>363.13319000000001</v>
      </c>
    </row>
    <row r="109" spans="1:13">
      <c r="A109" s="301">
        <v>100</v>
      </c>
      <c r="B109" s="277" t="s">
        <v>256</v>
      </c>
      <c r="C109" s="277">
        <v>1321.4</v>
      </c>
      <c r="D109" s="279">
        <v>1314.1333333333334</v>
      </c>
      <c r="E109" s="279">
        <v>1300.2666666666669</v>
      </c>
      <c r="F109" s="279">
        <v>1279.1333333333334</v>
      </c>
      <c r="G109" s="279">
        <v>1265.2666666666669</v>
      </c>
      <c r="H109" s="279">
        <v>1335.2666666666669</v>
      </c>
      <c r="I109" s="279">
        <v>1349.1333333333332</v>
      </c>
      <c r="J109" s="279">
        <v>1370.2666666666669</v>
      </c>
      <c r="K109" s="277">
        <v>1328</v>
      </c>
      <c r="L109" s="277">
        <v>1293</v>
      </c>
      <c r="M109" s="277">
        <v>6.8842499999999998</v>
      </c>
    </row>
    <row r="110" spans="1:13">
      <c r="A110" s="301">
        <v>101</v>
      </c>
      <c r="B110" s="277" t="s">
        <v>119</v>
      </c>
      <c r="C110" s="277">
        <v>436.3</v>
      </c>
      <c r="D110" s="279">
        <v>440.14999999999992</v>
      </c>
      <c r="E110" s="279">
        <v>430.29999999999984</v>
      </c>
      <c r="F110" s="279">
        <v>424.2999999999999</v>
      </c>
      <c r="G110" s="279">
        <v>414.44999999999982</v>
      </c>
      <c r="H110" s="279">
        <v>446.14999999999986</v>
      </c>
      <c r="I110" s="279">
        <v>455.99999999999989</v>
      </c>
      <c r="J110" s="279">
        <v>461.99999999999989</v>
      </c>
      <c r="K110" s="277">
        <v>450</v>
      </c>
      <c r="L110" s="277">
        <v>434.15</v>
      </c>
      <c r="M110" s="277">
        <v>28.198640000000001</v>
      </c>
    </row>
    <row r="111" spans="1:13">
      <c r="A111" s="301">
        <v>102</v>
      </c>
      <c r="B111" s="277" t="s">
        <v>257</v>
      </c>
      <c r="C111" s="277">
        <v>39.950000000000003</v>
      </c>
      <c r="D111" s="279">
        <v>39.133333333333333</v>
      </c>
      <c r="E111" s="279">
        <v>38.316666666666663</v>
      </c>
      <c r="F111" s="279">
        <v>36.68333333333333</v>
      </c>
      <c r="G111" s="279">
        <v>35.86666666666666</v>
      </c>
      <c r="H111" s="279">
        <v>40.766666666666666</v>
      </c>
      <c r="I111" s="279">
        <v>41.583333333333343</v>
      </c>
      <c r="J111" s="279">
        <v>43.216666666666669</v>
      </c>
      <c r="K111" s="277">
        <v>39.950000000000003</v>
      </c>
      <c r="L111" s="277">
        <v>37.5</v>
      </c>
      <c r="M111" s="277">
        <v>37.839260000000003</v>
      </c>
    </row>
    <row r="112" spans="1:13">
      <c r="A112" s="301">
        <v>103</v>
      </c>
      <c r="B112" s="277" t="s">
        <v>121</v>
      </c>
      <c r="C112" s="277">
        <v>27.3</v>
      </c>
      <c r="D112" s="279">
        <v>27.349999999999998</v>
      </c>
      <c r="E112" s="279">
        <v>26.949999999999996</v>
      </c>
      <c r="F112" s="279">
        <v>26.599999999999998</v>
      </c>
      <c r="G112" s="279">
        <v>26.199999999999996</v>
      </c>
      <c r="H112" s="279">
        <v>27.699999999999996</v>
      </c>
      <c r="I112" s="279">
        <v>28.099999999999994</v>
      </c>
      <c r="J112" s="279">
        <v>28.449999999999996</v>
      </c>
      <c r="K112" s="277">
        <v>27.75</v>
      </c>
      <c r="L112" s="277">
        <v>27</v>
      </c>
      <c r="M112" s="277">
        <v>475.70071999999999</v>
      </c>
    </row>
    <row r="113" spans="1:13">
      <c r="A113" s="301">
        <v>104</v>
      </c>
      <c r="B113" s="277" t="s">
        <v>128</v>
      </c>
      <c r="C113" s="277">
        <v>192.7</v>
      </c>
      <c r="D113" s="279">
        <v>193.46666666666667</v>
      </c>
      <c r="E113" s="279">
        <v>191.58333333333334</v>
      </c>
      <c r="F113" s="279">
        <v>190.46666666666667</v>
      </c>
      <c r="G113" s="279">
        <v>188.58333333333334</v>
      </c>
      <c r="H113" s="279">
        <v>194.58333333333334</v>
      </c>
      <c r="I113" s="279">
        <v>196.46666666666667</v>
      </c>
      <c r="J113" s="279">
        <v>197.58333333333334</v>
      </c>
      <c r="K113" s="277">
        <v>195.35</v>
      </c>
      <c r="L113" s="277">
        <v>192.35</v>
      </c>
      <c r="M113" s="277">
        <v>189.18931000000001</v>
      </c>
    </row>
    <row r="114" spans="1:13">
      <c r="A114" s="301">
        <v>105</v>
      </c>
      <c r="B114" s="277" t="s">
        <v>117</v>
      </c>
      <c r="C114" s="277">
        <v>221.85</v>
      </c>
      <c r="D114" s="279">
        <v>222.6</v>
      </c>
      <c r="E114" s="279">
        <v>219.45</v>
      </c>
      <c r="F114" s="279">
        <v>217.04999999999998</v>
      </c>
      <c r="G114" s="279">
        <v>213.89999999999998</v>
      </c>
      <c r="H114" s="279">
        <v>225</v>
      </c>
      <c r="I114" s="279">
        <v>228.15000000000003</v>
      </c>
      <c r="J114" s="279">
        <v>230.55</v>
      </c>
      <c r="K114" s="277">
        <v>225.75</v>
      </c>
      <c r="L114" s="277">
        <v>220.2</v>
      </c>
      <c r="M114" s="277">
        <v>132.03665000000001</v>
      </c>
    </row>
    <row r="115" spans="1:13">
      <c r="A115" s="301">
        <v>106</v>
      </c>
      <c r="B115" s="277" t="s">
        <v>258</v>
      </c>
      <c r="C115" s="277">
        <v>110.05</v>
      </c>
      <c r="D115" s="279">
        <v>111.61666666666667</v>
      </c>
      <c r="E115" s="279">
        <v>107.93333333333335</v>
      </c>
      <c r="F115" s="279">
        <v>105.81666666666668</v>
      </c>
      <c r="G115" s="279">
        <v>102.13333333333335</v>
      </c>
      <c r="H115" s="279">
        <v>113.73333333333335</v>
      </c>
      <c r="I115" s="279">
        <v>117.41666666666669</v>
      </c>
      <c r="J115" s="279">
        <v>119.53333333333335</v>
      </c>
      <c r="K115" s="277">
        <v>115.3</v>
      </c>
      <c r="L115" s="277">
        <v>109.5</v>
      </c>
      <c r="M115" s="277">
        <v>7.8594600000000003</v>
      </c>
    </row>
    <row r="116" spans="1:13">
      <c r="A116" s="301">
        <v>107</v>
      </c>
      <c r="B116" s="277" t="s">
        <v>259</v>
      </c>
      <c r="C116" s="277">
        <v>61.6</v>
      </c>
      <c r="D116" s="279">
        <v>61.933333333333337</v>
      </c>
      <c r="E116" s="279">
        <v>60.866666666666674</v>
      </c>
      <c r="F116" s="279">
        <v>60.13333333333334</v>
      </c>
      <c r="G116" s="279">
        <v>59.066666666666677</v>
      </c>
      <c r="H116" s="279">
        <v>62.666666666666671</v>
      </c>
      <c r="I116" s="279">
        <v>63.733333333333334</v>
      </c>
      <c r="J116" s="279">
        <v>64.466666666666669</v>
      </c>
      <c r="K116" s="277">
        <v>63</v>
      </c>
      <c r="L116" s="277">
        <v>61.2</v>
      </c>
      <c r="M116" s="277">
        <v>14.574999999999999</v>
      </c>
    </row>
    <row r="117" spans="1:13">
      <c r="A117" s="301">
        <v>108</v>
      </c>
      <c r="B117" s="277" t="s">
        <v>260</v>
      </c>
      <c r="C117" s="277">
        <v>81.7</v>
      </c>
      <c r="D117" s="279">
        <v>81.25</v>
      </c>
      <c r="E117" s="279">
        <v>79</v>
      </c>
      <c r="F117" s="279">
        <v>76.3</v>
      </c>
      <c r="G117" s="279">
        <v>74.05</v>
      </c>
      <c r="H117" s="279">
        <v>83.95</v>
      </c>
      <c r="I117" s="279">
        <v>86.2</v>
      </c>
      <c r="J117" s="279">
        <v>88.9</v>
      </c>
      <c r="K117" s="277">
        <v>83.5</v>
      </c>
      <c r="L117" s="277">
        <v>78.55</v>
      </c>
      <c r="M117" s="277">
        <v>32.955019999999998</v>
      </c>
    </row>
    <row r="118" spans="1:13">
      <c r="A118" s="301">
        <v>109</v>
      </c>
      <c r="B118" s="277" t="s">
        <v>127</v>
      </c>
      <c r="C118" s="277">
        <v>88.3</v>
      </c>
      <c r="D118" s="279">
        <v>87.65000000000002</v>
      </c>
      <c r="E118" s="279">
        <v>86.80000000000004</v>
      </c>
      <c r="F118" s="279">
        <v>85.300000000000026</v>
      </c>
      <c r="G118" s="279">
        <v>84.450000000000045</v>
      </c>
      <c r="H118" s="279">
        <v>89.150000000000034</v>
      </c>
      <c r="I118" s="279">
        <v>90.000000000000028</v>
      </c>
      <c r="J118" s="279">
        <v>91.500000000000028</v>
      </c>
      <c r="K118" s="277">
        <v>88.5</v>
      </c>
      <c r="L118" s="277">
        <v>86.15</v>
      </c>
      <c r="M118" s="277">
        <v>206.07847000000001</v>
      </c>
    </row>
    <row r="119" spans="1:13">
      <c r="A119" s="301">
        <v>110</v>
      </c>
      <c r="B119" s="277" t="s">
        <v>122</v>
      </c>
      <c r="C119" s="277">
        <v>417.6</v>
      </c>
      <c r="D119" s="279">
        <v>415.56666666666666</v>
      </c>
      <c r="E119" s="279">
        <v>412.0333333333333</v>
      </c>
      <c r="F119" s="279">
        <v>406.46666666666664</v>
      </c>
      <c r="G119" s="279">
        <v>402.93333333333328</v>
      </c>
      <c r="H119" s="279">
        <v>421.13333333333333</v>
      </c>
      <c r="I119" s="279">
        <v>424.66666666666674</v>
      </c>
      <c r="J119" s="279">
        <v>430.23333333333335</v>
      </c>
      <c r="K119" s="277">
        <v>419.1</v>
      </c>
      <c r="L119" s="277">
        <v>410</v>
      </c>
      <c r="M119" s="277">
        <v>46.619169999999997</v>
      </c>
    </row>
    <row r="120" spans="1:13">
      <c r="A120" s="301">
        <v>111</v>
      </c>
      <c r="B120" s="277" t="s">
        <v>124</v>
      </c>
      <c r="C120" s="277">
        <v>528.75</v>
      </c>
      <c r="D120" s="279">
        <v>530.68333333333339</v>
      </c>
      <c r="E120" s="279">
        <v>519.71666666666681</v>
      </c>
      <c r="F120" s="279">
        <v>510.68333333333339</v>
      </c>
      <c r="G120" s="279">
        <v>499.71666666666681</v>
      </c>
      <c r="H120" s="279">
        <v>539.71666666666681</v>
      </c>
      <c r="I120" s="279">
        <v>550.68333333333351</v>
      </c>
      <c r="J120" s="279">
        <v>559.71666666666681</v>
      </c>
      <c r="K120" s="277">
        <v>541.65</v>
      </c>
      <c r="L120" s="277">
        <v>521.65</v>
      </c>
      <c r="M120" s="277">
        <v>199.37476000000001</v>
      </c>
    </row>
    <row r="121" spans="1:13">
      <c r="A121" s="301">
        <v>112</v>
      </c>
      <c r="B121" s="277" t="s">
        <v>261</v>
      </c>
      <c r="C121" s="277">
        <v>3255.45</v>
      </c>
      <c r="D121" s="279">
        <v>3227.7333333333336</v>
      </c>
      <c r="E121" s="279">
        <v>3137.666666666667</v>
      </c>
      <c r="F121" s="279">
        <v>3019.8833333333332</v>
      </c>
      <c r="G121" s="279">
        <v>2929.8166666666666</v>
      </c>
      <c r="H121" s="279">
        <v>3345.5166666666673</v>
      </c>
      <c r="I121" s="279">
        <v>3435.5833333333339</v>
      </c>
      <c r="J121" s="279">
        <v>3553.3666666666677</v>
      </c>
      <c r="K121" s="277">
        <v>3317.8</v>
      </c>
      <c r="L121" s="277">
        <v>3109.95</v>
      </c>
      <c r="M121" s="277">
        <v>7.9666300000000003</v>
      </c>
    </row>
    <row r="122" spans="1:13">
      <c r="A122" s="301">
        <v>113</v>
      </c>
      <c r="B122" s="277" t="s">
        <v>126</v>
      </c>
      <c r="C122" s="277">
        <v>934.3</v>
      </c>
      <c r="D122" s="279">
        <v>928.68333333333339</v>
      </c>
      <c r="E122" s="279">
        <v>912.36666666666679</v>
      </c>
      <c r="F122" s="279">
        <v>890.43333333333339</v>
      </c>
      <c r="G122" s="279">
        <v>874.11666666666679</v>
      </c>
      <c r="H122" s="279">
        <v>950.61666666666679</v>
      </c>
      <c r="I122" s="279">
        <v>966.93333333333339</v>
      </c>
      <c r="J122" s="279">
        <v>988.86666666666679</v>
      </c>
      <c r="K122" s="277">
        <v>945</v>
      </c>
      <c r="L122" s="277">
        <v>906.75</v>
      </c>
      <c r="M122" s="277">
        <v>184.21082999999999</v>
      </c>
    </row>
    <row r="123" spans="1:13">
      <c r="A123" s="301">
        <v>114</v>
      </c>
      <c r="B123" s="277" t="s">
        <v>123</v>
      </c>
      <c r="C123" s="277">
        <v>971.45</v>
      </c>
      <c r="D123" s="279">
        <v>977.33333333333337</v>
      </c>
      <c r="E123" s="279">
        <v>954.66666666666674</v>
      </c>
      <c r="F123" s="279">
        <v>937.88333333333333</v>
      </c>
      <c r="G123" s="279">
        <v>915.2166666666667</v>
      </c>
      <c r="H123" s="279">
        <v>994.11666666666679</v>
      </c>
      <c r="I123" s="279">
        <v>1016.7833333333335</v>
      </c>
      <c r="J123" s="279">
        <v>1033.5666666666668</v>
      </c>
      <c r="K123" s="277">
        <v>1000</v>
      </c>
      <c r="L123" s="277">
        <v>960.55</v>
      </c>
      <c r="M123" s="277">
        <v>14.76132</v>
      </c>
    </row>
    <row r="124" spans="1:13">
      <c r="A124" s="301">
        <v>115</v>
      </c>
      <c r="B124" s="277" t="s">
        <v>262</v>
      </c>
      <c r="C124" s="277">
        <v>1789.7</v>
      </c>
      <c r="D124" s="279">
        <v>1800.2</v>
      </c>
      <c r="E124" s="279">
        <v>1769.5</v>
      </c>
      <c r="F124" s="279">
        <v>1749.3</v>
      </c>
      <c r="G124" s="279">
        <v>1718.6</v>
      </c>
      <c r="H124" s="279">
        <v>1820.4</v>
      </c>
      <c r="I124" s="279">
        <v>1851.1000000000004</v>
      </c>
      <c r="J124" s="279">
        <v>1871.3000000000002</v>
      </c>
      <c r="K124" s="277">
        <v>1830.9</v>
      </c>
      <c r="L124" s="277">
        <v>1780</v>
      </c>
      <c r="M124" s="277">
        <v>2.7356500000000001</v>
      </c>
    </row>
    <row r="125" spans="1:13">
      <c r="A125" s="301">
        <v>116</v>
      </c>
      <c r="B125" s="277" t="s">
        <v>263</v>
      </c>
      <c r="C125" s="277">
        <v>47.15</v>
      </c>
      <c r="D125" s="279">
        <v>47.016666666666673</v>
      </c>
      <c r="E125" s="279">
        <v>46.333333333333343</v>
      </c>
      <c r="F125" s="279">
        <v>45.516666666666673</v>
      </c>
      <c r="G125" s="279">
        <v>44.833333333333343</v>
      </c>
      <c r="H125" s="279">
        <v>47.833333333333343</v>
      </c>
      <c r="I125" s="279">
        <v>48.516666666666666</v>
      </c>
      <c r="J125" s="279">
        <v>49.333333333333343</v>
      </c>
      <c r="K125" s="277">
        <v>47.7</v>
      </c>
      <c r="L125" s="277">
        <v>46.2</v>
      </c>
      <c r="M125" s="277">
        <v>16.840800000000002</v>
      </c>
    </row>
    <row r="126" spans="1:13">
      <c r="A126" s="301">
        <v>117</v>
      </c>
      <c r="B126" s="277" t="s">
        <v>130</v>
      </c>
      <c r="C126" s="277">
        <v>206.8</v>
      </c>
      <c r="D126" s="279">
        <v>206.54999999999998</v>
      </c>
      <c r="E126" s="279">
        <v>204.24999999999997</v>
      </c>
      <c r="F126" s="279">
        <v>201.7</v>
      </c>
      <c r="G126" s="279">
        <v>199.39999999999998</v>
      </c>
      <c r="H126" s="279">
        <v>209.09999999999997</v>
      </c>
      <c r="I126" s="279">
        <v>211.39999999999998</v>
      </c>
      <c r="J126" s="279">
        <v>213.94999999999996</v>
      </c>
      <c r="K126" s="277">
        <v>208.85</v>
      </c>
      <c r="L126" s="277">
        <v>204</v>
      </c>
      <c r="M126" s="277">
        <v>63.80397</v>
      </c>
    </row>
    <row r="127" spans="1:13">
      <c r="A127" s="301">
        <v>118</v>
      </c>
      <c r="B127" s="277" t="s">
        <v>129</v>
      </c>
      <c r="C127" s="277">
        <v>177.65</v>
      </c>
      <c r="D127" s="279">
        <v>176.98333333333335</v>
      </c>
      <c r="E127" s="279">
        <v>174.66666666666669</v>
      </c>
      <c r="F127" s="279">
        <v>171.68333333333334</v>
      </c>
      <c r="G127" s="279">
        <v>169.36666666666667</v>
      </c>
      <c r="H127" s="279">
        <v>179.9666666666667</v>
      </c>
      <c r="I127" s="279">
        <v>182.28333333333336</v>
      </c>
      <c r="J127" s="279">
        <v>185.26666666666671</v>
      </c>
      <c r="K127" s="277">
        <v>179.3</v>
      </c>
      <c r="L127" s="277">
        <v>174</v>
      </c>
      <c r="M127" s="277">
        <v>84.402540000000002</v>
      </c>
    </row>
    <row r="128" spans="1:13">
      <c r="A128" s="301">
        <v>119</v>
      </c>
      <c r="B128" s="277" t="s">
        <v>131</v>
      </c>
      <c r="C128" s="277">
        <v>1751.85</v>
      </c>
      <c r="D128" s="279">
        <v>1758.7</v>
      </c>
      <c r="E128" s="279">
        <v>1734.4</v>
      </c>
      <c r="F128" s="279">
        <v>1716.95</v>
      </c>
      <c r="G128" s="279">
        <v>1692.65</v>
      </c>
      <c r="H128" s="279">
        <v>1776.15</v>
      </c>
      <c r="I128" s="279">
        <v>1800.4499999999998</v>
      </c>
      <c r="J128" s="279">
        <v>1817.9</v>
      </c>
      <c r="K128" s="277">
        <v>1783</v>
      </c>
      <c r="L128" s="277">
        <v>1741.25</v>
      </c>
      <c r="M128" s="277">
        <v>5.5234899999999998</v>
      </c>
    </row>
    <row r="129" spans="1:13">
      <c r="A129" s="301">
        <v>120</v>
      </c>
      <c r="B129" s="277" t="s">
        <v>264</v>
      </c>
      <c r="C129" s="277">
        <v>721.65</v>
      </c>
      <c r="D129" s="279">
        <v>713.16666666666663</v>
      </c>
      <c r="E129" s="279">
        <v>682.33333333333326</v>
      </c>
      <c r="F129" s="279">
        <v>643.01666666666665</v>
      </c>
      <c r="G129" s="279">
        <v>612.18333333333328</v>
      </c>
      <c r="H129" s="279">
        <v>752.48333333333323</v>
      </c>
      <c r="I129" s="279">
        <v>783.31666666666649</v>
      </c>
      <c r="J129" s="279">
        <v>822.63333333333321</v>
      </c>
      <c r="K129" s="277">
        <v>744</v>
      </c>
      <c r="L129" s="277">
        <v>673.85</v>
      </c>
      <c r="M129" s="277">
        <v>12.960699999999999</v>
      </c>
    </row>
    <row r="130" spans="1:13">
      <c r="A130" s="301">
        <v>121</v>
      </c>
      <c r="B130" s="277" t="s">
        <v>133</v>
      </c>
      <c r="C130" s="277">
        <v>1319.05</v>
      </c>
      <c r="D130" s="279">
        <v>1321.5833333333333</v>
      </c>
      <c r="E130" s="279">
        <v>1306.4666666666665</v>
      </c>
      <c r="F130" s="279">
        <v>1293.8833333333332</v>
      </c>
      <c r="G130" s="279">
        <v>1278.7666666666664</v>
      </c>
      <c r="H130" s="279">
        <v>1334.1666666666665</v>
      </c>
      <c r="I130" s="279">
        <v>1349.2833333333333</v>
      </c>
      <c r="J130" s="279">
        <v>1361.8666666666666</v>
      </c>
      <c r="K130" s="277">
        <v>1336.7</v>
      </c>
      <c r="L130" s="277">
        <v>1309</v>
      </c>
      <c r="M130" s="277">
        <v>34.81861</v>
      </c>
    </row>
    <row r="131" spans="1:13">
      <c r="A131" s="301">
        <v>122</v>
      </c>
      <c r="B131" s="277" t="s">
        <v>134</v>
      </c>
      <c r="C131" s="277">
        <v>62.5</v>
      </c>
      <c r="D131" s="279">
        <v>62.383333333333333</v>
      </c>
      <c r="E131" s="279">
        <v>61.816666666666663</v>
      </c>
      <c r="F131" s="279">
        <v>61.133333333333333</v>
      </c>
      <c r="G131" s="279">
        <v>60.566666666666663</v>
      </c>
      <c r="H131" s="279">
        <v>63.066666666666663</v>
      </c>
      <c r="I131" s="279">
        <v>63.63333333333334</v>
      </c>
      <c r="J131" s="279">
        <v>64.316666666666663</v>
      </c>
      <c r="K131" s="277">
        <v>62.95</v>
      </c>
      <c r="L131" s="277">
        <v>61.7</v>
      </c>
      <c r="M131" s="277">
        <v>131.36841000000001</v>
      </c>
    </row>
    <row r="132" spans="1:13">
      <c r="A132" s="301">
        <v>123</v>
      </c>
      <c r="B132" s="277" t="s">
        <v>265</v>
      </c>
      <c r="C132" s="277">
        <v>1410.35</v>
      </c>
      <c r="D132" s="279">
        <v>1392.2666666666667</v>
      </c>
      <c r="E132" s="279">
        <v>1369.3333333333333</v>
      </c>
      <c r="F132" s="279">
        <v>1328.3166666666666</v>
      </c>
      <c r="G132" s="279">
        <v>1305.3833333333332</v>
      </c>
      <c r="H132" s="279">
        <v>1433.2833333333333</v>
      </c>
      <c r="I132" s="279">
        <v>1456.2166666666667</v>
      </c>
      <c r="J132" s="279">
        <v>1497.2333333333333</v>
      </c>
      <c r="K132" s="277">
        <v>1415.2</v>
      </c>
      <c r="L132" s="277">
        <v>1351.25</v>
      </c>
      <c r="M132" s="277">
        <v>1.5884100000000001</v>
      </c>
    </row>
    <row r="133" spans="1:13">
      <c r="A133" s="301">
        <v>124</v>
      </c>
      <c r="B133" s="277" t="s">
        <v>135</v>
      </c>
      <c r="C133" s="277">
        <v>267.89999999999998</v>
      </c>
      <c r="D133" s="279">
        <v>269.13333333333333</v>
      </c>
      <c r="E133" s="279">
        <v>265.76666666666665</v>
      </c>
      <c r="F133" s="279">
        <v>263.63333333333333</v>
      </c>
      <c r="G133" s="279">
        <v>260.26666666666665</v>
      </c>
      <c r="H133" s="279">
        <v>271.26666666666665</v>
      </c>
      <c r="I133" s="279">
        <v>274.63333333333333</v>
      </c>
      <c r="J133" s="279">
        <v>276.76666666666665</v>
      </c>
      <c r="K133" s="277">
        <v>272.5</v>
      </c>
      <c r="L133" s="277">
        <v>267</v>
      </c>
      <c r="M133" s="277">
        <v>29.482240000000001</v>
      </c>
    </row>
    <row r="134" spans="1:13">
      <c r="A134" s="301">
        <v>125</v>
      </c>
      <c r="B134" s="277" t="s">
        <v>266</v>
      </c>
      <c r="C134" s="277">
        <v>2249.6999999999998</v>
      </c>
      <c r="D134" s="279">
        <v>2234.2166666666667</v>
      </c>
      <c r="E134" s="279">
        <v>2210.4833333333336</v>
      </c>
      <c r="F134" s="279">
        <v>2171.2666666666669</v>
      </c>
      <c r="G134" s="279">
        <v>2147.5333333333338</v>
      </c>
      <c r="H134" s="279">
        <v>2273.4333333333334</v>
      </c>
      <c r="I134" s="279">
        <v>2297.1666666666661</v>
      </c>
      <c r="J134" s="279">
        <v>2336.3833333333332</v>
      </c>
      <c r="K134" s="277">
        <v>2257.9499999999998</v>
      </c>
      <c r="L134" s="277">
        <v>2195</v>
      </c>
      <c r="M134" s="277">
        <v>1.1040700000000001</v>
      </c>
    </row>
    <row r="135" spans="1:13">
      <c r="A135" s="301">
        <v>126</v>
      </c>
      <c r="B135" s="277" t="s">
        <v>136</v>
      </c>
      <c r="C135" s="277">
        <v>919.6</v>
      </c>
      <c r="D135" s="279">
        <v>922.16666666666663</v>
      </c>
      <c r="E135" s="279">
        <v>912.43333333333328</v>
      </c>
      <c r="F135" s="279">
        <v>905.26666666666665</v>
      </c>
      <c r="G135" s="279">
        <v>895.5333333333333</v>
      </c>
      <c r="H135" s="279">
        <v>929.33333333333326</v>
      </c>
      <c r="I135" s="279">
        <v>939.06666666666661</v>
      </c>
      <c r="J135" s="279">
        <v>946.23333333333323</v>
      </c>
      <c r="K135" s="277">
        <v>931.9</v>
      </c>
      <c r="L135" s="277">
        <v>915</v>
      </c>
      <c r="M135" s="277">
        <v>30.360759999999999</v>
      </c>
    </row>
    <row r="136" spans="1:13">
      <c r="A136" s="301">
        <v>127</v>
      </c>
      <c r="B136" s="277" t="s">
        <v>137</v>
      </c>
      <c r="C136" s="277">
        <v>864.25</v>
      </c>
      <c r="D136" s="279">
        <v>875.73333333333323</v>
      </c>
      <c r="E136" s="279">
        <v>850.76666666666642</v>
      </c>
      <c r="F136" s="279">
        <v>837.28333333333319</v>
      </c>
      <c r="G136" s="279">
        <v>812.31666666666638</v>
      </c>
      <c r="H136" s="279">
        <v>889.21666666666647</v>
      </c>
      <c r="I136" s="279">
        <v>914.18333333333339</v>
      </c>
      <c r="J136" s="279">
        <v>927.66666666666652</v>
      </c>
      <c r="K136" s="277">
        <v>900.7</v>
      </c>
      <c r="L136" s="277">
        <v>862.25</v>
      </c>
      <c r="M136" s="277">
        <v>23.903189999999999</v>
      </c>
    </row>
    <row r="137" spans="1:13">
      <c r="A137" s="301">
        <v>128</v>
      </c>
      <c r="B137" s="277" t="s">
        <v>148</v>
      </c>
      <c r="C137" s="277">
        <v>65042.8</v>
      </c>
      <c r="D137" s="279">
        <v>65204.133333333331</v>
      </c>
      <c r="E137" s="279">
        <v>64558.766666666663</v>
      </c>
      <c r="F137" s="279">
        <v>64074.73333333333</v>
      </c>
      <c r="G137" s="279">
        <v>63429.366666666661</v>
      </c>
      <c r="H137" s="279">
        <v>65688.166666666657</v>
      </c>
      <c r="I137" s="279">
        <v>66333.533333333326</v>
      </c>
      <c r="J137" s="279">
        <v>66817.566666666666</v>
      </c>
      <c r="K137" s="277">
        <v>65849.5</v>
      </c>
      <c r="L137" s="277">
        <v>64720.1</v>
      </c>
      <c r="M137" s="277">
        <v>0.10938000000000001</v>
      </c>
    </row>
    <row r="138" spans="1:13">
      <c r="A138" s="301">
        <v>129</v>
      </c>
      <c r="B138" s="277" t="s">
        <v>145</v>
      </c>
      <c r="C138" s="277">
        <v>1006.65</v>
      </c>
      <c r="D138" s="279">
        <v>1005.9</v>
      </c>
      <c r="E138" s="279">
        <v>996.8</v>
      </c>
      <c r="F138" s="279">
        <v>986.94999999999993</v>
      </c>
      <c r="G138" s="279">
        <v>977.84999999999991</v>
      </c>
      <c r="H138" s="279">
        <v>1015.75</v>
      </c>
      <c r="I138" s="279">
        <v>1024.8500000000001</v>
      </c>
      <c r="J138" s="279">
        <v>1034.7</v>
      </c>
      <c r="K138" s="277">
        <v>1015</v>
      </c>
      <c r="L138" s="277">
        <v>996.05</v>
      </c>
      <c r="M138" s="277">
        <v>7.0536300000000001</v>
      </c>
    </row>
    <row r="139" spans="1:13">
      <c r="A139" s="301">
        <v>130</v>
      </c>
      <c r="B139" s="277" t="s">
        <v>139</v>
      </c>
      <c r="C139" s="277">
        <v>229.6</v>
      </c>
      <c r="D139" s="279">
        <v>222.98333333333332</v>
      </c>
      <c r="E139" s="279">
        <v>212.26666666666665</v>
      </c>
      <c r="F139" s="279">
        <v>194.93333333333334</v>
      </c>
      <c r="G139" s="279">
        <v>184.21666666666667</v>
      </c>
      <c r="H139" s="279">
        <v>240.31666666666663</v>
      </c>
      <c r="I139" s="279">
        <v>251.03333333333327</v>
      </c>
      <c r="J139" s="279">
        <v>268.36666666666662</v>
      </c>
      <c r="K139" s="277">
        <v>233.7</v>
      </c>
      <c r="L139" s="277">
        <v>205.65</v>
      </c>
      <c r="M139" s="277">
        <v>1269.5053600000001</v>
      </c>
    </row>
    <row r="140" spans="1:13">
      <c r="A140" s="301">
        <v>131</v>
      </c>
      <c r="B140" s="277" t="s">
        <v>138</v>
      </c>
      <c r="C140" s="277">
        <v>594</v>
      </c>
      <c r="D140" s="279">
        <v>591.25</v>
      </c>
      <c r="E140" s="279">
        <v>584.9</v>
      </c>
      <c r="F140" s="279">
        <v>575.79999999999995</v>
      </c>
      <c r="G140" s="279">
        <v>569.44999999999993</v>
      </c>
      <c r="H140" s="279">
        <v>600.35</v>
      </c>
      <c r="I140" s="279">
        <v>606.69999999999993</v>
      </c>
      <c r="J140" s="279">
        <v>615.80000000000007</v>
      </c>
      <c r="K140" s="277">
        <v>597.6</v>
      </c>
      <c r="L140" s="277">
        <v>582.15</v>
      </c>
      <c r="M140" s="277">
        <v>57.719169999999998</v>
      </c>
    </row>
    <row r="141" spans="1:13">
      <c r="A141" s="301">
        <v>132</v>
      </c>
      <c r="B141" s="277" t="s">
        <v>140</v>
      </c>
      <c r="C141" s="277">
        <v>165.3</v>
      </c>
      <c r="D141" s="279">
        <v>163.95000000000002</v>
      </c>
      <c r="E141" s="279">
        <v>161.35000000000002</v>
      </c>
      <c r="F141" s="279">
        <v>157.4</v>
      </c>
      <c r="G141" s="279">
        <v>154.80000000000001</v>
      </c>
      <c r="H141" s="279">
        <v>167.90000000000003</v>
      </c>
      <c r="I141" s="279">
        <v>170.5</v>
      </c>
      <c r="J141" s="279">
        <v>174.45000000000005</v>
      </c>
      <c r="K141" s="277">
        <v>166.55</v>
      </c>
      <c r="L141" s="277">
        <v>160</v>
      </c>
      <c r="M141" s="277">
        <v>75.668360000000007</v>
      </c>
    </row>
    <row r="142" spans="1:13">
      <c r="A142" s="301">
        <v>133</v>
      </c>
      <c r="B142" s="277" t="s">
        <v>267</v>
      </c>
      <c r="C142" s="277">
        <v>35</v>
      </c>
      <c r="D142" s="279">
        <v>34.983333333333334</v>
      </c>
      <c r="E142" s="279">
        <v>34.716666666666669</v>
      </c>
      <c r="F142" s="279">
        <v>34.433333333333337</v>
      </c>
      <c r="G142" s="279">
        <v>34.166666666666671</v>
      </c>
      <c r="H142" s="279">
        <v>35.266666666666666</v>
      </c>
      <c r="I142" s="279">
        <v>35.533333333333331</v>
      </c>
      <c r="J142" s="279">
        <v>35.816666666666663</v>
      </c>
      <c r="K142" s="277">
        <v>35.25</v>
      </c>
      <c r="L142" s="277">
        <v>34.700000000000003</v>
      </c>
      <c r="M142" s="277">
        <v>6.7546900000000001</v>
      </c>
    </row>
    <row r="143" spans="1:13">
      <c r="A143" s="301">
        <v>134</v>
      </c>
      <c r="B143" s="277" t="s">
        <v>141</v>
      </c>
      <c r="C143" s="277">
        <v>352.55</v>
      </c>
      <c r="D143" s="279">
        <v>351.93333333333334</v>
      </c>
      <c r="E143" s="279">
        <v>348.86666666666667</v>
      </c>
      <c r="F143" s="279">
        <v>345.18333333333334</v>
      </c>
      <c r="G143" s="279">
        <v>342.11666666666667</v>
      </c>
      <c r="H143" s="279">
        <v>355.61666666666667</v>
      </c>
      <c r="I143" s="279">
        <v>358.68333333333339</v>
      </c>
      <c r="J143" s="279">
        <v>362.36666666666667</v>
      </c>
      <c r="K143" s="277">
        <v>355</v>
      </c>
      <c r="L143" s="277">
        <v>348.25</v>
      </c>
      <c r="M143" s="277">
        <v>14.3255</v>
      </c>
    </row>
    <row r="144" spans="1:13">
      <c r="A144" s="301">
        <v>135</v>
      </c>
      <c r="B144" s="277" t="s">
        <v>142</v>
      </c>
      <c r="C144" s="277">
        <v>5867.5</v>
      </c>
      <c r="D144" s="279">
        <v>5871.833333333333</v>
      </c>
      <c r="E144" s="279">
        <v>5807.6666666666661</v>
      </c>
      <c r="F144" s="279">
        <v>5747.833333333333</v>
      </c>
      <c r="G144" s="279">
        <v>5683.6666666666661</v>
      </c>
      <c r="H144" s="279">
        <v>5931.6666666666661</v>
      </c>
      <c r="I144" s="279">
        <v>5995.8333333333321</v>
      </c>
      <c r="J144" s="279">
        <v>6055.6666666666661</v>
      </c>
      <c r="K144" s="277">
        <v>5936</v>
      </c>
      <c r="L144" s="277">
        <v>5812</v>
      </c>
      <c r="M144" s="277">
        <v>9.1261100000000006</v>
      </c>
    </row>
    <row r="145" spans="1:13">
      <c r="A145" s="301">
        <v>136</v>
      </c>
      <c r="B145" s="277" t="s">
        <v>144</v>
      </c>
      <c r="C145" s="277">
        <v>569.15</v>
      </c>
      <c r="D145" s="279">
        <v>570.73333333333323</v>
      </c>
      <c r="E145" s="279">
        <v>560.81666666666649</v>
      </c>
      <c r="F145" s="279">
        <v>552.48333333333323</v>
      </c>
      <c r="G145" s="279">
        <v>542.56666666666649</v>
      </c>
      <c r="H145" s="279">
        <v>579.06666666666649</v>
      </c>
      <c r="I145" s="279">
        <v>588.98333333333323</v>
      </c>
      <c r="J145" s="279">
        <v>597.31666666666649</v>
      </c>
      <c r="K145" s="277">
        <v>580.65</v>
      </c>
      <c r="L145" s="277">
        <v>562.4</v>
      </c>
      <c r="M145" s="277">
        <v>7.1322599999999996</v>
      </c>
    </row>
    <row r="146" spans="1:13">
      <c r="A146" s="301">
        <v>137</v>
      </c>
      <c r="B146" s="277" t="s">
        <v>146</v>
      </c>
      <c r="C146" s="277">
        <v>1026.8</v>
      </c>
      <c r="D146" s="279">
        <v>1025.8166666666666</v>
      </c>
      <c r="E146" s="279">
        <v>1012.4833333333331</v>
      </c>
      <c r="F146" s="279">
        <v>998.16666666666652</v>
      </c>
      <c r="G146" s="279">
        <v>984.83333333333303</v>
      </c>
      <c r="H146" s="279">
        <v>1040.1333333333332</v>
      </c>
      <c r="I146" s="279">
        <v>1053.4666666666667</v>
      </c>
      <c r="J146" s="279">
        <v>1067.7833333333333</v>
      </c>
      <c r="K146" s="277">
        <v>1039.1500000000001</v>
      </c>
      <c r="L146" s="277">
        <v>1011.5</v>
      </c>
      <c r="M146" s="277">
        <v>7.7695499999999997</v>
      </c>
    </row>
    <row r="147" spans="1:13">
      <c r="A147" s="301">
        <v>138</v>
      </c>
      <c r="B147" s="277" t="s">
        <v>147</v>
      </c>
      <c r="C147" s="277">
        <v>94.3</v>
      </c>
      <c r="D147" s="279">
        <v>94</v>
      </c>
      <c r="E147" s="279">
        <v>93.45</v>
      </c>
      <c r="F147" s="279">
        <v>92.600000000000009</v>
      </c>
      <c r="G147" s="279">
        <v>92.050000000000011</v>
      </c>
      <c r="H147" s="279">
        <v>94.85</v>
      </c>
      <c r="I147" s="279">
        <v>95.4</v>
      </c>
      <c r="J147" s="279">
        <v>96.249999999999986</v>
      </c>
      <c r="K147" s="277">
        <v>94.55</v>
      </c>
      <c r="L147" s="277">
        <v>93.15</v>
      </c>
      <c r="M147" s="277">
        <v>64.978210000000004</v>
      </c>
    </row>
    <row r="148" spans="1:13">
      <c r="A148" s="301">
        <v>139</v>
      </c>
      <c r="B148" s="277" t="s">
        <v>268</v>
      </c>
      <c r="C148" s="277">
        <v>1005.45</v>
      </c>
      <c r="D148" s="279">
        <v>1009.4666666666667</v>
      </c>
      <c r="E148" s="279">
        <v>993.98333333333335</v>
      </c>
      <c r="F148" s="279">
        <v>982.51666666666665</v>
      </c>
      <c r="G148" s="279">
        <v>967.0333333333333</v>
      </c>
      <c r="H148" s="279">
        <v>1020.9333333333334</v>
      </c>
      <c r="I148" s="279">
        <v>1036.4166666666667</v>
      </c>
      <c r="J148" s="279">
        <v>1047.8833333333334</v>
      </c>
      <c r="K148" s="277">
        <v>1024.95</v>
      </c>
      <c r="L148" s="277">
        <v>998</v>
      </c>
      <c r="M148" s="277">
        <v>4.2825300000000004</v>
      </c>
    </row>
    <row r="149" spans="1:13">
      <c r="A149" s="301">
        <v>140</v>
      </c>
      <c r="B149" s="277" t="s">
        <v>149</v>
      </c>
      <c r="C149" s="277">
        <v>1229.75</v>
      </c>
      <c r="D149" s="279">
        <v>1201.5833333333333</v>
      </c>
      <c r="E149" s="279">
        <v>1168.1666666666665</v>
      </c>
      <c r="F149" s="279">
        <v>1106.5833333333333</v>
      </c>
      <c r="G149" s="279">
        <v>1073.1666666666665</v>
      </c>
      <c r="H149" s="279">
        <v>1263.1666666666665</v>
      </c>
      <c r="I149" s="279">
        <v>1296.583333333333</v>
      </c>
      <c r="J149" s="279">
        <v>1358.1666666666665</v>
      </c>
      <c r="K149" s="277">
        <v>1235</v>
      </c>
      <c r="L149" s="277">
        <v>1140</v>
      </c>
      <c r="M149" s="277">
        <v>51.382109999999997</v>
      </c>
    </row>
    <row r="150" spans="1:13">
      <c r="A150" s="301">
        <v>141</v>
      </c>
      <c r="B150" s="277" t="s">
        <v>269</v>
      </c>
      <c r="C150" s="277">
        <v>677.65</v>
      </c>
      <c r="D150" s="279">
        <v>679.65</v>
      </c>
      <c r="E150" s="279">
        <v>668.09999999999991</v>
      </c>
      <c r="F150" s="279">
        <v>658.55</v>
      </c>
      <c r="G150" s="279">
        <v>646.99999999999989</v>
      </c>
      <c r="H150" s="279">
        <v>689.19999999999993</v>
      </c>
      <c r="I150" s="279">
        <v>700.74999999999989</v>
      </c>
      <c r="J150" s="279">
        <v>710.3</v>
      </c>
      <c r="K150" s="277">
        <v>691.2</v>
      </c>
      <c r="L150" s="277">
        <v>670.1</v>
      </c>
      <c r="M150" s="277">
        <v>2.5863999999999998</v>
      </c>
    </row>
    <row r="151" spans="1:13">
      <c r="A151" s="301">
        <v>142</v>
      </c>
      <c r="B151" s="277" t="s">
        <v>151</v>
      </c>
      <c r="C151" s="277">
        <v>25.85</v>
      </c>
      <c r="D151" s="279">
        <v>25.7</v>
      </c>
      <c r="E151" s="279">
        <v>25</v>
      </c>
      <c r="F151" s="279">
        <v>24.150000000000002</v>
      </c>
      <c r="G151" s="279">
        <v>23.450000000000003</v>
      </c>
      <c r="H151" s="279">
        <v>26.549999999999997</v>
      </c>
      <c r="I151" s="279">
        <v>27.249999999999993</v>
      </c>
      <c r="J151" s="279">
        <v>28.099999999999994</v>
      </c>
      <c r="K151" s="277">
        <v>26.4</v>
      </c>
      <c r="L151" s="277">
        <v>24.85</v>
      </c>
      <c r="M151" s="277">
        <v>191.87782999999999</v>
      </c>
    </row>
    <row r="152" spans="1:13">
      <c r="A152" s="301">
        <v>143</v>
      </c>
      <c r="B152" s="277" t="s">
        <v>270</v>
      </c>
      <c r="C152" s="277">
        <v>20.100000000000001</v>
      </c>
      <c r="D152" s="279">
        <v>20.116666666666664</v>
      </c>
      <c r="E152" s="279">
        <v>20.033333333333328</v>
      </c>
      <c r="F152" s="279">
        <v>19.966666666666665</v>
      </c>
      <c r="G152" s="279">
        <v>19.883333333333329</v>
      </c>
      <c r="H152" s="279">
        <v>20.183333333333326</v>
      </c>
      <c r="I152" s="279">
        <v>20.266666666666662</v>
      </c>
      <c r="J152" s="279">
        <v>20.333333333333325</v>
      </c>
      <c r="K152" s="277">
        <v>20.2</v>
      </c>
      <c r="L152" s="277">
        <v>20.05</v>
      </c>
      <c r="M152" s="277">
        <v>25.20879</v>
      </c>
    </row>
    <row r="153" spans="1:13">
      <c r="A153" s="301">
        <v>144</v>
      </c>
      <c r="B153" s="277" t="s">
        <v>155</v>
      </c>
      <c r="C153" s="277">
        <v>85.6</v>
      </c>
      <c r="D153" s="279">
        <v>85.933333333333323</v>
      </c>
      <c r="E153" s="279">
        <v>84.816666666666649</v>
      </c>
      <c r="F153" s="279">
        <v>84.033333333333331</v>
      </c>
      <c r="G153" s="279">
        <v>82.916666666666657</v>
      </c>
      <c r="H153" s="279">
        <v>86.71666666666664</v>
      </c>
      <c r="I153" s="279">
        <v>87.833333333333314</v>
      </c>
      <c r="J153" s="279">
        <v>88.616666666666632</v>
      </c>
      <c r="K153" s="277">
        <v>87.05</v>
      </c>
      <c r="L153" s="277">
        <v>85.15</v>
      </c>
      <c r="M153" s="277">
        <v>32.339469999999999</v>
      </c>
    </row>
    <row r="154" spans="1:13">
      <c r="A154" s="301">
        <v>145</v>
      </c>
      <c r="B154" s="277" t="s">
        <v>156</v>
      </c>
      <c r="C154" s="277">
        <v>87.15</v>
      </c>
      <c r="D154" s="279">
        <v>87.683333333333337</v>
      </c>
      <c r="E154" s="279">
        <v>86.466666666666669</v>
      </c>
      <c r="F154" s="279">
        <v>85.783333333333331</v>
      </c>
      <c r="G154" s="279">
        <v>84.566666666666663</v>
      </c>
      <c r="H154" s="279">
        <v>88.366666666666674</v>
      </c>
      <c r="I154" s="279">
        <v>89.583333333333343</v>
      </c>
      <c r="J154" s="279">
        <v>90.26666666666668</v>
      </c>
      <c r="K154" s="277">
        <v>88.9</v>
      </c>
      <c r="L154" s="277">
        <v>87</v>
      </c>
      <c r="M154" s="277">
        <v>123.49625</v>
      </c>
    </row>
    <row r="155" spans="1:13">
      <c r="A155" s="301">
        <v>146</v>
      </c>
      <c r="B155" s="277" t="s">
        <v>150</v>
      </c>
      <c r="C155" s="277">
        <v>33.75</v>
      </c>
      <c r="D155" s="279">
        <v>33.983333333333334</v>
      </c>
      <c r="E155" s="279">
        <v>33.266666666666666</v>
      </c>
      <c r="F155" s="279">
        <v>32.783333333333331</v>
      </c>
      <c r="G155" s="279">
        <v>32.066666666666663</v>
      </c>
      <c r="H155" s="279">
        <v>34.466666666666669</v>
      </c>
      <c r="I155" s="279">
        <v>35.183333333333337</v>
      </c>
      <c r="J155" s="279">
        <v>35.666666666666671</v>
      </c>
      <c r="K155" s="277">
        <v>34.700000000000003</v>
      </c>
      <c r="L155" s="277">
        <v>33.5</v>
      </c>
      <c r="M155" s="277">
        <v>83.080879999999993</v>
      </c>
    </row>
    <row r="156" spans="1:13">
      <c r="A156" s="301">
        <v>147</v>
      </c>
      <c r="B156" s="277" t="s">
        <v>153</v>
      </c>
      <c r="C156" s="277">
        <v>17247</v>
      </c>
      <c r="D156" s="279">
        <v>17229.2</v>
      </c>
      <c r="E156" s="279">
        <v>17088.400000000001</v>
      </c>
      <c r="F156" s="279">
        <v>16929.8</v>
      </c>
      <c r="G156" s="279">
        <v>16789</v>
      </c>
      <c r="H156" s="279">
        <v>17387.800000000003</v>
      </c>
      <c r="I156" s="279">
        <v>17528.599999999999</v>
      </c>
      <c r="J156" s="279">
        <v>17687.200000000004</v>
      </c>
      <c r="K156" s="277">
        <v>17370</v>
      </c>
      <c r="L156" s="277">
        <v>17070.599999999999</v>
      </c>
      <c r="M156" s="277">
        <v>1.96577</v>
      </c>
    </row>
    <row r="157" spans="1:13">
      <c r="A157" s="301">
        <v>148</v>
      </c>
      <c r="B157" s="277" t="s">
        <v>3162</v>
      </c>
      <c r="C157" s="277">
        <v>287.5</v>
      </c>
      <c r="D157" s="279">
        <v>289.45</v>
      </c>
      <c r="E157" s="279">
        <v>284.29999999999995</v>
      </c>
      <c r="F157" s="279">
        <v>281.09999999999997</v>
      </c>
      <c r="G157" s="279">
        <v>275.94999999999993</v>
      </c>
      <c r="H157" s="279">
        <v>292.64999999999998</v>
      </c>
      <c r="I157" s="279">
        <v>297.79999999999995</v>
      </c>
      <c r="J157" s="279">
        <v>301</v>
      </c>
      <c r="K157" s="277">
        <v>294.60000000000002</v>
      </c>
      <c r="L157" s="277">
        <v>286.25</v>
      </c>
      <c r="M157" s="277">
        <v>6.7002100000000002</v>
      </c>
    </row>
    <row r="158" spans="1:13">
      <c r="A158" s="301">
        <v>149</v>
      </c>
      <c r="B158" s="277" t="s">
        <v>271</v>
      </c>
      <c r="C158" s="277">
        <v>367.45</v>
      </c>
      <c r="D158" s="279">
        <v>365.13333333333338</v>
      </c>
      <c r="E158" s="279">
        <v>361.76666666666677</v>
      </c>
      <c r="F158" s="279">
        <v>356.08333333333337</v>
      </c>
      <c r="G158" s="279">
        <v>352.71666666666675</v>
      </c>
      <c r="H158" s="279">
        <v>370.81666666666678</v>
      </c>
      <c r="I158" s="279">
        <v>374.18333333333345</v>
      </c>
      <c r="J158" s="279">
        <v>379.86666666666679</v>
      </c>
      <c r="K158" s="277">
        <v>368.5</v>
      </c>
      <c r="L158" s="277">
        <v>359.45</v>
      </c>
      <c r="M158" s="277">
        <v>1.39724</v>
      </c>
    </row>
    <row r="159" spans="1:13">
      <c r="A159" s="301">
        <v>150</v>
      </c>
      <c r="B159" s="277" t="s">
        <v>158</v>
      </c>
      <c r="C159" s="277">
        <v>80.3</v>
      </c>
      <c r="D159" s="279">
        <v>80.25</v>
      </c>
      <c r="E159" s="279">
        <v>79.25</v>
      </c>
      <c r="F159" s="279">
        <v>78.2</v>
      </c>
      <c r="G159" s="279">
        <v>77.2</v>
      </c>
      <c r="H159" s="279">
        <v>81.3</v>
      </c>
      <c r="I159" s="279">
        <v>82.3</v>
      </c>
      <c r="J159" s="279">
        <v>83.35</v>
      </c>
      <c r="K159" s="277">
        <v>81.25</v>
      </c>
      <c r="L159" s="277">
        <v>79.2</v>
      </c>
      <c r="M159" s="277">
        <v>155.70376999999999</v>
      </c>
    </row>
    <row r="160" spans="1:13">
      <c r="A160" s="301">
        <v>151</v>
      </c>
      <c r="B160" s="277" t="s">
        <v>157</v>
      </c>
      <c r="C160" s="277">
        <v>95.85</v>
      </c>
      <c r="D160" s="279">
        <v>96.066666666666663</v>
      </c>
      <c r="E160" s="279">
        <v>94.883333333333326</v>
      </c>
      <c r="F160" s="279">
        <v>93.916666666666657</v>
      </c>
      <c r="G160" s="279">
        <v>92.73333333333332</v>
      </c>
      <c r="H160" s="279">
        <v>97.033333333333331</v>
      </c>
      <c r="I160" s="279">
        <v>98.216666666666669</v>
      </c>
      <c r="J160" s="279">
        <v>99.183333333333337</v>
      </c>
      <c r="K160" s="277">
        <v>97.25</v>
      </c>
      <c r="L160" s="277">
        <v>95.1</v>
      </c>
      <c r="M160" s="277">
        <v>9.7291600000000003</v>
      </c>
    </row>
    <row r="161" spans="1:13">
      <c r="A161" s="301">
        <v>152</v>
      </c>
      <c r="B161" s="277" t="s">
        <v>272</v>
      </c>
      <c r="C161" s="277">
        <v>3191.35</v>
      </c>
      <c r="D161" s="279">
        <v>3155.4500000000003</v>
      </c>
      <c r="E161" s="279">
        <v>3095.9000000000005</v>
      </c>
      <c r="F161" s="279">
        <v>3000.4500000000003</v>
      </c>
      <c r="G161" s="279">
        <v>2940.9000000000005</v>
      </c>
      <c r="H161" s="279">
        <v>3250.9000000000005</v>
      </c>
      <c r="I161" s="279">
        <v>3310.4500000000007</v>
      </c>
      <c r="J161" s="279">
        <v>3405.9000000000005</v>
      </c>
      <c r="K161" s="277">
        <v>3215</v>
      </c>
      <c r="L161" s="277">
        <v>3060</v>
      </c>
      <c r="M161" s="277">
        <v>0.36144999999999999</v>
      </c>
    </row>
    <row r="162" spans="1:13">
      <c r="A162" s="301">
        <v>153</v>
      </c>
      <c r="B162" s="277" t="s">
        <v>273</v>
      </c>
      <c r="C162" s="277">
        <v>1701.05</v>
      </c>
      <c r="D162" s="279">
        <v>1701.7166666666665</v>
      </c>
      <c r="E162" s="279">
        <v>1679.633333333333</v>
      </c>
      <c r="F162" s="279">
        <v>1658.2166666666665</v>
      </c>
      <c r="G162" s="279">
        <v>1636.133333333333</v>
      </c>
      <c r="H162" s="279">
        <v>1723.133333333333</v>
      </c>
      <c r="I162" s="279">
        <v>1745.2166666666665</v>
      </c>
      <c r="J162" s="279">
        <v>1766.633333333333</v>
      </c>
      <c r="K162" s="277">
        <v>1723.8</v>
      </c>
      <c r="L162" s="277">
        <v>1680.3</v>
      </c>
      <c r="M162" s="277">
        <v>1.2298800000000001</v>
      </c>
    </row>
    <row r="163" spans="1:13">
      <c r="A163" s="301">
        <v>154</v>
      </c>
      <c r="B163" s="277" t="s">
        <v>274</v>
      </c>
      <c r="C163" s="277">
        <v>203.75</v>
      </c>
      <c r="D163" s="279">
        <v>202.4</v>
      </c>
      <c r="E163" s="279">
        <v>199.8</v>
      </c>
      <c r="F163" s="279">
        <v>195.85</v>
      </c>
      <c r="G163" s="279">
        <v>193.25</v>
      </c>
      <c r="H163" s="279">
        <v>206.35000000000002</v>
      </c>
      <c r="I163" s="279">
        <v>208.95</v>
      </c>
      <c r="J163" s="279">
        <v>212.90000000000003</v>
      </c>
      <c r="K163" s="277">
        <v>205</v>
      </c>
      <c r="L163" s="277">
        <v>198.45</v>
      </c>
      <c r="M163" s="277">
        <v>5.0400200000000002</v>
      </c>
    </row>
    <row r="164" spans="1:13">
      <c r="A164" s="301">
        <v>155</v>
      </c>
      <c r="B164" s="277" t="s">
        <v>159</v>
      </c>
      <c r="C164" s="277">
        <v>19132.55</v>
      </c>
      <c r="D164" s="279">
        <v>19235.366666666669</v>
      </c>
      <c r="E164" s="279">
        <v>18941.733333333337</v>
      </c>
      <c r="F164" s="279">
        <v>18750.916666666668</v>
      </c>
      <c r="G164" s="279">
        <v>18457.283333333336</v>
      </c>
      <c r="H164" s="279">
        <v>19426.183333333338</v>
      </c>
      <c r="I164" s="279">
        <v>19719.816666666669</v>
      </c>
      <c r="J164" s="279">
        <v>19910.633333333339</v>
      </c>
      <c r="K164" s="277">
        <v>19529</v>
      </c>
      <c r="L164" s="277">
        <v>19044.55</v>
      </c>
      <c r="M164" s="277">
        <v>0.21679999999999999</v>
      </c>
    </row>
    <row r="165" spans="1:13">
      <c r="A165" s="301">
        <v>156</v>
      </c>
      <c r="B165" s="277" t="s">
        <v>161</v>
      </c>
      <c r="C165" s="277">
        <v>266.2</v>
      </c>
      <c r="D165" s="279">
        <v>265.5</v>
      </c>
      <c r="E165" s="279">
        <v>263.5</v>
      </c>
      <c r="F165" s="279">
        <v>260.8</v>
      </c>
      <c r="G165" s="279">
        <v>258.8</v>
      </c>
      <c r="H165" s="279">
        <v>268.2</v>
      </c>
      <c r="I165" s="279">
        <v>270.2</v>
      </c>
      <c r="J165" s="279">
        <v>272.89999999999998</v>
      </c>
      <c r="K165" s="277">
        <v>267.5</v>
      </c>
      <c r="L165" s="277">
        <v>262.8</v>
      </c>
      <c r="M165" s="277">
        <v>16.129059999999999</v>
      </c>
    </row>
    <row r="166" spans="1:13">
      <c r="A166" s="301">
        <v>157</v>
      </c>
      <c r="B166" s="277" t="s">
        <v>275</v>
      </c>
      <c r="C166" s="277">
        <v>4160.05</v>
      </c>
      <c r="D166" s="279">
        <v>4158.3499999999995</v>
      </c>
      <c r="E166" s="279">
        <v>4131.6999999999989</v>
      </c>
      <c r="F166" s="279">
        <v>4103.3499999999995</v>
      </c>
      <c r="G166" s="279">
        <v>4076.6999999999989</v>
      </c>
      <c r="H166" s="279">
        <v>4186.6999999999989</v>
      </c>
      <c r="I166" s="279">
        <v>4213.3499999999985</v>
      </c>
      <c r="J166" s="279">
        <v>4241.6999999999989</v>
      </c>
      <c r="K166" s="277">
        <v>4185</v>
      </c>
      <c r="L166" s="277">
        <v>4130</v>
      </c>
      <c r="M166" s="277">
        <v>0.41654999999999998</v>
      </c>
    </row>
    <row r="167" spans="1:13">
      <c r="A167" s="301">
        <v>158</v>
      </c>
      <c r="B167" s="277" t="s">
        <v>163</v>
      </c>
      <c r="C167" s="277">
        <v>1440.5</v>
      </c>
      <c r="D167" s="279">
        <v>1426.7</v>
      </c>
      <c r="E167" s="279">
        <v>1409.4</v>
      </c>
      <c r="F167" s="279">
        <v>1378.3</v>
      </c>
      <c r="G167" s="279">
        <v>1361</v>
      </c>
      <c r="H167" s="279">
        <v>1457.8000000000002</v>
      </c>
      <c r="I167" s="279">
        <v>1475.1</v>
      </c>
      <c r="J167" s="279">
        <v>1506.2000000000003</v>
      </c>
      <c r="K167" s="277">
        <v>1444</v>
      </c>
      <c r="L167" s="277">
        <v>1395.6</v>
      </c>
      <c r="M167" s="277">
        <v>15.202260000000001</v>
      </c>
    </row>
    <row r="168" spans="1:13">
      <c r="A168" s="301">
        <v>159</v>
      </c>
      <c r="B168" s="277" t="s">
        <v>160</v>
      </c>
      <c r="C168" s="277">
        <v>1406.35</v>
      </c>
      <c r="D168" s="279">
        <v>1406.3999999999999</v>
      </c>
      <c r="E168" s="279">
        <v>1384.0499999999997</v>
      </c>
      <c r="F168" s="279">
        <v>1361.7499999999998</v>
      </c>
      <c r="G168" s="279">
        <v>1339.3999999999996</v>
      </c>
      <c r="H168" s="279">
        <v>1428.6999999999998</v>
      </c>
      <c r="I168" s="279">
        <v>1451.0499999999997</v>
      </c>
      <c r="J168" s="279">
        <v>1473.35</v>
      </c>
      <c r="K168" s="277">
        <v>1428.75</v>
      </c>
      <c r="L168" s="277">
        <v>1384.1</v>
      </c>
      <c r="M168" s="277">
        <v>12.052580000000001</v>
      </c>
    </row>
    <row r="169" spans="1:13">
      <c r="A169" s="301">
        <v>160</v>
      </c>
      <c r="B169" s="277" t="s">
        <v>162</v>
      </c>
      <c r="C169" s="277">
        <v>82.75</v>
      </c>
      <c r="D169" s="279">
        <v>82.933333333333337</v>
      </c>
      <c r="E169" s="279">
        <v>82.216666666666669</v>
      </c>
      <c r="F169" s="279">
        <v>81.683333333333337</v>
      </c>
      <c r="G169" s="279">
        <v>80.966666666666669</v>
      </c>
      <c r="H169" s="279">
        <v>83.466666666666669</v>
      </c>
      <c r="I169" s="279">
        <v>84.183333333333337</v>
      </c>
      <c r="J169" s="279">
        <v>84.716666666666669</v>
      </c>
      <c r="K169" s="277">
        <v>83.65</v>
      </c>
      <c r="L169" s="277">
        <v>82.4</v>
      </c>
      <c r="M169" s="277">
        <v>40.861879999999999</v>
      </c>
    </row>
    <row r="170" spans="1:13">
      <c r="A170" s="301">
        <v>161</v>
      </c>
      <c r="B170" s="277" t="s">
        <v>165</v>
      </c>
      <c r="C170" s="277">
        <v>163.5</v>
      </c>
      <c r="D170" s="279">
        <v>163.36666666666667</v>
      </c>
      <c r="E170" s="279">
        <v>162.48333333333335</v>
      </c>
      <c r="F170" s="279">
        <v>161.46666666666667</v>
      </c>
      <c r="G170" s="279">
        <v>160.58333333333334</v>
      </c>
      <c r="H170" s="279">
        <v>164.38333333333335</v>
      </c>
      <c r="I170" s="279">
        <v>165.26666666666668</v>
      </c>
      <c r="J170" s="279">
        <v>166.28333333333336</v>
      </c>
      <c r="K170" s="277">
        <v>164.25</v>
      </c>
      <c r="L170" s="277">
        <v>162.35</v>
      </c>
      <c r="M170" s="277">
        <v>47.197479999999999</v>
      </c>
    </row>
    <row r="171" spans="1:13">
      <c r="A171" s="301">
        <v>162</v>
      </c>
      <c r="B171" s="277" t="s">
        <v>276</v>
      </c>
      <c r="C171" s="277">
        <v>175.95</v>
      </c>
      <c r="D171" s="279">
        <v>174.93333333333331</v>
      </c>
      <c r="E171" s="279">
        <v>171.06666666666661</v>
      </c>
      <c r="F171" s="279">
        <v>166.18333333333331</v>
      </c>
      <c r="G171" s="279">
        <v>162.31666666666661</v>
      </c>
      <c r="H171" s="279">
        <v>179.81666666666661</v>
      </c>
      <c r="I171" s="279">
        <v>183.68333333333334</v>
      </c>
      <c r="J171" s="279">
        <v>188.56666666666661</v>
      </c>
      <c r="K171" s="277">
        <v>178.8</v>
      </c>
      <c r="L171" s="277">
        <v>170.05</v>
      </c>
      <c r="M171" s="277">
        <v>7.80166</v>
      </c>
    </row>
    <row r="172" spans="1:13">
      <c r="A172" s="301">
        <v>163</v>
      </c>
      <c r="B172" s="277" t="s">
        <v>277</v>
      </c>
      <c r="C172" s="277">
        <v>10678.1</v>
      </c>
      <c r="D172" s="279">
        <v>10619.6</v>
      </c>
      <c r="E172" s="279">
        <v>10340.200000000001</v>
      </c>
      <c r="F172" s="279">
        <v>10002.300000000001</v>
      </c>
      <c r="G172" s="279">
        <v>9722.9000000000015</v>
      </c>
      <c r="H172" s="279">
        <v>10957.5</v>
      </c>
      <c r="I172" s="279">
        <v>11236.899999999998</v>
      </c>
      <c r="J172" s="279">
        <v>11574.8</v>
      </c>
      <c r="K172" s="277">
        <v>10899</v>
      </c>
      <c r="L172" s="277">
        <v>10281.700000000001</v>
      </c>
      <c r="M172" s="277">
        <v>9.8729999999999998E-2</v>
      </c>
    </row>
    <row r="173" spans="1:13">
      <c r="A173" s="301">
        <v>164</v>
      </c>
      <c r="B173" s="277" t="s">
        <v>164</v>
      </c>
      <c r="C173" s="277">
        <v>34.549999999999997</v>
      </c>
      <c r="D173" s="279">
        <v>34.300000000000004</v>
      </c>
      <c r="E173" s="279">
        <v>33.850000000000009</v>
      </c>
      <c r="F173" s="279">
        <v>33.150000000000006</v>
      </c>
      <c r="G173" s="279">
        <v>32.70000000000001</v>
      </c>
      <c r="H173" s="279">
        <v>35.000000000000007</v>
      </c>
      <c r="I173" s="279">
        <v>35.45000000000001</v>
      </c>
      <c r="J173" s="279">
        <v>36.150000000000006</v>
      </c>
      <c r="K173" s="277">
        <v>34.75</v>
      </c>
      <c r="L173" s="277">
        <v>33.6</v>
      </c>
      <c r="M173" s="277">
        <v>194.22998000000001</v>
      </c>
    </row>
    <row r="174" spans="1:13">
      <c r="A174" s="301">
        <v>165</v>
      </c>
      <c r="B174" s="277" t="s">
        <v>278</v>
      </c>
      <c r="C174" s="277">
        <v>345.35</v>
      </c>
      <c r="D174" s="279">
        <v>339.2166666666667</v>
      </c>
      <c r="E174" s="279">
        <v>333.08333333333337</v>
      </c>
      <c r="F174" s="279">
        <v>320.81666666666666</v>
      </c>
      <c r="G174" s="279">
        <v>314.68333333333334</v>
      </c>
      <c r="H174" s="279">
        <v>351.48333333333341</v>
      </c>
      <c r="I174" s="279">
        <v>357.61666666666673</v>
      </c>
      <c r="J174" s="279">
        <v>369.88333333333344</v>
      </c>
      <c r="K174" s="277">
        <v>345.35</v>
      </c>
      <c r="L174" s="277">
        <v>326.95</v>
      </c>
      <c r="M174" s="277">
        <v>2.1015100000000002</v>
      </c>
    </row>
    <row r="175" spans="1:13">
      <c r="A175" s="301">
        <v>166</v>
      </c>
      <c r="B175" s="277" t="s">
        <v>168</v>
      </c>
      <c r="C175" s="277">
        <v>174.7</v>
      </c>
      <c r="D175" s="279">
        <v>174.06666666666669</v>
      </c>
      <c r="E175" s="279">
        <v>170.83333333333337</v>
      </c>
      <c r="F175" s="279">
        <v>166.96666666666667</v>
      </c>
      <c r="G175" s="279">
        <v>163.73333333333335</v>
      </c>
      <c r="H175" s="279">
        <v>177.93333333333339</v>
      </c>
      <c r="I175" s="279">
        <v>181.16666666666669</v>
      </c>
      <c r="J175" s="279">
        <v>185.03333333333342</v>
      </c>
      <c r="K175" s="277">
        <v>177.3</v>
      </c>
      <c r="L175" s="277">
        <v>170.2</v>
      </c>
      <c r="M175" s="277">
        <v>289.70740999999998</v>
      </c>
    </row>
    <row r="176" spans="1:13">
      <c r="A176" s="301">
        <v>167</v>
      </c>
      <c r="B176" s="277" t="s">
        <v>169</v>
      </c>
      <c r="C176" s="277">
        <v>105.85</v>
      </c>
      <c r="D176" s="279">
        <v>106.03333333333335</v>
      </c>
      <c r="E176" s="279">
        <v>104.4666666666667</v>
      </c>
      <c r="F176" s="279">
        <v>103.08333333333336</v>
      </c>
      <c r="G176" s="279">
        <v>101.51666666666671</v>
      </c>
      <c r="H176" s="279">
        <v>107.41666666666669</v>
      </c>
      <c r="I176" s="279">
        <v>108.98333333333332</v>
      </c>
      <c r="J176" s="279">
        <v>110.36666666666667</v>
      </c>
      <c r="K176" s="277">
        <v>107.6</v>
      </c>
      <c r="L176" s="277">
        <v>104.65</v>
      </c>
      <c r="M176" s="277">
        <v>47.426049999999996</v>
      </c>
    </row>
    <row r="177" spans="1:13">
      <c r="A177" s="301">
        <v>168</v>
      </c>
      <c r="B177" s="277" t="s">
        <v>279</v>
      </c>
      <c r="C177" s="277">
        <v>466.15</v>
      </c>
      <c r="D177" s="279">
        <v>467.7</v>
      </c>
      <c r="E177" s="279">
        <v>463.5</v>
      </c>
      <c r="F177" s="279">
        <v>460.85</v>
      </c>
      <c r="G177" s="279">
        <v>456.65000000000003</v>
      </c>
      <c r="H177" s="279">
        <v>470.34999999999997</v>
      </c>
      <c r="I177" s="279">
        <v>474.5499999999999</v>
      </c>
      <c r="J177" s="279">
        <v>477.19999999999993</v>
      </c>
      <c r="K177" s="277">
        <v>471.9</v>
      </c>
      <c r="L177" s="277">
        <v>465.05</v>
      </c>
      <c r="M177" s="277">
        <v>0.42143999999999998</v>
      </c>
    </row>
    <row r="178" spans="1:13">
      <c r="A178" s="301">
        <v>169</v>
      </c>
      <c r="B178" s="277" t="s">
        <v>170</v>
      </c>
      <c r="C178" s="277">
        <v>1919.9</v>
      </c>
      <c r="D178" s="279">
        <v>1917.1833333333334</v>
      </c>
      <c r="E178" s="279">
        <v>1902.3666666666668</v>
      </c>
      <c r="F178" s="279">
        <v>1884.8333333333335</v>
      </c>
      <c r="G178" s="279">
        <v>1870.0166666666669</v>
      </c>
      <c r="H178" s="279">
        <v>1934.7166666666667</v>
      </c>
      <c r="I178" s="279">
        <v>1949.5333333333333</v>
      </c>
      <c r="J178" s="279">
        <v>1967.0666666666666</v>
      </c>
      <c r="K178" s="277">
        <v>1932</v>
      </c>
      <c r="L178" s="277">
        <v>1899.65</v>
      </c>
      <c r="M178" s="277">
        <v>168.87752</v>
      </c>
    </row>
    <row r="179" spans="1:13">
      <c r="A179" s="301">
        <v>170</v>
      </c>
      <c r="B179" s="277" t="s">
        <v>280</v>
      </c>
      <c r="C179" s="277">
        <v>854.45</v>
      </c>
      <c r="D179" s="279">
        <v>864.51666666666677</v>
      </c>
      <c r="E179" s="279">
        <v>840.93333333333351</v>
      </c>
      <c r="F179" s="279">
        <v>827.41666666666674</v>
      </c>
      <c r="G179" s="279">
        <v>803.83333333333348</v>
      </c>
      <c r="H179" s="279">
        <v>878.03333333333353</v>
      </c>
      <c r="I179" s="279">
        <v>901.61666666666679</v>
      </c>
      <c r="J179" s="279">
        <v>915.13333333333355</v>
      </c>
      <c r="K179" s="277">
        <v>888.1</v>
      </c>
      <c r="L179" s="277">
        <v>851</v>
      </c>
      <c r="M179" s="277">
        <v>14.97335</v>
      </c>
    </row>
    <row r="180" spans="1:13">
      <c r="A180" s="301">
        <v>171</v>
      </c>
      <c r="B180" s="277" t="s">
        <v>175</v>
      </c>
      <c r="C180" s="277">
        <v>3849.3</v>
      </c>
      <c r="D180" s="279">
        <v>3860.2000000000003</v>
      </c>
      <c r="E180" s="279">
        <v>3806.2500000000005</v>
      </c>
      <c r="F180" s="279">
        <v>3763.2000000000003</v>
      </c>
      <c r="G180" s="279">
        <v>3709.2500000000005</v>
      </c>
      <c r="H180" s="279">
        <v>3903.2500000000005</v>
      </c>
      <c r="I180" s="279">
        <v>3957.2000000000003</v>
      </c>
      <c r="J180" s="279">
        <v>4000.2500000000005</v>
      </c>
      <c r="K180" s="277">
        <v>3914.15</v>
      </c>
      <c r="L180" s="277">
        <v>3817.15</v>
      </c>
      <c r="M180" s="277">
        <v>1.9932300000000001</v>
      </c>
    </row>
    <row r="181" spans="1:13">
      <c r="A181" s="301">
        <v>172</v>
      </c>
      <c r="B181" s="277" t="s">
        <v>173</v>
      </c>
      <c r="C181" s="277">
        <v>22266.1</v>
      </c>
      <c r="D181" s="279">
        <v>22224.433333333334</v>
      </c>
      <c r="E181" s="279">
        <v>22048.966666666667</v>
      </c>
      <c r="F181" s="279">
        <v>21831.833333333332</v>
      </c>
      <c r="G181" s="279">
        <v>21656.366666666665</v>
      </c>
      <c r="H181" s="279">
        <v>22441.566666666669</v>
      </c>
      <c r="I181" s="279">
        <v>22617.033333333336</v>
      </c>
      <c r="J181" s="279">
        <v>22834.166666666672</v>
      </c>
      <c r="K181" s="277">
        <v>22399.9</v>
      </c>
      <c r="L181" s="277">
        <v>22007.3</v>
      </c>
      <c r="M181" s="277">
        <v>0.38324999999999998</v>
      </c>
    </row>
    <row r="182" spans="1:13">
      <c r="A182" s="301">
        <v>173</v>
      </c>
      <c r="B182" s="277" t="s">
        <v>176</v>
      </c>
      <c r="C182" s="277">
        <v>690.8</v>
      </c>
      <c r="D182" s="279">
        <v>693.01666666666677</v>
      </c>
      <c r="E182" s="279">
        <v>679.03333333333353</v>
      </c>
      <c r="F182" s="279">
        <v>667.26666666666677</v>
      </c>
      <c r="G182" s="279">
        <v>653.28333333333353</v>
      </c>
      <c r="H182" s="279">
        <v>704.78333333333353</v>
      </c>
      <c r="I182" s="279">
        <v>718.76666666666688</v>
      </c>
      <c r="J182" s="279">
        <v>730.53333333333353</v>
      </c>
      <c r="K182" s="277">
        <v>707</v>
      </c>
      <c r="L182" s="277">
        <v>681.25</v>
      </c>
      <c r="M182" s="277">
        <v>30.60801</v>
      </c>
    </row>
    <row r="183" spans="1:13">
      <c r="A183" s="301">
        <v>174</v>
      </c>
      <c r="B183" s="277" t="s">
        <v>174</v>
      </c>
      <c r="C183" s="277">
        <v>1180.05</v>
      </c>
      <c r="D183" s="279">
        <v>1176</v>
      </c>
      <c r="E183" s="279">
        <v>1164.25</v>
      </c>
      <c r="F183" s="279">
        <v>1148.45</v>
      </c>
      <c r="G183" s="279">
        <v>1136.7</v>
      </c>
      <c r="H183" s="279">
        <v>1191.8</v>
      </c>
      <c r="I183" s="279">
        <v>1203.55</v>
      </c>
      <c r="J183" s="279">
        <v>1219.3499999999999</v>
      </c>
      <c r="K183" s="277">
        <v>1187.75</v>
      </c>
      <c r="L183" s="277">
        <v>1160.2</v>
      </c>
      <c r="M183" s="277">
        <v>10.967269999999999</v>
      </c>
    </row>
    <row r="184" spans="1:13">
      <c r="A184" s="301">
        <v>175</v>
      </c>
      <c r="B184" s="277" t="s">
        <v>172</v>
      </c>
      <c r="C184" s="277">
        <v>190.75</v>
      </c>
      <c r="D184" s="279">
        <v>190.91666666666666</v>
      </c>
      <c r="E184" s="279">
        <v>188.58333333333331</v>
      </c>
      <c r="F184" s="279">
        <v>186.41666666666666</v>
      </c>
      <c r="G184" s="279">
        <v>184.08333333333331</v>
      </c>
      <c r="H184" s="279">
        <v>193.08333333333331</v>
      </c>
      <c r="I184" s="279">
        <v>195.41666666666663</v>
      </c>
      <c r="J184" s="279">
        <v>197.58333333333331</v>
      </c>
      <c r="K184" s="277">
        <v>193.25</v>
      </c>
      <c r="L184" s="277">
        <v>188.75</v>
      </c>
      <c r="M184" s="277">
        <v>456.80606</v>
      </c>
    </row>
    <row r="185" spans="1:13">
      <c r="A185" s="301">
        <v>176</v>
      </c>
      <c r="B185" s="277" t="s">
        <v>171</v>
      </c>
      <c r="C185" s="277">
        <v>35.549999999999997</v>
      </c>
      <c r="D185" s="279">
        <v>35.4</v>
      </c>
      <c r="E185" s="279">
        <v>35</v>
      </c>
      <c r="F185" s="279">
        <v>34.450000000000003</v>
      </c>
      <c r="G185" s="279">
        <v>34.050000000000004</v>
      </c>
      <c r="H185" s="279">
        <v>35.949999999999996</v>
      </c>
      <c r="I185" s="279">
        <v>36.349999999999987</v>
      </c>
      <c r="J185" s="279">
        <v>36.899999999999991</v>
      </c>
      <c r="K185" s="277">
        <v>35.799999999999997</v>
      </c>
      <c r="L185" s="277">
        <v>34.85</v>
      </c>
      <c r="M185" s="277">
        <v>276.38688000000002</v>
      </c>
    </row>
    <row r="186" spans="1:13">
      <c r="A186" s="301">
        <v>177</v>
      </c>
      <c r="B186" s="277" t="s">
        <v>281</v>
      </c>
      <c r="C186" s="277">
        <v>158.85</v>
      </c>
      <c r="D186" s="279">
        <v>157.25</v>
      </c>
      <c r="E186" s="279">
        <v>153.9</v>
      </c>
      <c r="F186" s="279">
        <v>148.95000000000002</v>
      </c>
      <c r="G186" s="279">
        <v>145.60000000000002</v>
      </c>
      <c r="H186" s="279">
        <v>162.19999999999999</v>
      </c>
      <c r="I186" s="279">
        <v>165.55</v>
      </c>
      <c r="J186" s="279">
        <v>170.49999999999997</v>
      </c>
      <c r="K186" s="277">
        <v>160.6</v>
      </c>
      <c r="L186" s="277">
        <v>152.30000000000001</v>
      </c>
      <c r="M186" s="277">
        <v>36.943820000000002</v>
      </c>
    </row>
    <row r="187" spans="1:13">
      <c r="A187" s="301">
        <v>178</v>
      </c>
      <c r="B187" s="277" t="s">
        <v>178</v>
      </c>
      <c r="C187" s="277">
        <v>483.8</v>
      </c>
      <c r="D187" s="279">
        <v>489.10000000000008</v>
      </c>
      <c r="E187" s="279">
        <v>476.30000000000018</v>
      </c>
      <c r="F187" s="279">
        <v>468.80000000000013</v>
      </c>
      <c r="G187" s="279">
        <v>456.00000000000023</v>
      </c>
      <c r="H187" s="279">
        <v>496.60000000000014</v>
      </c>
      <c r="I187" s="279">
        <v>509.4</v>
      </c>
      <c r="J187" s="279">
        <v>516.90000000000009</v>
      </c>
      <c r="K187" s="277">
        <v>501.9</v>
      </c>
      <c r="L187" s="277">
        <v>481.6</v>
      </c>
      <c r="M187" s="277">
        <v>161.11403000000001</v>
      </c>
    </row>
    <row r="188" spans="1:13">
      <c r="A188" s="301">
        <v>179</v>
      </c>
      <c r="B188" s="277" t="s">
        <v>179</v>
      </c>
      <c r="C188" s="277">
        <v>382.7</v>
      </c>
      <c r="D188" s="279">
        <v>383.68333333333334</v>
      </c>
      <c r="E188" s="279">
        <v>380.01666666666665</v>
      </c>
      <c r="F188" s="279">
        <v>377.33333333333331</v>
      </c>
      <c r="G188" s="279">
        <v>373.66666666666663</v>
      </c>
      <c r="H188" s="279">
        <v>386.36666666666667</v>
      </c>
      <c r="I188" s="279">
        <v>390.0333333333333</v>
      </c>
      <c r="J188" s="279">
        <v>392.7166666666667</v>
      </c>
      <c r="K188" s="277">
        <v>387.35</v>
      </c>
      <c r="L188" s="277">
        <v>381</v>
      </c>
      <c r="M188" s="277">
        <v>5.7905300000000004</v>
      </c>
    </row>
    <row r="189" spans="1:13">
      <c r="A189" s="301">
        <v>180</v>
      </c>
      <c r="B189" s="277" t="s">
        <v>282</v>
      </c>
      <c r="C189" s="277">
        <v>422.4</v>
      </c>
      <c r="D189" s="279">
        <v>425.91666666666669</v>
      </c>
      <c r="E189" s="279">
        <v>417.33333333333337</v>
      </c>
      <c r="F189" s="279">
        <v>412.26666666666671</v>
      </c>
      <c r="G189" s="279">
        <v>403.68333333333339</v>
      </c>
      <c r="H189" s="279">
        <v>430.98333333333335</v>
      </c>
      <c r="I189" s="279">
        <v>439.56666666666672</v>
      </c>
      <c r="J189" s="279">
        <v>444.63333333333333</v>
      </c>
      <c r="K189" s="277">
        <v>434.5</v>
      </c>
      <c r="L189" s="277">
        <v>420.85</v>
      </c>
      <c r="M189" s="277">
        <v>4.2807899999999997</v>
      </c>
    </row>
    <row r="190" spans="1:13">
      <c r="A190" s="301">
        <v>181</v>
      </c>
      <c r="B190" s="277" t="s">
        <v>192</v>
      </c>
      <c r="C190" s="277">
        <v>398.8</v>
      </c>
      <c r="D190" s="279">
        <v>395.3</v>
      </c>
      <c r="E190" s="279">
        <v>390.75</v>
      </c>
      <c r="F190" s="279">
        <v>382.7</v>
      </c>
      <c r="G190" s="279">
        <v>378.15</v>
      </c>
      <c r="H190" s="279">
        <v>403.35</v>
      </c>
      <c r="I190" s="279">
        <v>407.90000000000009</v>
      </c>
      <c r="J190" s="279">
        <v>415.95000000000005</v>
      </c>
      <c r="K190" s="277">
        <v>399.85</v>
      </c>
      <c r="L190" s="277">
        <v>387.25</v>
      </c>
      <c r="M190" s="277">
        <v>11.877190000000001</v>
      </c>
    </row>
    <row r="191" spans="1:13">
      <c r="A191" s="301">
        <v>182</v>
      </c>
      <c r="B191" s="277" t="s">
        <v>187</v>
      </c>
      <c r="C191" s="277">
        <v>2207.9</v>
      </c>
      <c r="D191" s="279">
        <v>2208.5333333333333</v>
      </c>
      <c r="E191" s="279">
        <v>2190.1666666666665</v>
      </c>
      <c r="F191" s="279">
        <v>2172.4333333333334</v>
      </c>
      <c r="G191" s="279">
        <v>2154.0666666666666</v>
      </c>
      <c r="H191" s="279">
        <v>2226.2666666666664</v>
      </c>
      <c r="I191" s="279">
        <v>2244.6333333333332</v>
      </c>
      <c r="J191" s="279">
        <v>2262.3666666666663</v>
      </c>
      <c r="K191" s="277">
        <v>2226.9</v>
      </c>
      <c r="L191" s="277">
        <v>2190.8000000000002</v>
      </c>
      <c r="M191" s="277">
        <v>29.527190000000001</v>
      </c>
    </row>
    <row r="192" spans="1:13">
      <c r="A192" s="301">
        <v>183</v>
      </c>
      <c r="B192" s="277" t="s">
        <v>3465</v>
      </c>
      <c r="C192" s="277">
        <v>423.1</v>
      </c>
      <c r="D192" s="279">
        <v>422.58333333333331</v>
      </c>
      <c r="E192" s="279">
        <v>418.46666666666664</v>
      </c>
      <c r="F192" s="279">
        <v>413.83333333333331</v>
      </c>
      <c r="G192" s="279">
        <v>409.71666666666664</v>
      </c>
      <c r="H192" s="279">
        <v>427.21666666666664</v>
      </c>
      <c r="I192" s="279">
        <v>431.33333333333331</v>
      </c>
      <c r="J192" s="279">
        <v>435.96666666666664</v>
      </c>
      <c r="K192" s="277">
        <v>426.7</v>
      </c>
      <c r="L192" s="277">
        <v>417.95</v>
      </c>
      <c r="M192" s="277">
        <v>16.80913</v>
      </c>
    </row>
    <row r="193" spans="1:13">
      <c r="A193" s="301">
        <v>184</v>
      </c>
      <c r="B193" s="277" t="s">
        <v>184</v>
      </c>
      <c r="C193" s="277">
        <v>40.25</v>
      </c>
      <c r="D193" s="279">
        <v>40.483333333333334</v>
      </c>
      <c r="E193" s="279">
        <v>39.716666666666669</v>
      </c>
      <c r="F193" s="279">
        <v>39.183333333333337</v>
      </c>
      <c r="G193" s="279">
        <v>38.416666666666671</v>
      </c>
      <c r="H193" s="279">
        <v>41.016666666666666</v>
      </c>
      <c r="I193" s="279">
        <v>41.783333333333331</v>
      </c>
      <c r="J193" s="279">
        <v>42.316666666666663</v>
      </c>
      <c r="K193" s="277">
        <v>41.25</v>
      </c>
      <c r="L193" s="277">
        <v>39.950000000000003</v>
      </c>
      <c r="M193" s="277">
        <v>32.719079999999998</v>
      </c>
    </row>
    <row r="194" spans="1:13">
      <c r="A194" s="301">
        <v>185</v>
      </c>
      <c r="B194" s="277" t="s">
        <v>183</v>
      </c>
      <c r="C194" s="277">
        <v>105.05</v>
      </c>
      <c r="D194" s="279">
        <v>105.08333333333333</v>
      </c>
      <c r="E194" s="279">
        <v>103.81666666666666</v>
      </c>
      <c r="F194" s="279">
        <v>102.58333333333333</v>
      </c>
      <c r="G194" s="279">
        <v>101.31666666666666</v>
      </c>
      <c r="H194" s="279">
        <v>106.31666666666666</v>
      </c>
      <c r="I194" s="279">
        <v>107.58333333333334</v>
      </c>
      <c r="J194" s="279">
        <v>108.81666666666666</v>
      </c>
      <c r="K194" s="277">
        <v>106.35</v>
      </c>
      <c r="L194" s="277">
        <v>103.85</v>
      </c>
      <c r="M194" s="277">
        <v>397.87957999999998</v>
      </c>
    </row>
    <row r="195" spans="1:13">
      <c r="A195" s="301">
        <v>186</v>
      </c>
      <c r="B195" s="277" t="s">
        <v>185</v>
      </c>
      <c r="C195" s="277">
        <v>49.05</v>
      </c>
      <c r="D195" s="279">
        <v>49.266666666666673</v>
      </c>
      <c r="E195" s="279">
        <v>48.533333333333346</v>
      </c>
      <c r="F195" s="279">
        <v>48.016666666666673</v>
      </c>
      <c r="G195" s="279">
        <v>47.283333333333346</v>
      </c>
      <c r="H195" s="279">
        <v>49.783333333333346</v>
      </c>
      <c r="I195" s="279">
        <v>50.51666666666668</v>
      </c>
      <c r="J195" s="279">
        <v>51.033333333333346</v>
      </c>
      <c r="K195" s="277">
        <v>50</v>
      </c>
      <c r="L195" s="277">
        <v>48.75</v>
      </c>
      <c r="M195" s="277">
        <v>167.79114999999999</v>
      </c>
    </row>
    <row r="196" spans="1:13">
      <c r="A196" s="301">
        <v>187</v>
      </c>
      <c r="B196" s="277" t="s">
        <v>186</v>
      </c>
      <c r="C196" s="277">
        <v>352.4</v>
      </c>
      <c r="D196" s="279">
        <v>351.23333333333329</v>
      </c>
      <c r="E196" s="279">
        <v>347.76666666666659</v>
      </c>
      <c r="F196" s="279">
        <v>343.13333333333333</v>
      </c>
      <c r="G196" s="279">
        <v>339.66666666666663</v>
      </c>
      <c r="H196" s="279">
        <v>355.86666666666656</v>
      </c>
      <c r="I196" s="279">
        <v>359.33333333333326</v>
      </c>
      <c r="J196" s="279">
        <v>363.96666666666653</v>
      </c>
      <c r="K196" s="277">
        <v>354.7</v>
      </c>
      <c r="L196" s="277">
        <v>346.6</v>
      </c>
      <c r="M196" s="277">
        <v>95.32817</v>
      </c>
    </row>
    <row r="197" spans="1:13">
      <c r="A197" s="301">
        <v>188</v>
      </c>
      <c r="B197" s="268" t="s">
        <v>188</v>
      </c>
      <c r="C197" s="268">
        <v>622.85</v>
      </c>
      <c r="D197" s="308">
        <v>615.76666666666677</v>
      </c>
      <c r="E197" s="308">
        <v>605.58333333333348</v>
      </c>
      <c r="F197" s="308">
        <v>588.31666666666672</v>
      </c>
      <c r="G197" s="308">
        <v>578.13333333333344</v>
      </c>
      <c r="H197" s="308">
        <v>633.03333333333353</v>
      </c>
      <c r="I197" s="308">
        <v>643.2166666666667</v>
      </c>
      <c r="J197" s="308">
        <v>660.48333333333358</v>
      </c>
      <c r="K197" s="268">
        <v>625.95000000000005</v>
      </c>
      <c r="L197" s="268">
        <v>598.5</v>
      </c>
      <c r="M197" s="268">
        <v>54.616109999999999</v>
      </c>
    </row>
    <row r="198" spans="1:13">
      <c r="A198" s="301">
        <v>189</v>
      </c>
      <c r="B198" s="268" t="s">
        <v>283</v>
      </c>
      <c r="C198" s="268">
        <v>120.8</v>
      </c>
      <c r="D198" s="308">
        <v>117.96666666666665</v>
      </c>
      <c r="E198" s="308">
        <v>114.08333333333331</v>
      </c>
      <c r="F198" s="308">
        <v>107.36666666666666</v>
      </c>
      <c r="G198" s="308">
        <v>103.48333333333332</v>
      </c>
      <c r="H198" s="308">
        <v>124.68333333333331</v>
      </c>
      <c r="I198" s="308">
        <v>128.56666666666666</v>
      </c>
      <c r="J198" s="308">
        <v>135.2833333333333</v>
      </c>
      <c r="K198" s="268">
        <v>121.85</v>
      </c>
      <c r="L198" s="268">
        <v>111.25</v>
      </c>
      <c r="M198" s="268">
        <v>26.785499999999999</v>
      </c>
    </row>
    <row r="199" spans="1:13">
      <c r="A199" s="301">
        <v>190</v>
      </c>
      <c r="B199" s="268" t="s">
        <v>167</v>
      </c>
      <c r="C199" s="268">
        <v>674.5</v>
      </c>
      <c r="D199" s="308">
        <v>665.94999999999993</v>
      </c>
      <c r="E199" s="308">
        <v>655.04999999999984</v>
      </c>
      <c r="F199" s="308">
        <v>635.59999999999991</v>
      </c>
      <c r="G199" s="308">
        <v>624.69999999999982</v>
      </c>
      <c r="H199" s="308">
        <v>685.39999999999986</v>
      </c>
      <c r="I199" s="308">
        <v>696.3</v>
      </c>
      <c r="J199" s="308">
        <v>715.74999999999989</v>
      </c>
      <c r="K199" s="268">
        <v>676.85</v>
      </c>
      <c r="L199" s="268">
        <v>646.5</v>
      </c>
      <c r="M199" s="268">
        <v>6.6278100000000002</v>
      </c>
    </row>
    <row r="200" spans="1:13">
      <c r="A200" s="301">
        <v>191</v>
      </c>
      <c r="B200" s="268" t="s">
        <v>189</v>
      </c>
      <c r="C200" s="268">
        <v>1001.7</v>
      </c>
      <c r="D200" s="308">
        <v>1000.0666666666666</v>
      </c>
      <c r="E200" s="308">
        <v>987.63333333333321</v>
      </c>
      <c r="F200" s="308">
        <v>973.56666666666661</v>
      </c>
      <c r="G200" s="308">
        <v>961.13333333333321</v>
      </c>
      <c r="H200" s="308">
        <v>1014.1333333333332</v>
      </c>
      <c r="I200" s="308">
        <v>1026.5666666666666</v>
      </c>
      <c r="J200" s="308">
        <v>1040.6333333333332</v>
      </c>
      <c r="K200" s="268">
        <v>1012.5</v>
      </c>
      <c r="L200" s="268">
        <v>986</v>
      </c>
      <c r="M200" s="268">
        <v>33.498809999999999</v>
      </c>
    </row>
    <row r="201" spans="1:13">
      <c r="A201" s="301">
        <v>192</v>
      </c>
      <c r="B201" s="268" t="s">
        <v>190</v>
      </c>
      <c r="C201" s="268">
        <v>2372.5</v>
      </c>
      <c r="D201" s="308">
        <v>2382.5166666666669</v>
      </c>
      <c r="E201" s="308">
        <v>2348.2333333333336</v>
      </c>
      <c r="F201" s="308">
        <v>2323.9666666666667</v>
      </c>
      <c r="G201" s="308">
        <v>2289.6833333333334</v>
      </c>
      <c r="H201" s="308">
        <v>2406.7833333333338</v>
      </c>
      <c r="I201" s="308">
        <v>2441.0666666666675</v>
      </c>
      <c r="J201" s="308">
        <v>2465.3333333333339</v>
      </c>
      <c r="K201" s="268">
        <v>2416.8000000000002</v>
      </c>
      <c r="L201" s="268">
        <v>2358.25</v>
      </c>
      <c r="M201" s="268">
        <v>4.2240700000000002</v>
      </c>
    </row>
    <row r="202" spans="1:13">
      <c r="A202" s="301">
        <v>193</v>
      </c>
      <c r="B202" s="268" t="s">
        <v>191</v>
      </c>
      <c r="C202" s="268">
        <v>322.85000000000002</v>
      </c>
      <c r="D202" s="308">
        <v>321.7</v>
      </c>
      <c r="E202" s="308">
        <v>319.2</v>
      </c>
      <c r="F202" s="308">
        <v>315.55</v>
      </c>
      <c r="G202" s="308">
        <v>313.05</v>
      </c>
      <c r="H202" s="308">
        <v>325.34999999999997</v>
      </c>
      <c r="I202" s="308">
        <v>327.84999999999997</v>
      </c>
      <c r="J202" s="308">
        <v>331.49999999999994</v>
      </c>
      <c r="K202" s="268">
        <v>324.2</v>
      </c>
      <c r="L202" s="268">
        <v>318.05</v>
      </c>
      <c r="M202" s="268">
        <v>3.8445499999999999</v>
      </c>
    </row>
    <row r="203" spans="1:13">
      <c r="A203" s="301">
        <v>194</v>
      </c>
      <c r="B203" s="268" t="s">
        <v>197</v>
      </c>
      <c r="C203" s="268">
        <v>453.65</v>
      </c>
      <c r="D203" s="308">
        <v>449.65000000000003</v>
      </c>
      <c r="E203" s="308">
        <v>443.30000000000007</v>
      </c>
      <c r="F203" s="308">
        <v>432.95000000000005</v>
      </c>
      <c r="G203" s="308">
        <v>426.60000000000008</v>
      </c>
      <c r="H203" s="308">
        <v>460.00000000000006</v>
      </c>
      <c r="I203" s="308">
        <v>466.35000000000008</v>
      </c>
      <c r="J203" s="308">
        <v>476.70000000000005</v>
      </c>
      <c r="K203" s="268">
        <v>456</v>
      </c>
      <c r="L203" s="268">
        <v>439.3</v>
      </c>
      <c r="M203" s="268">
        <v>94.353589999999997</v>
      </c>
    </row>
    <row r="204" spans="1:13">
      <c r="A204" s="301">
        <v>195</v>
      </c>
      <c r="B204" s="268" t="s">
        <v>195</v>
      </c>
      <c r="C204" s="268">
        <v>3865.1</v>
      </c>
      <c r="D204" s="308">
        <v>3860.6833333333329</v>
      </c>
      <c r="E204" s="308">
        <v>3831.3666666666659</v>
      </c>
      <c r="F204" s="308">
        <v>3797.6333333333328</v>
      </c>
      <c r="G204" s="308">
        <v>3768.3166666666657</v>
      </c>
      <c r="H204" s="308">
        <v>3894.4166666666661</v>
      </c>
      <c r="I204" s="308">
        <v>3923.7333333333327</v>
      </c>
      <c r="J204" s="308">
        <v>3957.4666666666662</v>
      </c>
      <c r="K204" s="268">
        <v>3890</v>
      </c>
      <c r="L204" s="268">
        <v>3826.95</v>
      </c>
      <c r="M204" s="268">
        <v>2.7777500000000002</v>
      </c>
    </row>
    <row r="205" spans="1:13">
      <c r="A205" s="301">
        <v>196</v>
      </c>
      <c r="B205" s="268" t="s">
        <v>196</v>
      </c>
      <c r="C205" s="268">
        <v>31.05</v>
      </c>
      <c r="D205" s="308">
        <v>31.2</v>
      </c>
      <c r="E205" s="308">
        <v>30.7</v>
      </c>
      <c r="F205" s="308">
        <v>30.35</v>
      </c>
      <c r="G205" s="308">
        <v>29.85</v>
      </c>
      <c r="H205" s="308">
        <v>31.549999999999997</v>
      </c>
      <c r="I205" s="308">
        <v>32.049999999999997</v>
      </c>
      <c r="J205" s="308">
        <v>32.399999999999991</v>
      </c>
      <c r="K205" s="268">
        <v>31.7</v>
      </c>
      <c r="L205" s="268">
        <v>30.85</v>
      </c>
      <c r="M205" s="268">
        <v>41.224339999999998</v>
      </c>
    </row>
    <row r="206" spans="1:13">
      <c r="A206" s="301">
        <v>197</v>
      </c>
      <c r="B206" s="268" t="s">
        <v>193</v>
      </c>
      <c r="C206" s="268">
        <v>985.1</v>
      </c>
      <c r="D206" s="308">
        <v>988.85</v>
      </c>
      <c r="E206" s="308">
        <v>977.40000000000009</v>
      </c>
      <c r="F206" s="308">
        <v>969.7</v>
      </c>
      <c r="G206" s="308">
        <v>958.25000000000011</v>
      </c>
      <c r="H206" s="308">
        <v>996.55000000000007</v>
      </c>
      <c r="I206" s="308">
        <v>1008.0000000000001</v>
      </c>
      <c r="J206" s="308">
        <v>1015.7</v>
      </c>
      <c r="K206" s="268">
        <v>1000.3</v>
      </c>
      <c r="L206" s="268">
        <v>981.15</v>
      </c>
      <c r="M206" s="268">
        <v>3.3053699999999999</v>
      </c>
    </row>
    <row r="207" spans="1:13">
      <c r="A207" s="301">
        <v>198</v>
      </c>
      <c r="B207" s="268" t="s">
        <v>143</v>
      </c>
      <c r="C207" s="268">
        <v>600.35</v>
      </c>
      <c r="D207" s="308">
        <v>602.61666666666667</v>
      </c>
      <c r="E207" s="308">
        <v>594.18333333333339</v>
      </c>
      <c r="F207" s="308">
        <v>588.01666666666677</v>
      </c>
      <c r="G207" s="308">
        <v>579.58333333333348</v>
      </c>
      <c r="H207" s="308">
        <v>608.7833333333333</v>
      </c>
      <c r="I207" s="308">
        <v>617.21666666666647</v>
      </c>
      <c r="J207" s="308">
        <v>623.38333333333321</v>
      </c>
      <c r="K207" s="268">
        <v>611.04999999999995</v>
      </c>
      <c r="L207" s="268">
        <v>596.45000000000005</v>
      </c>
      <c r="M207" s="268">
        <v>15.07531</v>
      </c>
    </row>
    <row r="208" spans="1:13">
      <c r="A208" s="301">
        <v>199</v>
      </c>
      <c r="B208" s="268" t="s">
        <v>284</v>
      </c>
      <c r="C208" s="268">
        <v>169.8</v>
      </c>
      <c r="D208" s="308">
        <v>170.76666666666665</v>
      </c>
      <c r="E208" s="308">
        <v>168.5333333333333</v>
      </c>
      <c r="F208" s="308">
        <v>167.26666666666665</v>
      </c>
      <c r="G208" s="308">
        <v>165.0333333333333</v>
      </c>
      <c r="H208" s="308">
        <v>172.0333333333333</v>
      </c>
      <c r="I208" s="308">
        <v>174.26666666666665</v>
      </c>
      <c r="J208" s="308">
        <v>175.5333333333333</v>
      </c>
      <c r="K208" s="268">
        <v>173</v>
      </c>
      <c r="L208" s="268">
        <v>169.5</v>
      </c>
      <c r="M208" s="268">
        <v>2.0982400000000001</v>
      </c>
    </row>
    <row r="209" spans="1:13">
      <c r="A209" s="301">
        <v>200</v>
      </c>
      <c r="B209" s="268" t="s">
        <v>285</v>
      </c>
      <c r="C209" s="268">
        <v>199.65</v>
      </c>
      <c r="D209" s="308">
        <v>201.63333333333333</v>
      </c>
      <c r="E209" s="308">
        <v>196.51666666666665</v>
      </c>
      <c r="F209" s="308">
        <v>193.38333333333333</v>
      </c>
      <c r="G209" s="308">
        <v>188.26666666666665</v>
      </c>
      <c r="H209" s="308">
        <v>204.76666666666665</v>
      </c>
      <c r="I209" s="308">
        <v>209.88333333333333</v>
      </c>
      <c r="J209" s="308">
        <v>213.01666666666665</v>
      </c>
      <c r="K209" s="268">
        <v>206.75</v>
      </c>
      <c r="L209" s="268">
        <v>198.5</v>
      </c>
      <c r="M209" s="268">
        <v>1.3223</v>
      </c>
    </row>
    <row r="210" spans="1:13">
      <c r="A210" s="301">
        <v>201</v>
      </c>
      <c r="B210" s="268" t="s">
        <v>563</v>
      </c>
      <c r="C210" s="268">
        <v>707.4</v>
      </c>
      <c r="D210" s="308">
        <v>702.85</v>
      </c>
      <c r="E210" s="308">
        <v>695.7</v>
      </c>
      <c r="F210" s="308">
        <v>684</v>
      </c>
      <c r="G210" s="308">
        <v>676.85</v>
      </c>
      <c r="H210" s="308">
        <v>714.55000000000007</v>
      </c>
      <c r="I210" s="308">
        <v>721.69999999999993</v>
      </c>
      <c r="J210" s="308">
        <v>733.40000000000009</v>
      </c>
      <c r="K210" s="268">
        <v>710</v>
      </c>
      <c r="L210" s="268">
        <v>691.15</v>
      </c>
      <c r="M210" s="268">
        <v>1.88836</v>
      </c>
    </row>
    <row r="211" spans="1:13">
      <c r="A211" s="301">
        <v>202</v>
      </c>
      <c r="B211" s="268" t="s">
        <v>198</v>
      </c>
      <c r="C211" s="268">
        <v>108.1</v>
      </c>
      <c r="D211" s="308">
        <v>108.71666666666665</v>
      </c>
      <c r="E211" s="308">
        <v>107.0333333333333</v>
      </c>
      <c r="F211" s="308">
        <v>105.96666666666665</v>
      </c>
      <c r="G211" s="308">
        <v>104.2833333333333</v>
      </c>
      <c r="H211" s="308">
        <v>109.7833333333333</v>
      </c>
      <c r="I211" s="308">
        <v>111.46666666666667</v>
      </c>
      <c r="J211" s="308">
        <v>112.5333333333333</v>
      </c>
      <c r="K211" s="268">
        <v>110.4</v>
      </c>
      <c r="L211" s="268">
        <v>107.65</v>
      </c>
      <c r="M211" s="268">
        <v>77.643910000000005</v>
      </c>
    </row>
    <row r="212" spans="1:13">
      <c r="A212" s="301">
        <v>203</v>
      </c>
      <c r="B212" s="268" t="s">
        <v>120</v>
      </c>
      <c r="C212" s="268">
        <v>9.1</v>
      </c>
      <c r="D212" s="308">
        <v>9.0166666666666657</v>
      </c>
      <c r="E212" s="308">
        <v>8.3333333333333321</v>
      </c>
      <c r="F212" s="308">
        <v>7.5666666666666664</v>
      </c>
      <c r="G212" s="308">
        <v>6.8833333333333329</v>
      </c>
      <c r="H212" s="308">
        <v>9.7833333333333314</v>
      </c>
      <c r="I212" s="308">
        <v>10.466666666666665</v>
      </c>
      <c r="J212" s="308">
        <v>11.233333333333331</v>
      </c>
      <c r="K212" s="268">
        <v>9.6999999999999993</v>
      </c>
      <c r="L212" s="268">
        <v>8.25</v>
      </c>
      <c r="M212" s="268">
        <v>10345.36973</v>
      </c>
    </row>
    <row r="213" spans="1:13">
      <c r="A213" s="301">
        <v>204</v>
      </c>
      <c r="B213" s="268" t="s">
        <v>199</v>
      </c>
      <c r="C213" s="268">
        <v>597.45000000000005</v>
      </c>
      <c r="D213" s="308">
        <v>593.18333333333339</v>
      </c>
      <c r="E213" s="308">
        <v>584.36666666666679</v>
      </c>
      <c r="F213" s="308">
        <v>571.28333333333342</v>
      </c>
      <c r="G213" s="308">
        <v>562.46666666666681</v>
      </c>
      <c r="H213" s="308">
        <v>606.26666666666677</v>
      </c>
      <c r="I213" s="308">
        <v>615.08333333333337</v>
      </c>
      <c r="J213" s="308">
        <v>628.16666666666674</v>
      </c>
      <c r="K213" s="268">
        <v>602</v>
      </c>
      <c r="L213" s="268">
        <v>580.1</v>
      </c>
      <c r="M213" s="268">
        <v>61.25949</v>
      </c>
    </row>
    <row r="214" spans="1:13">
      <c r="A214" s="301">
        <v>205</v>
      </c>
      <c r="B214" s="268" t="s">
        <v>569</v>
      </c>
      <c r="C214" s="268">
        <v>2252</v>
      </c>
      <c r="D214" s="308">
        <v>2263</v>
      </c>
      <c r="E214" s="308">
        <v>2239</v>
      </c>
      <c r="F214" s="308">
        <v>2226</v>
      </c>
      <c r="G214" s="308">
        <v>2202</v>
      </c>
      <c r="H214" s="308">
        <v>2276</v>
      </c>
      <c r="I214" s="308">
        <v>2300</v>
      </c>
      <c r="J214" s="308">
        <v>2313</v>
      </c>
      <c r="K214" s="268">
        <v>2287</v>
      </c>
      <c r="L214" s="268">
        <v>2250</v>
      </c>
      <c r="M214" s="268">
        <v>0.37434000000000001</v>
      </c>
    </row>
    <row r="215" spans="1:13">
      <c r="A215" s="301">
        <v>206</v>
      </c>
      <c r="B215" s="268" t="s">
        <v>200</v>
      </c>
      <c r="C215" s="308">
        <v>270.8</v>
      </c>
      <c r="D215" s="308">
        <v>267.78333333333336</v>
      </c>
      <c r="E215" s="308">
        <v>262.01666666666671</v>
      </c>
      <c r="F215" s="308">
        <v>253.23333333333335</v>
      </c>
      <c r="G215" s="308">
        <v>247.4666666666667</v>
      </c>
      <c r="H215" s="308">
        <v>276.56666666666672</v>
      </c>
      <c r="I215" s="308">
        <v>282.33333333333337</v>
      </c>
      <c r="J215" s="308">
        <v>291.11666666666673</v>
      </c>
      <c r="K215" s="308">
        <v>273.55</v>
      </c>
      <c r="L215" s="308">
        <v>259</v>
      </c>
      <c r="M215" s="308">
        <v>213.95182</v>
      </c>
    </row>
    <row r="216" spans="1:13">
      <c r="A216" s="301">
        <v>207</v>
      </c>
      <c r="B216" s="268" t="s">
        <v>201</v>
      </c>
      <c r="C216" s="308">
        <v>19.45</v>
      </c>
      <c r="D216" s="308">
        <v>19.366666666666664</v>
      </c>
      <c r="E216" s="308">
        <v>18.783333333333328</v>
      </c>
      <c r="F216" s="308">
        <v>18.116666666666664</v>
      </c>
      <c r="G216" s="308">
        <v>17.533333333333328</v>
      </c>
      <c r="H216" s="308">
        <v>20.033333333333328</v>
      </c>
      <c r="I216" s="308">
        <v>20.616666666666664</v>
      </c>
      <c r="J216" s="308">
        <v>21.283333333333328</v>
      </c>
      <c r="K216" s="308">
        <v>19.95</v>
      </c>
      <c r="L216" s="308">
        <v>18.7</v>
      </c>
      <c r="M216" s="308">
        <v>368.59960999999998</v>
      </c>
    </row>
    <row r="217" spans="1:13">
      <c r="A217" s="301">
        <v>208</v>
      </c>
      <c r="B217" s="268" t="s">
        <v>202</v>
      </c>
      <c r="C217" s="308">
        <v>154.75</v>
      </c>
      <c r="D217" s="308">
        <v>155.98333333333332</v>
      </c>
      <c r="E217" s="308">
        <v>152.96666666666664</v>
      </c>
      <c r="F217" s="308">
        <v>151.18333333333331</v>
      </c>
      <c r="G217" s="308">
        <v>148.16666666666663</v>
      </c>
      <c r="H217" s="308">
        <v>157.76666666666665</v>
      </c>
      <c r="I217" s="308">
        <v>160.78333333333336</v>
      </c>
      <c r="J217" s="308">
        <v>162.56666666666666</v>
      </c>
      <c r="K217" s="308">
        <v>159</v>
      </c>
      <c r="L217" s="308">
        <v>154.19999999999999</v>
      </c>
      <c r="M217" s="308">
        <v>167.10722000000001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5"/>
      <c r="B1" s="585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44033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82" t="s">
        <v>16</v>
      </c>
      <c r="B9" s="583" t="s">
        <v>18</v>
      </c>
      <c r="C9" s="581" t="s">
        <v>19</v>
      </c>
      <c r="D9" s="581" t="s">
        <v>20</v>
      </c>
      <c r="E9" s="581" t="s">
        <v>21</v>
      </c>
      <c r="F9" s="581"/>
      <c r="G9" s="581"/>
      <c r="H9" s="581" t="s">
        <v>22</v>
      </c>
      <c r="I9" s="581"/>
      <c r="J9" s="581"/>
      <c r="K9" s="274"/>
      <c r="L9" s="281"/>
      <c r="M9" s="282"/>
    </row>
    <row r="10" spans="1:15" ht="42.75" customHeight="1">
      <c r="A10" s="577"/>
      <c r="B10" s="579"/>
      <c r="C10" s="584" t="s">
        <v>23</v>
      </c>
      <c r="D10" s="584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21532.55</v>
      </c>
      <c r="D11" s="279">
        <v>21339.866666666669</v>
      </c>
      <c r="E11" s="279">
        <v>21079.733333333337</v>
      </c>
      <c r="F11" s="279">
        <v>20626.916666666668</v>
      </c>
      <c r="G11" s="279">
        <v>20366.783333333336</v>
      </c>
      <c r="H11" s="279">
        <v>21792.683333333338</v>
      </c>
      <c r="I11" s="279">
        <v>22052.816666666669</v>
      </c>
      <c r="J11" s="279">
        <v>22505.633333333339</v>
      </c>
      <c r="K11" s="277">
        <v>21600</v>
      </c>
      <c r="L11" s="277">
        <v>20887.05</v>
      </c>
      <c r="M11" s="277">
        <v>4.8210000000000003E-2</v>
      </c>
    </row>
    <row r="12" spans="1:15" ht="12" customHeight="1">
      <c r="A12" s="268">
        <v>2</v>
      </c>
      <c r="B12" s="277" t="s">
        <v>803</v>
      </c>
      <c r="C12" s="278">
        <v>905.15</v>
      </c>
      <c r="D12" s="279">
        <v>907.05000000000007</v>
      </c>
      <c r="E12" s="279">
        <v>899.10000000000014</v>
      </c>
      <c r="F12" s="279">
        <v>893.05000000000007</v>
      </c>
      <c r="G12" s="279">
        <v>885.10000000000014</v>
      </c>
      <c r="H12" s="279">
        <v>913.10000000000014</v>
      </c>
      <c r="I12" s="279">
        <v>921.05000000000018</v>
      </c>
      <c r="J12" s="279">
        <v>927.10000000000014</v>
      </c>
      <c r="K12" s="277">
        <v>915</v>
      </c>
      <c r="L12" s="277">
        <v>901</v>
      </c>
      <c r="M12" s="277">
        <v>1.9984299999999999</v>
      </c>
    </row>
    <row r="13" spans="1:15" ht="12" customHeight="1">
      <c r="A13" s="268">
        <v>3</v>
      </c>
      <c r="B13" s="277" t="s">
        <v>294</v>
      </c>
      <c r="C13" s="278">
        <v>1301.5999999999999</v>
      </c>
      <c r="D13" s="279">
        <v>1303.0166666666667</v>
      </c>
      <c r="E13" s="279">
        <v>1286.5833333333333</v>
      </c>
      <c r="F13" s="279">
        <v>1271.5666666666666</v>
      </c>
      <c r="G13" s="279">
        <v>1255.1333333333332</v>
      </c>
      <c r="H13" s="279">
        <v>1318.0333333333333</v>
      </c>
      <c r="I13" s="279">
        <v>1334.4666666666667</v>
      </c>
      <c r="J13" s="279">
        <v>1349.4833333333333</v>
      </c>
      <c r="K13" s="277">
        <v>1319.45</v>
      </c>
      <c r="L13" s="277">
        <v>1288</v>
      </c>
      <c r="M13" s="277">
        <v>0.20843</v>
      </c>
    </row>
    <row r="14" spans="1:15" ht="12" customHeight="1">
      <c r="A14" s="268">
        <v>4</v>
      </c>
      <c r="B14" s="277" t="s">
        <v>295</v>
      </c>
      <c r="C14" s="278">
        <v>15231.8</v>
      </c>
      <c r="D14" s="279">
        <v>15277.283333333333</v>
      </c>
      <c r="E14" s="279">
        <v>15155.766666666666</v>
      </c>
      <c r="F14" s="279">
        <v>15079.733333333334</v>
      </c>
      <c r="G14" s="279">
        <v>14958.216666666667</v>
      </c>
      <c r="H14" s="279">
        <v>15353.316666666666</v>
      </c>
      <c r="I14" s="279">
        <v>15474.833333333332</v>
      </c>
      <c r="J14" s="279">
        <v>15550.866666666665</v>
      </c>
      <c r="K14" s="277">
        <v>15398.8</v>
      </c>
      <c r="L14" s="277">
        <v>15201.25</v>
      </c>
      <c r="M14" s="277">
        <v>0.11763999999999999</v>
      </c>
    </row>
    <row r="15" spans="1:15" ht="12" customHeight="1">
      <c r="A15" s="268">
        <v>5</v>
      </c>
      <c r="B15" s="277" t="s">
        <v>227</v>
      </c>
      <c r="C15" s="278">
        <v>61.8</v>
      </c>
      <c r="D15" s="279">
        <v>61.5</v>
      </c>
      <c r="E15" s="279">
        <v>59.65</v>
      </c>
      <c r="F15" s="279">
        <v>57.5</v>
      </c>
      <c r="G15" s="279">
        <v>55.65</v>
      </c>
      <c r="H15" s="279">
        <v>63.65</v>
      </c>
      <c r="I15" s="279">
        <v>65.5</v>
      </c>
      <c r="J15" s="279">
        <v>67.650000000000006</v>
      </c>
      <c r="K15" s="277">
        <v>63.35</v>
      </c>
      <c r="L15" s="277">
        <v>59.35</v>
      </c>
      <c r="M15" s="277">
        <v>48.03228</v>
      </c>
    </row>
    <row r="16" spans="1:15" ht="12" customHeight="1">
      <c r="A16" s="268">
        <v>6</v>
      </c>
      <c r="B16" s="277" t="s">
        <v>228</v>
      </c>
      <c r="C16" s="278">
        <v>113.4</v>
      </c>
      <c r="D16" s="279">
        <v>114.41666666666667</v>
      </c>
      <c r="E16" s="279">
        <v>111.83333333333334</v>
      </c>
      <c r="F16" s="279">
        <v>110.26666666666667</v>
      </c>
      <c r="G16" s="279">
        <v>107.68333333333334</v>
      </c>
      <c r="H16" s="279">
        <v>115.98333333333335</v>
      </c>
      <c r="I16" s="279">
        <v>118.56666666666669</v>
      </c>
      <c r="J16" s="279">
        <v>120.13333333333335</v>
      </c>
      <c r="K16" s="277">
        <v>117</v>
      </c>
      <c r="L16" s="277">
        <v>112.85</v>
      </c>
      <c r="M16" s="277">
        <v>10.065469999999999</v>
      </c>
    </row>
    <row r="17" spans="1:13" ht="12" customHeight="1">
      <c r="A17" s="268">
        <v>7</v>
      </c>
      <c r="B17" s="277" t="s">
        <v>38</v>
      </c>
      <c r="C17" s="278">
        <v>1329.8</v>
      </c>
      <c r="D17" s="279">
        <v>1326.3666666666666</v>
      </c>
      <c r="E17" s="279">
        <v>1317.9333333333332</v>
      </c>
      <c r="F17" s="279">
        <v>1306.0666666666666</v>
      </c>
      <c r="G17" s="279">
        <v>1297.6333333333332</v>
      </c>
      <c r="H17" s="279">
        <v>1338.2333333333331</v>
      </c>
      <c r="I17" s="279">
        <v>1346.6666666666665</v>
      </c>
      <c r="J17" s="279">
        <v>1358.5333333333331</v>
      </c>
      <c r="K17" s="277">
        <v>1334.8</v>
      </c>
      <c r="L17" s="277">
        <v>1314.5</v>
      </c>
      <c r="M17" s="277">
        <v>15.390790000000001</v>
      </c>
    </row>
    <row r="18" spans="1:13" ht="12" customHeight="1">
      <c r="A18" s="268">
        <v>8</v>
      </c>
      <c r="B18" s="277" t="s">
        <v>296</v>
      </c>
      <c r="C18" s="278">
        <v>153.80000000000001</v>
      </c>
      <c r="D18" s="279">
        <v>152.13333333333333</v>
      </c>
      <c r="E18" s="279">
        <v>149.41666666666666</v>
      </c>
      <c r="F18" s="279">
        <v>145.03333333333333</v>
      </c>
      <c r="G18" s="279">
        <v>142.31666666666666</v>
      </c>
      <c r="H18" s="279">
        <v>156.51666666666665</v>
      </c>
      <c r="I18" s="279">
        <v>159.23333333333335</v>
      </c>
      <c r="J18" s="279">
        <v>163.61666666666665</v>
      </c>
      <c r="K18" s="277">
        <v>154.85</v>
      </c>
      <c r="L18" s="277">
        <v>147.75</v>
      </c>
      <c r="M18" s="277">
        <v>14.46579</v>
      </c>
    </row>
    <row r="19" spans="1:13" ht="12" customHeight="1">
      <c r="A19" s="268">
        <v>9</v>
      </c>
      <c r="B19" s="277" t="s">
        <v>297</v>
      </c>
      <c r="C19" s="278">
        <v>349.95</v>
      </c>
      <c r="D19" s="279">
        <v>353.61666666666662</v>
      </c>
      <c r="E19" s="279">
        <v>344.33333333333326</v>
      </c>
      <c r="F19" s="279">
        <v>338.71666666666664</v>
      </c>
      <c r="G19" s="279">
        <v>329.43333333333328</v>
      </c>
      <c r="H19" s="279">
        <v>359.23333333333323</v>
      </c>
      <c r="I19" s="279">
        <v>368.51666666666665</v>
      </c>
      <c r="J19" s="279">
        <v>374.13333333333321</v>
      </c>
      <c r="K19" s="277">
        <v>362.9</v>
      </c>
      <c r="L19" s="277">
        <v>348</v>
      </c>
      <c r="M19" s="277">
        <v>8.9900199999999995</v>
      </c>
    </row>
    <row r="20" spans="1:13" ht="12" customHeight="1">
      <c r="A20" s="268">
        <v>10</v>
      </c>
      <c r="B20" s="277" t="s">
        <v>41</v>
      </c>
      <c r="C20" s="278">
        <v>317.3</v>
      </c>
      <c r="D20" s="279">
        <v>315.45</v>
      </c>
      <c r="E20" s="279">
        <v>312.2</v>
      </c>
      <c r="F20" s="279">
        <v>307.10000000000002</v>
      </c>
      <c r="G20" s="279">
        <v>303.85000000000002</v>
      </c>
      <c r="H20" s="279">
        <v>320.54999999999995</v>
      </c>
      <c r="I20" s="279">
        <v>323.79999999999995</v>
      </c>
      <c r="J20" s="279">
        <v>328.89999999999992</v>
      </c>
      <c r="K20" s="277">
        <v>318.7</v>
      </c>
      <c r="L20" s="277">
        <v>310.35000000000002</v>
      </c>
      <c r="M20" s="277">
        <v>43.28922</v>
      </c>
    </row>
    <row r="21" spans="1:13" ht="12" customHeight="1">
      <c r="A21" s="268">
        <v>11</v>
      </c>
      <c r="B21" s="277" t="s">
        <v>43</v>
      </c>
      <c r="C21" s="278">
        <v>35.35</v>
      </c>
      <c r="D21" s="279">
        <v>35.5</v>
      </c>
      <c r="E21" s="279">
        <v>35</v>
      </c>
      <c r="F21" s="279">
        <v>34.65</v>
      </c>
      <c r="G21" s="279">
        <v>34.15</v>
      </c>
      <c r="H21" s="279">
        <v>35.85</v>
      </c>
      <c r="I21" s="279">
        <v>36.35</v>
      </c>
      <c r="J21" s="279">
        <v>36.700000000000003</v>
      </c>
      <c r="K21" s="277">
        <v>36</v>
      </c>
      <c r="L21" s="277">
        <v>35.15</v>
      </c>
      <c r="M21" s="277">
        <v>18.8294</v>
      </c>
    </row>
    <row r="22" spans="1:13" ht="12" customHeight="1">
      <c r="A22" s="268">
        <v>12</v>
      </c>
      <c r="B22" s="277" t="s">
        <v>298</v>
      </c>
      <c r="C22" s="278">
        <v>240.65</v>
      </c>
      <c r="D22" s="279">
        <v>242.31666666666669</v>
      </c>
      <c r="E22" s="279">
        <v>237.43333333333339</v>
      </c>
      <c r="F22" s="279">
        <v>234.2166666666667</v>
      </c>
      <c r="G22" s="279">
        <v>229.3333333333334</v>
      </c>
      <c r="H22" s="279">
        <v>245.53333333333339</v>
      </c>
      <c r="I22" s="279">
        <v>250.41666666666666</v>
      </c>
      <c r="J22" s="279">
        <v>253.63333333333338</v>
      </c>
      <c r="K22" s="277">
        <v>247.2</v>
      </c>
      <c r="L22" s="277">
        <v>239.1</v>
      </c>
      <c r="M22" s="277">
        <v>2.29643</v>
      </c>
    </row>
    <row r="23" spans="1:13">
      <c r="A23" s="268">
        <v>13</v>
      </c>
      <c r="B23" s="277" t="s">
        <v>299</v>
      </c>
      <c r="C23" s="278">
        <v>164.75</v>
      </c>
      <c r="D23" s="279">
        <v>166.08333333333334</v>
      </c>
      <c r="E23" s="279">
        <v>162.66666666666669</v>
      </c>
      <c r="F23" s="279">
        <v>160.58333333333334</v>
      </c>
      <c r="G23" s="279">
        <v>157.16666666666669</v>
      </c>
      <c r="H23" s="279">
        <v>168.16666666666669</v>
      </c>
      <c r="I23" s="279">
        <v>171.58333333333337</v>
      </c>
      <c r="J23" s="279">
        <v>173.66666666666669</v>
      </c>
      <c r="K23" s="277">
        <v>169.5</v>
      </c>
      <c r="L23" s="277">
        <v>164</v>
      </c>
      <c r="M23" s="277">
        <v>2.31901</v>
      </c>
    </row>
    <row r="24" spans="1:13">
      <c r="A24" s="268">
        <v>14</v>
      </c>
      <c r="B24" s="277" t="s">
        <v>300</v>
      </c>
      <c r="C24" s="278">
        <v>189.7</v>
      </c>
      <c r="D24" s="279">
        <v>187.73333333333335</v>
      </c>
      <c r="E24" s="279">
        <v>183.51666666666671</v>
      </c>
      <c r="F24" s="279">
        <v>177.33333333333337</v>
      </c>
      <c r="G24" s="279">
        <v>173.11666666666673</v>
      </c>
      <c r="H24" s="279">
        <v>193.91666666666669</v>
      </c>
      <c r="I24" s="279">
        <v>198.13333333333333</v>
      </c>
      <c r="J24" s="279">
        <v>204.31666666666666</v>
      </c>
      <c r="K24" s="277">
        <v>191.95</v>
      </c>
      <c r="L24" s="277">
        <v>181.55</v>
      </c>
      <c r="M24" s="277">
        <v>4.8639000000000001</v>
      </c>
    </row>
    <row r="25" spans="1:13">
      <c r="A25" s="268">
        <v>15</v>
      </c>
      <c r="B25" s="277" t="s">
        <v>833</v>
      </c>
      <c r="C25" s="278">
        <v>1696.5</v>
      </c>
      <c r="D25" s="279">
        <v>1700.5999999999997</v>
      </c>
      <c r="E25" s="279">
        <v>1686.2499999999993</v>
      </c>
      <c r="F25" s="279">
        <v>1675.9999999999995</v>
      </c>
      <c r="G25" s="279">
        <v>1661.6499999999992</v>
      </c>
      <c r="H25" s="279">
        <v>1710.8499999999995</v>
      </c>
      <c r="I25" s="279">
        <v>1725.1999999999998</v>
      </c>
      <c r="J25" s="279">
        <v>1735.4499999999996</v>
      </c>
      <c r="K25" s="277">
        <v>1714.95</v>
      </c>
      <c r="L25" s="277">
        <v>1690.35</v>
      </c>
      <c r="M25" s="277">
        <v>0.19048000000000001</v>
      </c>
    </row>
    <row r="26" spans="1:13">
      <c r="A26" s="268">
        <v>16</v>
      </c>
      <c r="B26" s="277" t="s">
        <v>292</v>
      </c>
      <c r="C26" s="278">
        <v>1701.6</v>
      </c>
      <c r="D26" s="279">
        <v>1707.2333333333333</v>
      </c>
      <c r="E26" s="279">
        <v>1679.4666666666667</v>
      </c>
      <c r="F26" s="279">
        <v>1657.3333333333333</v>
      </c>
      <c r="G26" s="279">
        <v>1629.5666666666666</v>
      </c>
      <c r="H26" s="279">
        <v>1729.3666666666668</v>
      </c>
      <c r="I26" s="279">
        <v>1757.1333333333337</v>
      </c>
      <c r="J26" s="279">
        <v>1779.2666666666669</v>
      </c>
      <c r="K26" s="277">
        <v>1735</v>
      </c>
      <c r="L26" s="277">
        <v>1685.1</v>
      </c>
      <c r="M26" s="277">
        <v>0.27185999999999999</v>
      </c>
    </row>
    <row r="27" spans="1:13">
      <c r="A27" s="268">
        <v>17</v>
      </c>
      <c r="B27" s="277" t="s">
        <v>229</v>
      </c>
      <c r="C27" s="278">
        <v>1452</v>
      </c>
      <c r="D27" s="279">
        <v>1453.45</v>
      </c>
      <c r="E27" s="279">
        <v>1439.5500000000002</v>
      </c>
      <c r="F27" s="279">
        <v>1427.1000000000001</v>
      </c>
      <c r="G27" s="279">
        <v>1413.2000000000003</v>
      </c>
      <c r="H27" s="279">
        <v>1465.9</v>
      </c>
      <c r="I27" s="279">
        <v>1479.8000000000002</v>
      </c>
      <c r="J27" s="279">
        <v>1492.25</v>
      </c>
      <c r="K27" s="277">
        <v>1467.35</v>
      </c>
      <c r="L27" s="277">
        <v>1441</v>
      </c>
      <c r="M27" s="277">
        <v>0.90695999999999999</v>
      </c>
    </row>
    <row r="28" spans="1:13">
      <c r="A28" s="268">
        <v>18</v>
      </c>
      <c r="B28" s="277" t="s">
        <v>301</v>
      </c>
      <c r="C28" s="278">
        <v>1844.4</v>
      </c>
      <c r="D28" s="279">
        <v>1845.1333333333332</v>
      </c>
      <c r="E28" s="279">
        <v>1811.2666666666664</v>
      </c>
      <c r="F28" s="279">
        <v>1778.1333333333332</v>
      </c>
      <c r="G28" s="279">
        <v>1744.2666666666664</v>
      </c>
      <c r="H28" s="279">
        <v>1878.2666666666664</v>
      </c>
      <c r="I28" s="279">
        <v>1912.1333333333332</v>
      </c>
      <c r="J28" s="279">
        <v>1945.2666666666664</v>
      </c>
      <c r="K28" s="277">
        <v>1879</v>
      </c>
      <c r="L28" s="277">
        <v>1812</v>
      </c>
      <c r="M28" s="277">
        <v>0.17269999999999999</v>
      </c>
    </row>
    <row r="29" spans="1:13">
      <c r="A29" s="268">
        <v>19</v>
      </c>
      <c r="B29" s="277" t="s">
        <v>230</v>
      </c>
      <c r="C29" s="278">
        <v>2507.35</v>
      </c>
      <c r="D29" s="279">
        <v>2501.75</v>
      </c>
      <c r="E29" s="279">
        <v>2485.6</v>
      </c>
      <c r="F29" s="279">
        <v>2463.85</v>
      </c>
      <c r="G29" s="279">
        <v>2447.6999999999998</v>
      </c>
      <c r="H29" s="279">
        <v>2523.5</v>
      </c>
      <c r="I29" s="279">
        <v>2539.6499999999996</v>
      </c>
      <c r="J29" s="279">
        <v>2561.4</v>
      </c>
      <c r="K29" s="277">
        <v>2517.9</v>
      </c>
      <c r="L29" s="277">
        <v>2480</v>
      </c>
      <c r="M29" s="277">
        <v>1.32681</v>
      </c>
    </row>
    <row r="30" spans="1:13">
      <c r="A30" s="268">
        <v>20</v>
      </c>
      <c r="B30" s="277" t="s">
        <v>303</v>
      </c>
      <c r="C30" s="278">
        <v>92.9</v>
      </c>
      <c r="D30" s="279">
        <v>93.566666666666663</v>
      </c>
      <c r="E30" s="279">
        <v>91.333333333333329</v>
      </c>
      <c r="F30" s="279">
        <v>89.766666666666666</v>
      </c>
      <c r="G30" s="279">
        <v>87.533333333333331</v>
      </c>
      <c r="H30" s="279">
        <v>95.133333333333326</v>
      </c>
      <c r="I30" s="279">
        <v>97.366666666666674</v>
      </c>
      <c r="J30" s="279">
        <v>98.933333333333323</v>
      </c>
      <c r="K30" s="277">
        <v>95.8</v>
      </c>
      <c r="L30" s="277">
        <v>92</v>
      </c>
      <c r="M30" s="277">
        <v>1.8426800000000001</v>
      </c>
    </row>
    <row r="31" spans="1:13">
      <c r="A31" s="268">
        <v>21</v>
      </c>
      <c r="B31" s="277" t="s">
        <v>45</v>
      </c>
      <c r="C31" s="278">
        <v>703.75</v>
      </c>
      <c r="D31" s="279">
        <v>705.7833333333333</v>
      </c>
      <c r="E31" s="279">
        <v>697.96666666666658</v>
      </c>
      <c r="F31" s="279">
        <v>692.18333333333328</v>
      </c>
      <c r="G31" s="279">
        <v>684.36666666666656</v>
      </c>
      <c r="H31" s="279">
        <v>711.56666666666661</v>
      </c>
      <c r="I31" s="279">
        <v>719.38333333333321</v>
      </c>
      <c r="J31" s="279">
        <v>725.16666666666663</v>
      </c>
      <c r="K31" s="277">
        <v>713.6</v>
      </c>
      <c r="L31" s="277">
        <v>700</v>
      </c>
      <c r="M31" s="277">
        <v>8.5516299999999994</v>
      </c>
    </row>
    <row r="32" spans="1:13">
      <c r="A32" s="268">
        <v>22</v>
      </c>
      <c r="B32" s="277" t="s">
        <v>304</v>
      </c>
      <c r="C32" s="278">
        <v>1484.4</v>
      </c>
      <c r="D32" s="279">
        <v>1480.5333333333335</v>
      </c>
      <c r="E32" s="279">
        <v>1446.166666666667</v>
      </c>
      <c r="F32" s="279">
        <v>1407.9333333333334</v>
      </c>
      <c r="G32" s="279">
        <v>1373.5666666666668</v>
      </c>
      <c r="H32" s="279">
        <v>1518.7666666666671</v>
      </c>
      <c r="I32" s="279">
        <v>1553.1333333333334</v>
      </c>
      <c r="J32" s="279">
        <v>1591.3666666666672</v>
      </c>
      <c r="K32" s="277">
        <v>1514.9</v>
      </c>
      <c r="L32" s="277">
        <v>1442.3</v>
      </c>
      <c r="M32" s="277">
        <v>0.85572999999999999</v>
      </c>
    </row>
    <row r="33" spans="1:13">
      <c r="A33" s="268">
        <v>23</v>
      </c>
      <c r="B33" s="277" t="s">
        <v>46</v>
      </c>
      <c r="C33" s="278">
        <v>195.7</v>
      </c>
      <c r="D33" s="279">
        <v>195.73333333333335</v>
      </c>
      <c r="E33" s="279">
        <v>194.4666666666667</v>
      </c>
      <c r="F33" s="279">
        <v>193.23333333333335</v>
      </c>
      <c r="G33" s="279">
        <v>191.9666666666667</v>
      </c>
      <c r="H33" s="279">
        <v>196.9666666666667</v>
      </c>
      <c r="I33" s="279">
        <v>198.23333333333335</v>
      </c>
      <c r="J33" s="279">
        <v>199.4666666666667</v>
      </c>
      <c r="K33" s="277">
        <v>197</v>
      </c>
      <c r="L33" s="277">
        <v>194.5</v>
      </c>
      <c r="M33" s="277">
        <v>22.0486</v>
      </c>
    </row>
    <row r="34" spans="1:13">
      <c r="A34" s="268">
        <v>24</v>
      </c>
      <c r="B34" s="277" t="s">
        <v>293</v>
      </c>
      <c r="C34" s="278">
        <v>1845.55</v>
      </c>
      <c r="D34" s="279">
        <v>1811.8</v>
      </c>
      <c r="E34" s="279">
        <v>1753.75</v>
      </c>
      <c r="F34" s="279">
        <v>1661.95</v>
      </c>
      <c r="G34" s="279">
        <v>1603.9</v>
      </c>
      <c r="H34" s="279">
        <v>1903.6</v>
      </c>
      <c r="I34" s="279">
        <v>1961.6499999999996</v>
      </c>
      <c r="J34" s="279">
        <v>2053.4499999999998</v>
      </c>
      <c r="K34" s="277">
        <v>1869.85</v>
      </c>
      <c r="L34" s="277">
        <v>1720</v>
      </c>
      <c r="M34" s="277">
        <v>2.4450799999999999</v>
      </c>
    </row>
    <row r="35" spans="1:13">
      <c r="A35" s="268">
        <v>25</v>
      </c>
      <c r="B35" s="277" t="s">
        <v>302</v>
      </c>
      <c r="C35" s="278">
        <v>1011.45</v>
      </c>
      <c r="D35" s="279">
        <v>1012.15</v>
      </c>
      <c r="E35" s="279">
        <v>984.3</v>
      </c>
      <c r="F35" s="279">
        <v>957.15</v>
      </c>
      <c r="G35" s="279">
        <v>929.3</v>
      </c>
      <c r="H35" s="279">
        <v>1039.3</v>
      </c>
      <c r="I35" s="279">
        <v>1067.1500000000001</v>
      </c>
      <c r="J35" s="279">
        <v>1094.3</v>
      </c>
      <c r="K35" s="277">
        <v>1040</v>
      </c>
      <c r="L35" s="277">
        <v>985</v>
      </c>
      <c r="M35" s="277">
        <v>9.4269800000000004</v>
      </c>
    </row>
    <row r="36" spans="1:13">
      <c r="A36" s="268">
        <v>26</v>
      </c>
      <c r="B36" s="277" t="s">
        <v>47</v>
      </c>
      <c r="C36" s="278">
        <v>1485.1</v>
      </c>
      <c r="D36" s="279">
        <v>1489.3333333333333</v>
      </c>
      <c r="E36" s="279">
        <v>1461.0166666666664</v>
      </c>
      <c r="F36" s="279">
        <v>1436.9333333333332</v>
      </c>
      <c r="G36" s="279">
        <v>1408.6166666666663</v>
      </c>
      <c r="H36" s="279">
        <v>1513.4166666666665</v>
      </c>
      <c r="I36" s="279">
        <v>1541.7333333333336</v>
      </c>
      <c r="J36" s="279">
        <v>1565.8166666666666</v>
      </c>
      <c r="K36" s="277">
        <v>1517.65</v>
      </c>
      <c r="L36" s="277">
        <v>1465.25</v>
      </c>
      <c r="M36" s="277">
        <v>10.32827</v>
      </c>
    </row>
    <row r="37" spans="1:13">
      <c r="A37" s="268">
        <v>27</v>
      </c>
      <c r="B37" s="277" t="s">
        <v>48</v>
      </c>
      <c r="C37" s="278">
        <v>109.75</v>
      </c>
      <c r="D37" s="279">
        <v>110.71666666666665</v>
      </c>
      <c r="E37" s="279">
        <v>108.13333333333331</v>
      </c>
      <c r="F37" s="279">
        <v>106.51666666666665</v>
      </c>
      <c r="G37" s="279">
        <v>103.93333333333331</v>
      </c>
      <c r="H37" s="279">
        <v>112.33333333333331</v>
      </c>
      <c r="I37" s="279">
        <v>114.91666666666666</v>
      </c>
      <c r="J37" s="279">
        <v>116.53333333333332</v>
      </c>
      <c r="K37" s="277">
        <v>113.3</v>
      </c>
      <c r="L37" s="277">
        <v>109.1</v>
      </c>
      <c r="M37" s="277">
        <v>75.841729999999998</v>
      </c>
    </row>
    <row r="38" spans="1:13">
      <c r="A38" s="268">
        <v>28</v>
      </c>
      <c r="B38" s="277" t="s">
        <v>305</v>
      </c>
      <c r="C38" s="278">
        <v>122.15</v>
      </c>
      <c r="D38" s="279">
        <v>125.14999999999999</v>
      </c>
      <c r="E38" s="279">
        <v>118.6</v>
      </c>
      <c r="F38" s="279">
        <v>115.05</v>
      </c>
      <c r="G38" s="279">
        <v>108.5</v>
      </c>
      <c r="H38" s="279">
        <v>128.69999999999999</v>
      </c>
      <c r="I38" s="279">
        <v>135.24999999999997</v>
      </c>
      <c r="J38" s="279">
        <v>138.79999999999998</v>
      </c>
      <c r="K38" s="277">
        <v>131.69999999999999</v>
      </c>
      <c r="L38" s="277">
        <v>121.6</v>
      </c>
      <c r="M38" s="277">
        <v>11.4885</v>
      </c>
    </row>
    <row r="39" spans="1:13">
      <c r="A39" s="268">
        <v>29</v>
      </c>
      <c r="B39" s="277" t="s">
        <v>938</v>
      </c>
      <c r="C39" s="278">
        <v>170.2</v>
      </c>
      <c r="D39" s="279">
        <v>171.06666666666669</v>
      </c>
      <c r="E39" s="279">
        <v>167.23333333333338</v>
      </c>
      <c r="F39" s="279">
        <v>164.26666666666668</v>
      </c>
      <c r="G39" s="279">
        <v>160.43333333333337</v>
      </c>
      <c r="H39" s="279">
        <v>174.03333333333339</v>
      </c>
      <c r="I39" s="279">
        <v>177.8666666666667</v>
      </c>
      <c r="J39" s="279">
        <v>180.8333333333334</v>
      </c>
      <c r="K39" s="277">
        <v>174.9</v>
      </c>
      <c r="L39" s="277">
        <v>168.1</v>
      </c>
      <c r="M39" s="277">
        <v>0.20626</v>
      </c>
    </row>
    <row r="40" spans="1:13">
      <c r="A40" s="268">
        <v>30</v>
      </c>
      <c r="B40" s="277" t="s">
        <v>306</v>
      </c>
      <c r="C40" s="278">
        <v>58.4</v>
      </c>
      <c r="D40" s="279">
        <v>58.25</v>
      </c>
      <c r="E40" s="279">
        <v>57.5</v>
      </c>
      <c r="F40" s="279">
        <v>56.6</v>
      </c>
      <c r="G40" s="279">
        <v>55.85</v>
      </c>
      <c r="H40" s="279">
        <v>59.15</v>
      </c>
      <c r="I40" s="279">
        <v>59.9</v>
      </c>
      <c r="J40" s="279">
        <v>60.8</v>
      </c>
      <c r="K40" s="277">
        <v>59</v>
      </c>
      <c r="L40" s="277">
        <v>57.35</v>
      </c>
      <c r="M40" s="277">
        <v>8.3205500000000008</v>
      </c>
    </row>
    <row r="41" spans="1:13">
      <c r="A41" s="268">
        <v>31</v>
      </c>
      <c r="B41" s="277" t="s">
        <v>49</v>
      </c>
      <c r="C41" s="278">
        <v>51.55</v>
      </c>
      <c r="D41" s="279">
        <v>51.866666666666667</v>
      </c>
      <c r="E41" s="279">
        <v>50.933333333333337</v>
      </c>
      <c r="F41" s="279">
        <v>50.31666666666667</v>
      </c>
      <c r="G41" s="279">
        <v>49.38333333333334</v>
      </c>
      <c r="H41" s="279">
        <v>52.483333333333334</v>
      </c>
      <c r="I41" s="279">
        <v>53.416666666666657</v>
      </c>
      <c r="J41" s="279">
        <v>54.033333333333331</v>
      </c>
      <c r="K41" s="277">
        <v>52.8</v>
      </c>
      <c r="L41" s="277">
        <v>51.25</v>
      </c>
      <c r="M41" s="277">
        <v>314.12016</v>
      </c>
    </row>
    <row r="42" spans="1:13">
      <c r="A42" s="268">
        <v>32</v>
      </c>
      <c r="B42" s="277" t="s">
        <v>51</v>
      </c>
      <c r="C42" s="278">
        <v>1751.6</v>
      </c>
      <c r="D42" s="279">
        <v>1743.0666666666666</v>
      </c>
      <c r="E42" s="279">
        <v>1728.7833333333333</v>
      </c>
      <c r="F42" s="279">
        <v>1705.9666666666667</v>
      </c>
      <c r="G42" s="279">
        <v>1691.6833333333334</v>
      </c>
      <c r="H42" s="279">
        <v>1765.8833333333332</v>
      </c>
      <c r="I42" s="279">
        <v>1780.1666666666665</v>
      </c>
      <c r="J42" s="279">
        <v>1802.9833333333331</v>
      </c>
      <c r="K42" s="277">
        <v>1757.35</v>
      </c>
      <c r="L42" s="277">
        <v>1720.25</v>
      </c>
      <c r="M42" s="277">
        <v>18.486000000000001</v>
      </c>
    </row>
    <row r="43" spans="1:13">
      <c r="A43" s="268">
        <v>33</v>
      </c>
      <c r="B43" s="277" t="s">
        <v>307</v>
      </c>
      <c r="C43" s="278">
        <v>127.05</v>
      </c>
      <c r="D43" s="279">
        <v>127.31666666666666</v>
      </c>
      <c r="E43" s="279">
        <v>125.23333333333332</v>
      </c>
      <c r="F43" s="279">
        <v>123.41666666666666</v>
      </c>
      <c r="G43" s="279">
        <v>121.33333333333331</v>
      </c>
      <c r="H43" s="279">
        <v>129.13333333333333</v>
      </c>
      <c r="I43" s="279">
        <v>131.2166666666667</v>
      </c>
      <c r="J43" s="279">
        <v>133.03333333333333</v>
      </c>
      <c r="K43" s="277">
        <v>129.4</v>
      </c>
      <c r="L43" s="277">
        <v>125.5</v>
      </c>
      <c r="M43" s="277">
        <v>7.0236299999999998</v>
      </c>
    </row>
    <row r="44" spans="1:13">
      <c r="A44" s="268">
        <v>34</v>
      </c>
      <c r="B44" s="277" t="s">
        <v>309</v>
      </c>
      <c r="C44" s="278">
        <v>968.1</v>
      </c>
      <c r="D44" s="279">
        <v>970.36666666666667</v>
      </c>
      <c r="E44" s="279">
        <v>953.73333333333335</v>
      </c>
      <c r="F44" s="279">
        <v>939.36666666666667</v>
      </c>
      <c r="G44" s="279">
        <v>922.73333333333335</v>
      </c>
      <c r="H44" s="279">
        <v>984.73333333333335</v>
      </c>
      <c r="I44" s="279">
        <v>1001.3666666666668</v>
      </c>
      <c r="J44" s="279">
        <v>1015.7333333333333</v>
      </c>
      <c r="K44" s="277">
        <v>987</v>
      </c>
      <c r="L44" s="277">
        <v>956</v>
      </c>
      <c r="M44" s="277">
        <v>0.89168000000000003</v>
      </c>
    </row>
    <row r="45" spans="1:13">
      <c r="A45" s="268">
        <v>35</v>
      </c>
      <c r="B45" s="277" t="s">
        <v>308</v>
      </c>
      <c r="C45" s="278">
        <v>3367.55</v>
      </c>
      <c r="D45" s="279">
        <v>3383.85</v>
      </c>
      <c r="E45" s="279">
        <v>3343.7</v>
      </c>
      <c r="F45" s="279">
        <v>3319.85</v>
      </c>
      <c r="G45" s="279">
        <v>3279.7</v>
      </c>
      <c r="H45" s="279">
        <v>3407.7</v>
      </c>
      <c r="I45" s="279">
        <v>3447.8500000000004</v>
      </c>
      <c r="J45" s="279">
        <v>3471.7</v>
      </c>
      <c r="K45" s="277">
        <v>3424</v>
      </c>
      <c r="L45" s="277">
        <v>3360</v>
      </c>
      <c r="M45" s="277">
        <v>0.79044999999999999</v>
      </c>
    </row>
    <row r="46" spans="1:13">
      <c r="A46" s="268">
        <v>36</v>
      </c>
      <c r="B46" s="277" t="s">
        <v>310</v>
      </c>
      <c r="C46" s="278">
        <v>4721.3999999999996</v>
      </c>
      <c r="D46" s="279">
        <v>4695.4666666666662</v>
      </c>
      <c r="E46" s="279">
        <v>4660.9333333333325</v>
      </c>
      <c r="F46" s="279">
        <v>4600.4666666666662</v>
      </c>
      <c r="G46" s="279">
        <v>4565.9333333333325</v>
      </c>
      <c r="H46" s="279">
        <v>4755.9333333333325</v>
      </c>
      <c r="I46" s="279">
        <v>4790.4666666666672</v>
      </c>
      <c r="J46" s="279">
        <v>4850.9333333333325</v>
      </c>
      <c r="K46" s="277">
        <v>4730</v>
      </c>
      <c r="L46" s="277">
        <v>4635</v>
      </c>
      <c r="M46" s="277">
        <v>0.27738000000000002</v>
      </c>
    </row>
    <row r="47" spans="1:13">
      <c r="A47" s="268">
        <v>37</v>
      </c>
      <c r="B47" s="277" t="s">
        <v>226</v>
      </c>
      <c r="C47" s="278">
        <v>686.6</v>
      </c>
      <c r="D47" s="279">
        <v>677.06666666666672</v>
      </c>
      <c r="E47" s="279">
        <v>667.53333333333342</v>
      </c>
      <c r="F47" s="279">
        <v>648.4666666666667</v>
      </c>
      <c r="G47" s="279">
        <v>638.93333333333339</v>
      </c>
      <c r="H47" s="279">
        <v>696.13333333333344</v>
      </c>
      <c r="I47" s="279">
        <v>705.66666666666674</v>
      </c>
      <c r="J47" s="279">
        <v>724.73333333333346</v>
      </c>
      <c r="K47" s="277">
        <v>686.6</v>
      </c>
      <c r="L47" s="277">
        <v>658</v>
      </c>
      <c r="M47" s="277">
        <v>3.6654200000000001</v>
      </c>
    </row>
    <row r="48" spans="1:13">
      <c r="A48" s="268">
        <v>38</v>
      </c>
      <c r="B48" s="277" t="s">
        <v>53</v>
      </c>
      <c r="C48" s="278">
        <v>823.6</v>
      </c>
      <c r="D48" s="279">
        <v>827.7166666666667</v>
      </c>
      <c r="E48" s="279">
        <v>813.48333333333335</v>
      </c>
      <c r="F48" s="279">
        <v>803.36666666666667</v>
      </c>
      <c r="G48" s="279">
        <v>789.13333333333333</v>
      </c>
      <c r="H48" s="279">
        <v>837.83333333333337</v>
      </c>
      <c r="I48" s="279">
        <v>852.06666666666672</v>
      </c>
      <c r="J48" s="279">
        <v>862.18333333333339</v>
      </c>
      <c r="K48" s="277">
        <v>841.95</v>
      </c>
      <c r="L48" s="277">
        <v>817.6</v>
      </c>
      <c r="M48" s="277">
        <v>22.792069999999999</v>
      </c>
    </row>
    <row r="49" spans="1:13">
      <c r="A49" s="268">
        <v>39</v>
      </c>
      <c r="B49" s="277" t="s">
        <v>311</v>
      </c>
      <c r="C49" s="278">
        <v>450.8</v>
      </c>
      <c r="D49" s="279">
        <v>452.7833333333333</v>
      </c>
      <c r="E49" s="279">
        <v>446.06666666666661</v>
      </c>
      <c r="F49" s="279">
        <v>441.33333333333331</v>
      </c>
      <c r="G49" s="279">
        <v>434.61666666666662</v>
      </c>
      <c r="H49" s="279">
        <v>457.51666666666659</v>
      </c>
      <c r="I49" s="279">
        <v>464.23333333333329</v>
      </c>
      <c r="J49" s="279">
        <v>468.96666666666658</v>
      </c>
      <c r="K49" s="277">
        <v>459.5</v>
      </c>
      <c r="L49" s="277">
        <v>448.05</v>
      </c>
      <c r="M49" s="277">
        <v>3.4837899999999999</v>
      </c>
    </row>
    <row r="50" spans="1:13">
      <c r="A50" s="268">
        <v>40</v>
      </c>
      <c r="B50" s="277" t="s">
        <v>55</v>
      </c>
      <c r="C50" s="278">
        <v>434</v>
      </c>
      <c r="D50" s="279">
        <v>435.36666666666662</v>
      </c>
      <c r="E50" s="279">
        <v>427.93333333333322</v>
      </c>
      <c r="F50" s="279">
        <v>421.86666666666662</v>
      </c>
      <c r="G50" s="279">
        <v>414.43333333333322</v>
      </c>
      <c r="H50" s="279">
        <v>441.43333333333322</v>
      </c>
      <c r="I50" s="279">
        <v>448.86666666666662</v>
      </c>
      <c r="J50" s="279">
        <v>454.93333333333322</v>
      </c>
      <c r="K50" s="277">
        <v>442.8</v>
      </c>
      <c r="L50" s="277">
        <v>429.3</v>
      </c>
      <c r="M50" s="277">
        <v>304.00830000000002</v>
      </c>
    </row>
    <row r="51" spans="1:13">
      <c r="A51" s="268">
        <v>41</v>
      </c>
      <c r="B51" s="277" t="s">
        <v>56</v>
      </c>
      <c r="C51" s="278">
        <v>3002.55</v>
      </c>
      <c r="D51" s="279">
        <v>2998.85</v>
      </c>
      <c r="E51" s="279">
        <v>2977.7</v>
      </c>
      <c r="F51" s="279">
        <v>2952.85</v>
      </c>
      <c r="G51" s="279">
        <v>2931.7</v>
      </c>
      <c r="H51" s="279">
        <v>3023.7</v>
      </c>
      <c r="I51" s="279">
        <v>3044.8500000000004</v>
      </c>
      <c r="J51" s="279">
        <v>3069.7</v>
      </c>
      <c r="K51" s="277">
        <v>3020</v>
      </c>
      <c r="L51" s="277">
        <v>2974</v>
      </c>
      <c r="M51" s="277">
        <v>7.6679300000000001</v>
      </c>
    </row>
    <row r="52" spans="1:13">
      <c r="A52" s="268">
        <v>42</v>
      </c>
      <c r="B52" s="277" t="s">
        <v>315</v>
      </c>
      <c r="C52" s="278">
        <v>176.5</v>
      </c>
      <c r="D52" s="279">
        <v>176.56666666666669</v>
      </c>
      <c r="E52" s="279">
        <v>173.63333333333338</v>
      </c>
      <c r="F52" s="279">
        <v>170.76666666666668</v>
      </c>
      <c r="G52" s="279">
        <v>167.83333333333337</v>
      </c>
      <c r="H52" s="279">
        <v>179.43333333333339</v>
      </c>
      <c r="I52" s="279">
        <v>182.36666666666673</v>
      </c>
      <c r="J52" s="279">
        <v>185.23333333333341</v>
      </c>
      <c r="K52" s="277">
        <v>179.5</v>
      </c>
      <c r="L52" s="277">
        <v>173.7</v>
      </c>
      <c r="M52" s="277">
        <v>30.361719999999998</v>
      </c>
    </row>
    <row r="53" spans="1:13">
      <c r="A53" s="268">
        <v>43</v>
      </c>
      <c r="B53" s="277" t="s">
        <v>316</v>
      </c>
      <c r="C53" s="278">
        <v>424.75</v>
      </c>
      <c r="D53" s="279">
        <v>420.18333333333334</v>
      </c>
      <c r="E53" s="279">
        <v>411.06666666666666</v>
      </c>
      <c r="F53" s="279">
        <v>397.38333333333333</v>
      </c>
      <c r="G53" s="279">
        <v>388.26666666666665</v>
      </c>
      <c r="H53" s="279">
        <v>433.86666666666667</v>
      </c>
      <c r="I53" s="279">
        <v>442.98333333333335</v>
      </c>
      <c r="J53" s="279">
        <v>456.66666666666669</v>
      </c>
      <c r="K53" s="277">
        <v>429.3</v>
      </c>
      <c r="L53" s="277">
        <v>406.5</v>
      </c>
      <c r="M53" s="277">
        <v>10.433109999999999</v>
      </c>
    </row>
    <row r="54" spans="1:13">
      <c r="A54" s="268">
        <v>44</v>
      </c>
      <c r="B54" s="277" t="s">
        <v>58</v>
      </c>
      <c r="C54" s="278">
        <v>6620.15</v>
      </c>
      <c r="D54" s="279">
        <v>6545.05</v>
      </c>
      <c r="E54" s="279">
        <v>6455.1</v>
      </c>
      <c r="F54" s="279">
        <v>6290.05</v>
      </c>
      <c r="G54" s="279">
        <v>6200.1</v>
      </c>
      <c r="H54" s="279">
        <v>6710.1</v>
      </c>
      <c r="I54" s="279">
        <v>6800.0499999999993</v>
      </c>
      <c r="J54" s="279">
        <v>6965.1</v>
      </c>
      <c r="K54" s="277">
        <v>6635</v>
      </c>
      <c r="L54" s="277">
        <v>6380</v>
      </c>
      <c r="M54" s="277">
        <v>12.2189</v>
      </c>
    </row>
    <row r="55" spans="1:13">
      <c r="A55" s="268">
        <v>45</v>
      </c>
      <c r="B55" s="277" t="s">
        <v>232</v>
      </c>
      <c r="C55" s="278">
        <v>2716.05</v>
      </c>
      <c r="D55" s="279">
        <v>2701.3166666666671</v>
      </c>
      <c r="E55" s="279">
        <v>2657.6333333333341</v>
      </c>
      <c r="F55" s="279">
        <v>2599.2166666666672</v>
      </c>
      <c r="G55" s="279">
        <v>2555.5333333333342</v>
      </c>
      <c r="H55" s="279">
        <v>2759.733333333334</v>
      </c>
      <c r="I55" s="279">
        <v>2803.4166666666674</v>
      </c>
      <c r="J55" s="279">
        <v>2861.8333333333339</v>
      </c>
      <c r="K55" s="277">
        <v>2745</v>
      </c>
      <c r="L55" s="277">
        <v>2642.9</v>
      </c>
      <c r="M55" s="277">
        <v>0.63512000000000002</v>
      </c>
    </row>
    <row r="56" spans="1:13">
      <c r="A56" s="268">
        <v>46</v>
      </c>
      <c r="B56" s="277" t="s">
        <v>59</v>
      </c>
      <c r="C56" s="278">
        <v>3441.5</v>
      </c>
      <c r="D56" s="279">
        <v>3403.9833333333336</v>
      </c>
      <c r="E56" s="279">
        <v>3354.0166666666673</v>
      </c>
      <c r="F56" s="279">
        <v>3266.5333333333338</v>
      </c>
      <c r="G56" s="279">
        <v>3216.5666666666675</v>
      </c>
      <c r="H56" s="279">
        <v>3491.4666666666672</v>
      </c>
      <c r="I56" s="279">
        <v>3541.4333333333334</v>
      </c>
      <c r="J56" s="279">
        <v>3628.916666666667</v>
      </c>
      <c r="K56" s="277">
        <v>3453.95</v>
      </c>
      <c r="L56" s="277">
        <v>3316.5</v>
      </c>
      <c r="M56" s="277">
        <v>105.56334</v>
      </c>
    </row>
    <row r="57" spans="1:13">
      <c r="A57" s="268">
        <v>47</v>
      </c>
      <c r="B57" s="277" t="s">
        <v>60</v>
      </c>
      <c r="C57" s="278">
        <v>1253.25</v>
      </c>
      <c r="D57" s="279">
        <v>1252.3333333333333</v>
      </c>
      <c r="E57" s="279">
        <v>1240.9166666666665</v>
      </c>
      <c r="F57" s="279">
        <v>1228.5833333333333</v>
      </c>
      <c r="G57" s="279">
        <v>1217.1666666666665</v>
      </c>
      <c r="H57" s="279">
        <v>1264.6666666666665</v>
      </c>
      <c r="I57" s="279">
        <v>1276.083333333333</v>
      </c>
      <c r="J57" s="279">
        <v>1288.4166666666665</v>
      </c>
      <c r="K57" s="277">
        <v>1263.75</v>
      </c>
      <c r="L57" s="277">
        <v>1240</v>
      </c>
      <c r="M57" s="277">
        <v>5.1459299999999999</v>
      </c>
    </row>
    <row r="58" spans="1:13">
      <c r="A58" s="268">
        <v>48</v>
      </c>
      <c r="B58" s="277" t="s">
        <v>317</v>
      </c>
      <c r="C58" s="278">
        <v>106.4</v>
      </c>
      <c r="D58" s="279">
        <v>106.93333333333332</v>
      </c>
      <c r="E58" s="279">
        <v>105.56666666666665</v>
      </c>
      <c r="F58" s="279">
        <v>104.73333333333332</v>
      </c>
      <c r="G58" s="279">
        <v>103.36666666666665</v>
      </c>
      <c r="H58" s="279">
        <v>107.76666666666665</v>
      </c>
      <c r="I58" s="279">
        <v>109.13333333333333</v>
      </c>
      <c r="J58" s="279">
        <v>109.96666666666665</v>
      </c>
      <c r="K58" s="277">
        <v>108.3</v>
      </c>
      <c r="L58" s="277">
        <v>106.1</v>
      </c>
      <c r="M58" s="277">
        <v>1.3979299999999999</v>
      </c>
    </row>
    <row r="59" spans="1:13">
      <c r="A59" s="268">
        <v>49</v>
      </c>
      <c r="B59" s="277" t="s">
        <v>318</v>
      </c>
      <c r="C59" s="278">
        <v>125.9</v>
      </c>
      <c r="D59" s="279">
        <v>125.83333333333333</v>
      </c>
      <c r="E59" s="279">
        <v>125.06666666666666</v>
      </c>
      <c r="F59" s="279">
        <v>124.23333333333333</v>
      </c>
      <c r="G59" s="279">
        <v>123.46666666666667</v>
      </c>
      <c r="H59" s="279">
        <v>126.66666666666666</v>
      </c>
      <c r="I59" s="279">
        <v>127.43333333333334</v>
      </c>
      <c r="J59" s="279">
        <v>128.26666666666665</v>
      </c>
      <c r="K59" s="277">
        <v>126.6</v>
      </c>
      <c r="L59" s="277">
        <v>125</v>
      </c>
      <c r="M59" s="277">
        <v>9.2337799999999994</v>
      </c>
    </row>
    <row r="60" spans="1:13" ht="12" customHeight="1">
      <c r="A60" s="268">
        <v>50</v>
      </c>
      <c r="B60" s="277" t="s">
        <v>233</v>
      </c>
      <c r="C60" s="278">
        <v>350.5</v>
      </c>
      <c r="D60" s="279">
        <v>352.33333333333331</v>
      </c>
      <c r="E60" s="279">
        <v>345.86666666666662</v>
      </c>
      <c r="F60" s="279">
        <v>341.23333333333329</v>
      </c>
      <c r="G60" s="279">
        <v>334.76666666666659</v>
      </c>
      <c r="H60" s="279">
        <v>356.96666666666664</v>
      </c>
      <c r="I60" s="279">
        <v>363.43333333333334</v>
      </c>
      <c r="J60" s="279">
        <v>368.06666666666666</v>
      </c>
      <c r="K60" s="277">
        <v>358.8</v>
      </c>
      <c r="L60" s="277">
        <v>347.7</v>
      </c>
      <c r="M60" s="277">
        <v>96.226560000000006</v>
      </c>
    </row>
    <row r="61" spans="1:13">
      <c r="A61" s="268">
        <v>51</v>
      </c>
      <c r="B61" s="277" t="s">
        <v>61</v>
      </c>
      <c r="C61" s="278">
        <v>48.65</v>
      </c>
      <c r="D61" s="279">
        <v>49.116666666666667</v>
      </c>
      <c r="E61" s="279">
        <v>47.933333333333337</v>
      </c>
      <c r="F61" s="279">
        <v>47.216666666666669</v>
      </c>
      <c r="G61" s="279">
        <v>46.033333333333339</v>
      </c>
      <c r="H61" s="279">
        <v>49.833333333333336</v>
      </c>
      <c r="I61" s="279">
        <v>51.016666666666659</v>
      </c>
      <c r="J61" s="279">
        <v>51.733333333333334</v>
      </c>
      <c r="K61" s="277">
        <v>50.3</v>
      </c>
      <c r="L61" s="277">
        <v>48.4</v>
      </c>
      <c r="M61" s="277">
        <v>332.27141</v>
      </c>
    </row>
    <row r="62" spans="1:13">
      <c r="A62" s="268">
        <v>52</v>
      </c>
      <c r="B62" s="277" t="s">
        <v>62</v>
      </c>
      <c r="C62" s="278">
        <v>47.1</v>
      </c>
      <c r="D62" s="279">
        <v>47.266666666666673</v>
      </c>
      <c r="E62" s="279">
        <v>46.633333333333347</v>
      </c>
      <c r="F62" s="279">
        <v>46.166666666666671</v>
      </c>
      <c r="G62" s="279">
        <v>45.533333333333346</v>
      </c>
      <c r="H62" s="279">
        <v>47.733333333333348</v>
      </c>
      <c r="I62" s="279">
        <v>48.366666666666674</v>
      </c>
      <c r="J62" s="279">
        <v>48.83333333333335</v>
      </c>
      <c r="K62" s="277">
        <v>47.9</v>
      </c>
      <c r="L62" s="277">
        <v>46.8</v>
      </c>
      <c r="M62" s="277">
        <v>21.260169999999999</v>
      </c>
    </row>
    <row r="63" spans="1:13">
      <c r="A63" s="268">
        <v>53</v>
      </c>
      <c r="B63" s="277" t="s">
        <v>312</v>
      </c>
      <c r="C63" s="278">
        <v>1337.1</v>
      </c>
      <c r="D63" s="279">
        <v>1329.8500000000001</v>
      </c>
      <c r="E63" s="279">
        <v>1310.7000000000003</v>
      </c>
      <c r="F63" s="279">
        <v>1284.3000000000002</v>
      </c>
      <c r="G63" s="279">
        <v>1265.1500000000003</v>
      </c>
      <c r="H63" s="279">
        <v>1356.2500000000002</v>
      </c>
      <c r="I63" s="279">
        <v>1375.4000000000003</v>
      </c>
      <c r="J63" s="279">
        <v>1401.8000000000002</v>
      </c>
      <c r="K63" s="277">
        <v>1349</v>
      </c>
      <c r="L63" s="277">
        <v>1303.45</v>
      </c>
      <c r="M63" s="277">
        <v>0.77781</v>
      </c>
    </row>
    <row r="64" spans="1:13">
      <c r="A64" s="268">
        <v>54</v>
      </c>
      <c r="B64" s="277" t="s">
        <v>63</v>
      </c>
      <c r="C64" s="278">
        <v>1316.6</v>
      </c>
      <c r="D64" s="279">
        <v>1312.2</v>
      </c>
      <c r="E64" s="279">
        <v>1299.4000000000001</v>
      </c>
      <c r="F64" s="279">
        <v>1282.2</v>
      </c>
      <c r="G64" s="279">
        <v>1269.4000000000001</v>
      </c>
      <c r="H64" s="279">
        <v>1329.4</v>
      </c>
      <c r="I64" s="279">
        <v>1342.1999999999998</v>
      </c>
      <c r="J64" s="279">
        <v>1359.4</v>
      </c>
      <c r="K64" s="277">
        <v>1325</v>
      </c>
      <c r="L64" s="277">
        <v>1295</v>
      </c>
      <c r="M64" s="277">
        <v>10.55644</v>
      </c>
    </row>
    <row r="65" spans="1:13">
      <c r="A65" s="268">
        <v>55</v>
      </c>
      <c r="B65" s="277" t="s">
        <v>320</v>
      </c>
      <c r="C65" s="278">
        <v>5847.85</v>
      </c>
      <c r="D65" s="279">
        <v>5774.2833333333328</v>
      </c>
      <c r="E65" s="279">
        <v>5653.5666666666657</v>
      </c>
      <c r="F65" s="279">
        <v>5459.2833333333328</v>
      </c>
      <c r="G65" s="279">
        <v>5338.5666666666657</v>
      </c>
      <c r="H65" s="279">
        <v>5968.5666666666657</v>
      </c>
      <c r="I65" s="279">
        <v>6089.2833333333328</v>
      </c>
      <c r="J65" s="279">
        <v>6283.5666666666657</v>
      </c>
      <c r="K65" s="277">
        <v>5895</v>
      </c>
      <c r="L65" s="277">
        <v>5580</v>
      </c>
      <c r="M65" s="277">
        <v>0.50573999999999997</v>
      </c>
    </row>
    <row r="66" spans="1:13">
      <c r="A66" s="268">
        <v>56</v>
      </c>
      <c r="B66" s="277" t="s">
        <v>234</v>
      </c>
      <c r="C66" s="278">
        <v>1265.6500000000001</v>
      </c>
      <c r="D66" s="279">
        <v>1260.7833333333335</v>
      </c>
      <c r="E66" s="279">
        <v>1236.5666666666671</v>
      </c>
      <c r="F66" s="279">
        <v>1207.4833333333336</v>
      </c>
      <c r="G66" s="279">
        <v>1183.2666666666671</v>
      </c>
      <c r="H66" s="279">
        <v>1289.866666666667</v>
      </c>
      <c r="I66" s="279">
        <v>1314.0833333333337</v>
      </c>
      <c r="J66" s="279">
        <v>1343.166666666667</v>
      </c>
      <c r="K66" s="277">
        <v>1285</v>
      </c>
      <c r="L66" s="277">
        <v>1231.7</v>
      </c>
      <c r="M66" s="277">
        <v>3.2761399999999998</v>
      </c>
    </row>
    <row r="67" spans="1:13">
      <c r="A67" s="268">
        <v>57</v>
      </c>
      <c r="B67" s="277" t="s">
        <v>321</v>
      </c>
      <c r="C67" s="278">
        <v>388.25</v>
      </c>
      <c r="D67" s="279">
        <v>391.91666666666669</v>
      </c>
      <c r="E67" s="279">
        <v>380.33333333333337</v>
      </c>
      <c r="F67" s="279">
        <v>372.41666666666669</v>
      </c>
      <c r="G67" s="279">
        <v>360.83333333333337</v>
      </c>
      <c r="H67" s="279">
        <v>399.83333333333337</v>
      </c>
      <c r="I67" s="279">
        <v>411.41666666666674</v>
      </c>
      <c r="J67" s="279">
        <v>419.33333333333337</v>
      </c>
      <c r="K67" s="277">
        <v>403.5</v>
      </c>
      <c r="L67" s="277">
        <v>384</v>
      </c>
      <c r="M67" s="277">
        <v>14.0654</v>
      </c>
    </row>
    <row r="68" spans="1:13">
      <c r="A68" s="268">
        <v>58</v>
      </c>
      <c r="B68" s="277" t="s">
        <v>65</v>
      </c>
      <c r="C68" s="278">
        <v>96.75</v>
      </c>
      <c r="D68" s="279">
        <v>97.649999999999991</v>
      </c>
      <c r="E68" s="279">
        <v>95.399999999999977</v>
      </c>
      <c r="F68" s="279">
        <v>94.049999999999983</v>
      </c>
      <c r="G68" s="279">
        <v>91.799999999999969</v>
      </c>
      <c r="H68" s="279">
        <v>98.999999999999986</v>
      </c>
      <c r="I68" s="279">
        <v>101.25000000000001</v>
      </c>
      <c r="J68" s="279">
        <v>102.6</v>
      </c>
      <c r="K68" s="277">
        <v>99.9</v>
      </c>
      <c r="L68" s="277">
        <v>96.3</v>
      </c>
      <c r="M68" s="277">
        <v>113.49644000000001</v>
      </c>
    </row>
    <row r="69" spans="1:13">
      <c r="A69" s="268">
        <v>59</v>
      </c>
      <c r="B69" s="277" t="s">
        <v>313</v>
      </c>
      <c r="C69" s="278">
        <v>644.15</v>
      </c>
      <c r="D69" s="279">
        <v>647.86666666666667</v>
      </c>
      <c r="E69" s="279">
        <v>637.2833333333333</v>
      </c>
      <c r="F69" s="279">
        <v>630.41666666666663</v>
      </c>
      <c r="G69" s="279">
        <v>619.83333333333326</v>
      </c>
      <c r="H69" s="279">
        <v>654.73333333333335</v>
      </c>
      <c r="I69" s="279">
        <v>665.31666666666661</v>
      </c>
      <c r="J69" s="279">
        <v>672.18333333333339</v>
      </c>
      <c r="K69" s="277">
        <v>658.45</v>
      </c>
      <c r="L69" s="277">
        <v>641</v>
      </c>
      <c r="M69" s="277">
        <v>5.5680199999999997</v>
      </c>
    </row>
    <row r="70" spans="1:13">
      <c r="A70" s="268">
        <v>60</v>
      </c>
      <c r="B70" s="277" t="s">
        <v>66</v>
      </c>
      <c r="C70" s="278">
        <v>523.70000000000005</v>
      </c>
      <c r="D70" s="279">
        <v>522.23333333333335</v>
      </c>
      <c r="E70" s="279">
        <v>518.4666666666667</v>
      </c>
      <c r="F70" s="279">
        <v>513.23333333333335</v>
      </c>
      <c r="G70" s="279">
        <v>509.4666666666667</v>
      </c>
      <c r="H70" s="279">
        <v>527.4666666666667</v>
      </c>
      <c r="I70" s="279">
        <v>531.23333333333335</v>
      </c>
      <c r="J70" s="279">
        <v>536.4666666666667</v>
      </c>
      <c r="K70" s="277">
        <v>526</v>
      </c>
      <c r="L70" s="277">
        <v>517</v>
      </c>
      <c r="M70" s="277">
        <v>13.35303</v>
      </c>
    </row>
    <row r="71" spans="1:13">
      <c r="A71" s="268">
        <v>61</v>
      </c>
      <c r="B71" s="277" t="s">
        <v>67</v>
      </c>
      <c r="C71" s="278">
        <v>382.7</v>
      </c>
      <c r="D71" s="279">
        <v>382.23333333333329</v>
      </c>
      <c r="E71" s="279">
        <v>377.31666666666661</v>
      </c>
      <c r="F71" s="279">
        <v>371.93333333333334</v>
      </c>
      <c r="G71" s="279">
        <v>367.01666666666665</v>
      </c>
      <c r="H71" s="279">
        <v>387.61666666666656</v>
      </c>
      <c r="I71" s="279">
        <v>392.53333333333319</v>
      </c>
      <c r="J71" s="279">
        <v>397.91666666666652</v>
      </c>
      <c r="K71" s="277">
        <v>387.15</v>
      </c>
      <c r="L71" s="277">
        <v>376.85</v>
      </c>
      <c r="M71" s="277">
        <v>38.338090000000001</v>
      </c>
    </row>
    <row r="72" spans="1:13">
      <c r="A72" s="268">
        <v>62</v>
      </c>
      <c r="B72" s="277" t="s">
        <v>69</v>
      </c>
      <c r="C72" s="278">
        <v>575.75</v>
      </c>
      <c r="D72" s="279">
        <v>575.2833333333333</v>
      </c>
      <c r="E72" s="279">
        <v>568.06666666666661</v>
      </c>
      <c r="F72" s="279">
        <v>560.38333333333333</v>
      </c>
      <c r="G72" s="279">
        <v>553.16666666666663</v>
      </c>
      <c r="H72" s="279">
        <v>582.96666666666658</v>
      </c>
      <c r="I72" s="279">
        <v>590.18333333333328</v>
      </c>
      <c r="J72" s="279">
        <v>597.86666666666656</v>
      </c>
      <c r="K72" s="277">
        <v>582.5</v>
      </c>
      <c r="L72" s="277">
        <v>567.6</v>
      </c>
      <c r="M72" s="277">
        <v>96.101730000000003</v>
      </c>
    </row>
    <row r="73" spans="1:13">
      <c r="A73" s="268">
        <v>63</v>
      </c>
      <c r="B73" s="277" t="s">
        <v>70</v>
      </c>
      <c r="C73" s="278">
        <v>38</v>
      </c>
      <c r="D73" s="279">
        <v>38.283333333333331</v>
      </c>
      <c r="E73" s="279">
        <v>37.516666666666666</v>
      </c>
      <c r="F73" s="279">
        <v>37.033333333333331</v>
      </c>
      <c r="G73" s="279">
        <v>36.266666666666666</v>
      </c>
      <c r="H73" s="279">
        <v>38.766666666666666</v>
      </c>
      <c r="I73" s="279">
        <v>39.533333333333331</v>
      </c>
      <c r="J73" s="279">
        <v>40.016666666666666</v>
      </c>
      <c r="K73" s="277">
        <v>39.049999999999997</v>
      </c>
      <c r="L73" s="277">
        <v>37.799999999999997</v>
      </c>
      <c r="M73" s="277">
        <v>272.02537000000001</v>
      </c>
    </row>
    <row r="74" spans="1:13">
      <c r="A74" s="268">
        <v>64</v>
      </c>
      <c r="B74" s="277" t="s">
        <v>71</v>
      </c>
      <c r="C74" s="278">
        <v>428</v>
      </c>
      <c r="D74" s="279">
        <v>429.08333333333331</v>
      </c>
      <c r="E74" s="279">
        <v>423.26666666666665</v>
      </c>
      <c r="F74" s="279">
        <v>418.53333333333336</v>
      </c>
      <c r="G74" s="279">
        <v>412.7166666666667</v>
      </c>
      <c r="H74" s="279">
        <v>433.81666666666661</v>
      </c>
      <c r="I74" s="279">
        <v>439.63333333333333</v>
      </c>
      <c r="J74" s="279">
        <v>444.36666666666656</v>
      </c>
      <c r="K74" s="277">
        <v>434.9</v>
      </c>
      <c r="L74" s="277">
        <v>424.35</v>
      </c>
      <c r="M74" s="277">
        <v>34.429690000000001</v>
      </c>
    </row>
    <row r="75" spans="1:13">
      <c r="A75" s="268">
        <v>65</v>
      </c>
      <c r="B75" s="277" t="s">
        <v>322</v>
      </c>
      <c r="C75" s="278">
        <v>565.20000000000005</v>
      </c>
      <c r="D75" s="279">
        <v>570.06666666666672</v>
      </c>
      <c r="E75" s="279">
        <v>558.13333333333344</v>
      </c>
      <c r="F75" s="279">
        <v>551.06666666666672</v>
      </c>
      <c r="G75" s="279">
        <v>539.13333333333344</v>
      </c>
      <c r="H75" s="279">
        <v>577.13333333333344</v>
      </c>
      <c r="I75" s="279">
        <v>589.06666666666661</v>
      </c>
      <c r="J75" s="279">
        <v>596.13333333333344</v>
      </c>
      <c r="K75" s="277">
        <v>582</v>
      </c>
      <c r="L75" s="277">
        <v>563</v>
      </c>
      <c r="M75" s="277">
        <v>1.5972999999999999</v>
      </c>
    </row>
    <row r="76" spans="1:13" s="16" customFormat="1">
      <c r="A76" s="268">
        <v>66</v>
      </c>
      <c r="B76" s="277" t="s">
        <v>324</v>
      </c>
      <c r="C76" s="278">
        <v>106.45</v>
      </c>
      <c r="D76" s="279">
        <v>106.78333333333335</v>
      </c>
      <c r="E76" s="279">
        <v>104.7166666666667</v>
      </c>
      <c r="F76" s="279">
        <v>102.98333333333335</v>
      </c>
      <c r="G76" s="279">
        <v>100.9166666666667</v>
      </c>
      <c r="H76" s="279">
        <v>108.51666666666669</v>
      </c>
      <c r="I76" s="279">
        <v>110.58333333333333</v>
      </c>
      <c r="J76" s="279">
        <v>112.31666666666669</v>
      </c>
      <c r="K76" s="277">
        <v>108.85</v>
      </c>
      <c r="L76" s="277">
        <v>105.05</v>
      </c>
      <c r="M76" s="277">
        <v>4.7731300000000001</v>
      </c>
    </row>
    <row r="77" spans="1:13" s="16" customFormat="1">
      <c r="A77" s="268">
        <v>67</v>
      </c>
      <c r="B77" s="277" t="s">
        <v>325</v>
      </c>
      <c r="C77" s="278">
        <v>2032.45</v>
      </c>
      <c r="D77" s="279">
        <v>2014.1499999999999</v>
      </c>
      <c r="E77" s="279">
        <v>1968.2999999999997</v>
      </c>
      <c r="F77" s="279">
        <v>1904.1499999999999</v>
      </c>
      <c r="G77" s="279">
        <v>1858.2999999999997</v>
      </c>
      <c r="H77" s="279">
        <v>2078.2999999999997</v>
      </c>
      <c r="I77" s="279">
        <v>2124.1499999999996</v>
      </c>
      <c r="J77" s="279">
        <v>2188.2999999999997</v>
      </c>
      <c r="K77" s="277">
        <v>2060</v>
      </c>
      <c r="L77" s="277">
        <v>1950</v>
      </c>
      <c r="M77" s="277">
        <v>1.0155700000000001</v>
      </c>
    </row>
    <row r="78" spans="1:13" s="16" customFormat="1">
      <c r="A78" s="268">
        <v>68</v>
      </c>
      <c r="B78" s="277" t="s">
        <v>326</v>
      </c>
      <c r="C78" s="278">
        <v>493.15</v>
      </c>
      <c r="D78" s="279">
        <v>492.05</v>
      </c>
      <c r="E78" s="279">
        <v>485.6</v>
      </c>
      <c r="F78" s="279">
        <v>478.05</v>
      </c>
      <c r="G78" s="279">
        <v>471.6</v>
      </c>
      <c r="H78" s="279">
        <v>499.6</v>
      </c>
      <c r="I78" s="279">
        <v>506.04999999999995</v>
      </c>
      <c r="J78" s="279">
        <v>513.6</v>
      </c>
      <c r="K78" s="277">
        <v>498.5</v>
      </c>
      <c r="L78" s="277">
        <v>484.5</v>
      </c>
      <c r="M78" s="277">
        <v>0.62363000000000002</v>
      </c>
    </row>
    <row r="79" spans="1:13" s="16" customFormat="1">
      <c r="A79" s="268">
        <v>69</v>
      </c>
      <c r="B79" s="277" t="s">
        <v>327</v>
      </c>
      <c r="C79" s="278">
        <v>71.650000000000006</v>
      </c>
      <c r="D79" s="279">
        <v>71.95</v>
      </c>
      <c r="E79" s="279">
        <v>70.45</v>
      </c>
      <c r="F79" s="279">
        <v>69.25</v>
      </c>
      <c r="G79" s="279">
        <v>67.75</v>
      </c>
      <c r="H79" s="279">
        <v>73.150000000000006</v>
      </c>
      <c r="I79" s="279">
        <v>74.650000000000006</v>
      </c>
      <c r="J79" s="279">
        <v>75.850000000000009</v>
      </c>
      <c r="K79" s="277">
        <v>73.45</v>
      </c>
      <c r="L79" s="277">
        <v>70.75</v>
      </c>
      <c r="M79" s="277">
        <v>28.097280000000001</v>
      </c>
    </row>
    <row r="80" spans="1:13" s="16" customFormat="1">
      <c r="A80" s="268">
        <v>70</v>
      </c>
      <c r="B80" s="277" t="s">
        <v>72</v>
      </c>
      <c r="C80" s="278">
        <v>13256.2</v>
      </c>
      <c r="D80" s="279">
        <v>13280.4</v>
      </c>
      <c r="E80" s="279">
        <v>13110.8</v>
      </c>
      <c r="F80" s="279">
        <v>12965.4</v>
      </c>
      <c r="G80" s="279">
        <v>12795.8</v>
      </c>
      <c r="H80" s="279">
        <v>13425.8</v>
      </c>
      <c r="I80" s="279">
        <v>13595.400000000001</v>
      </c>
      <c r="J80" s="279">
        <v>13740.8</v>
      </c>
      <c r="K80" s="277">
        <v>13450</v>
      </c>
      <c r="L80" s="277">
        <v>13135</v>
      </c>
      <c r="M80" s="277">
        <v>0.40027000000000001</v>
      </c>
    </row>
    <row r="81" spans="1:13" s="16" customFormat="1">
      <c r="A81" s="268">
        <v>71</v>
      </c>
      <c r="B81" s="277" t="s">
        <v>74</v>
      </c>
      <c r="C81" s="278">
        <v>437.3</v>
      </c>
      <c r="D81" s="279">
        <v>440.13333333333338</v>
      </c>
      <c r="E81" s="279">
        <v>432.26666666666677</v>
      </c>
      <c r="F81" s="279">
        <v>427.23333333333341</v>
      </c>
      <c r="G81" s="279">
        <v>419.36666666666679</v>
      </c>
      <c r="H81" s="279">
        <v>445.16666666666674</v>
      </c>
      <c r="I81" s="279">
        <v>453.03333333333342</v>
      </c>
      <c r="J81" s="279">
        <v>458.06666666666672</v>
      </c>
      <c r="K81" s="277">
        <v>448</v>
      </c>
      <c r="L81" s="277">
        <v>435.1</v>
      </c>
      <c r="M81" s="277">
        <v>143.73074</v>
      </c>
    </row>
    <row r="82" spans="1:13" s="16" customFormat="1">
      <c r="A82" s="268">
        <v>72</v>
      </c>
      <c r="B82" s="277" t="s">
        <v>328</v>
      </c>
      <c r="C82" s="278">
        <v>135</v>
      </c>
      <c r="D82" s="279">
        <v>134.16666666666666</v>
      </c>
      <c r="E82" s="279">
        <v>131.5333333333333</v>
      </c>
      <c r="F82" s="279">
        <v>128.06666666666663</v>
      </c>
      <c r="G82" s="279">
        <v>125.43333333333328</v>
      </c>
      <c r="H82" s="279">
        <v>137.63333333333333</v>
      </c>
      <c r="I82" s="279">
        <v>140.26666666666671</v>
      </c>
      <c r="J82" s="279">
        <v>143.73333333333335</v>
      </c>
      <c r="K82" s="277">
        <v>136.80000000000001</v>
      </c>
      <c r="L82" s="277">
        <v>130.69999999999999</v>
      </c>
      <c r="M82" s="277">
        <v>4.3433700000000002</v>
      </c>
    </row>
    <row r="83" spans="1:13" s="16" customFormat="1">
      <c r="A83" s="268">
        <v>73</v>
      </c>
      <c r="B83" s="277" t="s">
        <v>75</v>
      </c>
      <c r="C83" s="278">
        <v>3982.65</v>
      </c>
      <c r="D83" s="279">
        <v>3927.6166666666663</v>
      </c>
      <c r="E83" s="279">
        <v>3862.2333333333327</v>
      </c>
      <c r="F83" s="279">
        <v>3741.8166666666662</v>
      </c>
      <c r="G83" s="279">
        <v>3676.4333333333325</v>
      </c>
      <c r="H83" s="279">
        <v>4048.0333333333328</v>
      </c>
      <c r="I83" s="279">
        <v>4113.416666666667</v>
      </c>
      <c r="J83" s="279">
        <v>4233.833333333333</v>
      </c>
      <c r="K83" s="277">
        <v>3993</v>
      </c>
      <c r="L83" s="277">
        <v>3807.2</v>
      </c>
      <c r="M83" s="277">
        <v>37.851590000000002</v>
      </c>
    </row>
    <row r="84" spans="1:13" s="16" customFormat="1">
      <c r="A84" s="268">
        <v>74</v>
      </c>
      <c r="B84" s="277" t="s">
        <v>314</v>
      </c>
      <c r="C84" s="278">
        <v>519.65</v>
      </c>
      <c r="D84" s="279">
        <v>516.9666666666667</v>
      </c>
      <c r="E84" s="279">
        <v>510.93333333333339</v>
      </c>
      <c r="F84" s="279">
        <v>502.2166666666667</v>
      </c>
      <c r="G84" s="279">
        <v>496.18333333333339</v>
      </c>
      <c r="H84" s="279">
        <v>525.68333333333339</v>
      </c>
      <c r="I84" s="279">
        <v>531.7166666666667</v>
      </c>
      <c r="J84" s="279">
        <v>540.43333333333339</v>
      </c>
      <c r="K84" s="277">
        <v>523</v>
      </c>
      <c r="L84" s="277">
        <v>508.25</v>
      </c>
      <c r="M84" s="277">
        <v>3.8754200000000001</v>
      </c>
    </row>
    <row r="85" spans="1:13" s="16" customFormat="1">
      <c r="A85" s="268">
        <v>75</v>
      </c>
      <c r="B85" s="277" t="s">
        <v>323</v>
      </c>
      <c r="C85" s="278">
        <v>107.2</v>
      </c>
      <c r="D85" s="279">
        <v>107.60000000000001</v>
      </c>
      <c r="E85" s="279">
        <v>105.60000000000002</v>
      </c>
      <c r="F85" s="279">
        <v>104.00000000000001</v>
      </c>
      <c r="G85" s="279">
        <v>102.00000000000003</v>
      </c>
      <c r="H85" s="279">
        <v>109.20000000000002</v>
      </c>
      <c r="I85" s="279">
        <v>111.19999999999999</v>
      </c>
      <c r="J85" s="279">
        <v>112.80000000000001</v>
      </c>
      <c r="K85" s="277">
        <v>109.6</v>
      </c>
      <c r="L85" s="277">
        <v>106</v>
      </c>
      <c r="M85" s="277">
        <v>11.27647</v>
      </c>
    </row>
    <row r="86" spans="1:13" s="16" customFormat="1">
      <c r="A86" s="268">
        <v>76</v>
      </c>
      <c r="B86" s="277" t="s">
        <v>76</v>
      </c>
      <c r="C86" s="278">
        <v>374.3</v>
      </c>
      <c r="D86" s="279">
        <v>377.11666666666662</v>
      </c>
      <c r="E86" s="279">
        <v>369.73333333333323</v>
      </c>
      <c r="F86" s="279">
        <v>365.16666666666663</v>
      </c>
      <c r="G86" s="279">
        <v>357.78333333333325</v>
      </c>
      <c r="H86" s="279">
        <v>381.68333333333322</v>
      </c>
      <c r="I86" s="279">
        <v>389.06666666666655</v>
      </c>
      <c r="J86" s="279">
        <v>393.63333333333321</v>
      </c>
      <c r="K86" s="277">
        <v>384.5</v>
      </c>
      <c r="L86" s="277">
        <v>372.55</v>
      </c>
      <c r="M86" s="277">
        <v>59.514189999999999</v>
      </c>
    </row>
    <row r="87" spans="1:13" s="16" customFormat="1">
      <c r="A87" s="268">
        <v>77</v>
      </c>
      <c r="B87" s="277" t="s">
        <v>77</v>
      </c>
      <c r="C87" s="278">
        <v>103</v>
      </c>
      <c r="D87" s="279">
        <v>103.11666666666667</v>
      </c>
      <c r="E87" s="279">
        <v>102.23333333333335</v>
      </c>
      <c r="F87" s="279">
        <v>101.46666666666667</v>
      </c>
      <c r="G87" s="279">
        <v>100.58333333333334</v>
      </c>
      <c r="H87" s="279">
        <v>103.88333333333335</v>
      </c>
      <c r="I87" s="279">
        <v>104.76666666666668</v>
      </c>
      <c r="J87" s="279">
        <v>105.53333333333336</v>
      </c>
      <c r="K87" s="277">
        <v>104</v>
      </c>
      <c r="L87" s="277">
        <v>102.35</v>
      </c>
      <c r="M87" s="277">
        <v>51.796169999999996</v>
      </c>
    </row>
    <row r="88" spans="1:13" s="16" customFormat="1">
      <c r="A88" s="268">
        <v>78</v>
      </c>
      <c r="B88" s="277" t="s">
        <v>332</v>
      </c>
      <c r="C88" s="278">
        <v>371.25</v>
      </c>
      <c r="D88" s="279">
        <v>367.2166666666667</v>
      </c>
      <c r="E88" s="279">
        <v>360.48333333333341</v>
      </c>
      <c r="F88" s="279">
        <v>349.7166666666667</v>
      </c>
      <c r="G88" s="279">
        <v>342.98333333333341</v>
      </c>
      <c r="H88" s="279">
        <v>377.98333333333341</v>
      </c>
      <c r="I88" s="279">
        <v>384.71666666666675</v>
      </c>
      <c r="J88" s="279">
        <v>395.48333333333341</v>
      </c>
      <c r="K88" s="277">
        <v>373.95</v>
      </c>
      <c r="L88" s="277">
        <v>356.45</v>
      </c>
      <c r="M88" s="277">
        <v>5.5233600000000003</v>
      </c>
    </row>
    <row r="89" spans="1:13" s="16" customFormat="1">
      <c r="A89" s="268">
        <v>79</v>
      </c>
      <c r="B89" s="277" t="s">
        <v>333</v>
      </c>
      <c r="C89" s="278">
        <v>387.8</v>
      </c>
      <c r="D89" s="279">
        <v>388.2833333333333</v>
      </c>
      <c r="E89" s="279">
        <v>381.56666666666661</v>
      </c>
      <c r="F89" s="279">
        <v>375.33333333333331</v>
      </c>
      <c r="G89" s="279">
        <v>368.61666666666662</v>
      </c>
      <c r="H89" s="279">
        <v>394.51666666666659</v>
      </c>
      <c r="I89" s="279">
        <v>401.23333333333329</v>
      </c>
      <c r="J89" s="279">
        <v>407.46666666666658</v>
      </c>
      <c r="K89" s="277">
        <v>395</v>
      </c>
      <c r="L89" s="277">
        <v>382.05</v>
      </c>
      <c r="M89" s="277">
        <v>4.8870500000000003</v>
      </c>
    </row>
    <row r="90" spans="1:13" s="16" customFormat="1">
      <c r="A90" s="268">
        <v>80</v>
      </c>
      <c r="B90" s="277" t="s">
        <v>335</v>
      </c>
      <c r="C90" s="278">
        <v>240.25</v>
      </c>
      <c r="D90" s="279">
        <v>241.70000000000002</v>
      </c>
      <c r="E90" s="279">
        <v>238.40000000000003</v>
      </c>
      <c r="F90" s="279">
        <v>236.55</v>
      </c>
      <c r="G90" s="279">
        <v>233.25000000000003</v>
      </c>
      <c r="H90" s="279">
        <v>243.55000000000004</v>
      </c>
      <c r="I90" s="279">
        <v>246.85000000000005</v>
      </c>
      <c r="J90" s="279">
        <v>248.70000000000005</v>
      </c>
      <c r="K90" s="277">
        <v>245</v>
      </c>
      <c r="L90" s="277">
        <v>239.85</v>
      </c>
      <c r="M90" s="277">
        <v>1.26806</v>
      </c>
    </row>
    <row r="91" spans="1:13" s="16" customFormat="1">
      <c r="A91" s="268">
        <v>81</v>
      </c>
      <c r="B91" s="277" t="s">
        <v>329</v>
      </c>
      <c r="C91" s="278">
        <v>424.3</v>
      </c>
      <c r="D91" s="279">
        <v>424.7833333333333</v>
      </c>
      <c r="E91" s="279">
        <v>421.56666666666661</v>
      </c>
      <c r="F91" s="279">
        <v>418.83333333333331</v>
      </c>
      <c r="G91" s="279">
        <v>415.61666666666662</v>
      </c>
      <c r="H91" s="279">
        <v>427.51666666666659</v>
      </c>
      <c r="I91" s="279">
        <v>430.73333333333329</v>
      </c>
      <c r="J91" s="279">
        <v>433.46666666666658</v>
      </c>
      <c r="K91" s="277">
        <v>428</v>
      </c>
      <c r="L91" s="277">
        <v>422.05</v>
      </c>
      <c r="M91" s="277">
        <v>0.37293999999999999</v>
      </c>
    </row>
    <row r="92" spans="1:13" s="16" customFormat="1">
      <c r="A92" s="268">
        <v>82</v>
      </c>
      <c r="B92" s="277" t="s">
        <v>78</v>
      </c>
      <c r="C92" s="278">
        <v>117.3</v>
      </c>
      <c r="D92" s="279">
        <v>117.83333333333333</v>
      </c>
      <c r="E92" s="279">
        <v>116.56666666666666</v>
      </c>
      <c r="F92" s="279">
        <v>115.83333333333333</v>
      </c>
      <c r="G92" s="279">
        <v>114.56666666666666</v>
      </c>
      <c r="H92" s="279">
        <v>118.56666666666666</v>
      </c>
      <c r="I92" s="279">
        <v>119.83333333333334</v>
      </c>
      <c r="J92" s="279">
        <v>120.56666666666666</v>
      </c>
      <c r="K92" s="277">
        <v>119.1</v>
      </c>
      <c r="L92" s="277">
        <v>117.1</v>
      </c>
      <c r="M92" s="277">
        <v>8.3277699999999992</v>
      </c>
    </row>
    <row r="93" spans="1:13" s="16" customFormat="1">
      <c r="A93" s="268">
        <v>83</v>
      </c>
      <c r="B93" s="277" t="s">
        <v>330</v>
      </c>
      <c r="C93" s="278">
        <v>250.95</v>
      </c>
      <c r="D93" s="279">
        <v>251</v>
      </c>
      <c r="E93" s="279">
        <v>248</v>
      </c>
      <c r="F93" s="279">
        <v>245.05</v>
      </c>
      <c r="G93" s="279">
        <v>242.05</v>
      </c>
      <c r="H93" s="279">
        <v>253.95</v>
      </c>
      <c r="I93" s="279">
        <v>256.95</v>
      </c>
      <c r="J93" s="279">
        <v>259.89999999999998</v>
      </c>
      <c r="K93" s="277">
        <v>254</v>
      </c>
      <c r="L93" s="277">
        <v>248.05</v>
      </c>
      <c r="M93" s="277">
        <v>1.94431</v>
      </c>
    </row>
    <row r="94" spans="1:13" s="16" customFormat="1">
      <c r="A94" s="268">
        <v>84</v>
      </c>
      <c r="B94" s="277" t="s">
        <v>338</v>
      </c>
      <c r="C94" s="278">
        <v>314.75</v>
      </c>
      <c r="D94" s="279">
        <v>311.01666666666665</v>
      </c>
      <c r="E94" s="279">
        <v>303.73333333333329</v>
      </c>
      <c r="F94" s="279">
        <v>292.71666666666664</v>
      </c>
      <c r="G94" s="279">
        <v>285.43333333333328</v>
      </c>
      <c r="H94" s="279">
        <v>322.0333333333333</v>
      </c>
      <c r="I94" s="279">
        <v>329.31666666666661</v>
      </c>
      <c r="J94" s="279">
        <v>340.33333333333331</v>
      </c>
      <c r="K94" s="277">
        <v>318.3</v>
      </c>
      <c r="L94" s="277">
        <v>300</v>
      </c>
      <c r="M94" s="277">
        <v>29.69107</v>
      </c>
    </row>
    <row r="95" spans="1:13" s="16" customFormat="1">
      <c r="A95" s="268">
        <v>85</v>
      </c>
      <c r="B95" s="277" t="s">
        <v>336</v>
      </c>
      <c r="C95" s="278">
        <v>881.55</v>
      </c>
      <c r="D95" s="279">
        <v>883.81666666666661</v>
      </c>
      <c r="E95" s="279">
        <v>877.63333333333321</v>
      </c>
      <c r="F95" s="279">
        <v>873.71666666666658</v>
      </c>
      <c r="G95" s="279">
        <v>867.53333333333319</v>
      </c>
      <c r="H95" s="279">
        <v>887.73333333333323</v>
      </c>
      <c r="I95" s="279">
        <v>893.91666666666663</v>
      </c>
      <c r="J95" s="279">
        <v>897.83333333333326</v>
      </c>
      <c r="K95" s="277">
        <v>890</v>
      </c>
      <c r="L95" s="277">
        <v>879.9</v>
      </c>
      <c r="M95" s="277">
        <v>0.57537000000000005</v>
      </c>
    </row>
    <row r="96" spans="1:13" s="16" customFormat="1">
      <c r="A96" s="268">
        <v>86</v>
      </c>
      <c r="B96" s="277" t="s">
        <v>337</v>
      </c>
      <c r="C96" s="278">
        <v>16.850000000000001</v>
      </c>
      <c r="D96" s="279">
        <v>16.899999999999999</v>
      </c>
      <c r="E96" s="279">
        <v>16.599999999999998</v>
      </c>
      <c r="F96" s="279">
        <v>16.349999999999998</v>
      </c>
      <c r="G96" s="279">
        <v>16.049999999999997</v>
      </c>
      <c r="H96" s="279">
        <v>17.149999999999999</v>
      </c>
      <c r="I96" s="279">
        <v>17.449999999999996</v>
      </c>
      <c r="J96" s="279">
        <v>17.7</v>
      </c>
      <c r="K96" s="277">
        <v>17.2</v>
      </c>
      <c r="L96" s="277">
        <v>16.649999999999999</v>
      </c>
      <c r="M96" s="277">
        <v>7.6663600000000001</v>
      </c>
    </row>
    <row r="97" spans="1:13" s="16" customFormat="1">
      <c r="A97" s="268">
        <v>87</v>
      </c>
      <c r="B97" s="277" t="s">
        <v>339</v>
      </c>
      <c r="C97" s="278">
        <v>129.5</v>
      </c>
      <c r="D97" s="279">
        <v>130.33333333333334</v>
      </c>
      <c r="E97" s="279">
        <v>128.16666666666669</v>
      </c>
      <c r="F97" s="279">
        <v>126.83333333333334</v>
      </c>
      <c r="G97" s="279">
        <v>124.66666666666669</v>
      </c>
      <c r="H97" s="279">
        <v>131.66666666666669</v>
      </c>
      <c r="I97" s="279">
        <v>133.83333333333337</v>
      </c>
      <c r="J97" s="279">
        <v>135.16666666666669</v>
      </c>
      <c r="K97" s="277">
        <v>132.5</v>
      </c>
      <c r="L97" s="277">
        <v>129</v>
      </c>
      <c r="M97" s="277">
        <v>4.5631500000000003</v>
      </c>
    </row>
    <row r="98" spans="1:13" s="16" customFormat="1">
      <c r="A98" s="268">
        <v>88</v>
      </c>
      <c r="B98" s="277" t="s">
        <v>340</v>
      </c>
      <c r="C98" s="278">
        <v>2208.75</v>
      </c>
      <c r="D98" s="279">
        <v>2209.25</v>
      </c>
      <c r="E98" s="279">
        <v>2179.5</v>
      </c>
      <c r="F98" s="279">
        <v>2150.25</v>
      </c>
      <c r="G98" s="279">
        <v>2120.5</v>
      </c>
      <c r="H98" s="279">
        <v>2238.5</v>
      </c>
      <c r="I98" s="279">
        <v>2268.25</v>
      </c>
      <c r="J98" s="279">
        <v>2297.5</v>
      </c>
      <c r="K98" s="277">
        <v>2239</v>
      </c>
      <c r="L98" s="277">
        <v>2180</v>
      </c>
      <c r="M98" s="277">
        <v>2.8799999999999999E-2</v>
      </c>
    </row>
    <row r="99" spans="1:13" s="16" customFormat="1">
      <c r="A99" s="268">
        <v>89</v>
      </c>
      <c r="B99" s="277" t="s">
        <v>81</v>
      </c>
      <c r="C99" s="278">
        <v>602.75</v>
      </c>
      <c r="D99" s="279">
        <v>607.08333333333337</v>
      </c>
      <c r="E99" s="279">
        <v>597.16666666666674</v>
      </c>
      <c r="F99" s="279">
        <v>591.58333333333337</v>
      </c>
      <c r="G99" s="279">
        <v>581.66666666666674</v>
      </c>
      <c r="H99" s="279">
        <v>612.66666666666674</v>
      </c>
      <c r="I99" s="279">
        <v>622.58333333333348</v>
      </c>
      <c r="J99" s="279">
        <v>628.16666666666674</v>
      </c>
      <c r="K99" s="277">
        <v>617</v>
      </c>
      <c r="L99" s="277">
        <v>601.5</v>
      </c>
      <c r="M99" s="277">
        <v>2.1169099999999998</v>
      </c>
    </row>
    <row r="100" spans="1:13" s="16" customFormat="1">
      <c r="A100" s="268">
        <v>90</v>
      </c>
      <c r="B100" s="277" t="s">
        <v>334</v>
      </c>
      <c r="C100" s="278">
        <v>181.75</v>
      </c>
      <c r="D100" s="279">
        <v>179.71666666666667</v>
      </c>
      <c r="E100" s="279">
        <v>170.03333333333333</v>
      </c>
      <c r="F100" s="279">
        <v>158.31666666666666</v>
      </c>
      <c r="G100" s="279">
        <v>148.63333333333333</v>
      </c>
      <c r="H100" s="279">
        <v>191.43333333333334</v>
      </c>
      <c r="I100" s="279">
        <v>201.11666666666667</v>
      </c>
      <c r="J100" s="279">
        <v>212.83333333333334</v>
      </c>
      <c r="K100" s="277">
        <v>189.4</v>
      </c>
      <c r="L100" s="277">
        <v>168</v>
      </c>
      <c r="M100" s="277">
        <v>1.3795299999999999</v>
      </c>
    </row>
    <row r="101" spans="1:13">
      <c r="A101" s="268">
        <v>91</v>
      </c>
      <c r="B101" s="277" t="s">
        <v>341</v>
      </c>
      <c r="C101" s="278">
        <v>129.85</v>
      </c>
      <c r="D101" s="279">
        <v>130.58333333333334</v>
      </c>
      <c r="E101" s="279">
        <v>128.26666666666668</v>
      </c>
      <c r="F101" s="279">
        <v>126.68333333333334</v>
      </c>
      <c r="G101" s="279">
        <v>124.36666666666667</v>
      </c>
      <c r="H101" s="279">
        <v>132.16666666666669</v>
      </c>
      <c r="I101" s="279">
        <v>134.48333333333335</v>
      </c>
      <c r="J101" s="279">
        <v>136.06666666666669</v>
      </c>
      <c r="K101" s="277">
        <v>132.9</v>
      </c>
      <c r="L101" s="277">
        <v>129</v>
      </c>
      <c r="M101" s="277">
        <v>1.02329</v>
      </c>
    </row>
    <row r="102" spans="1:13">
      <c r="A102" s="268">
        <v>92</v>
      </c>
      <c r="B102" s="277" t="s">
        <v>342</v>
      </c>
      <c r="C102" s="278">
        <v>154.25</v>
      </c>
      <c r="D102" s="279">
        <v>154.01666666666665</v>
      </c>
      <c r="E102" s="279">
        <v>152.6333333333333</v>
      </c>
      <c r="F102" s="279">
        <v>151.01666666666665</v>
      </c>
      <c r="G102" s="279">
        <v>149.6333333333333</v>
      </c>
      <c r="H102" s="279">
        <v>155.6333333333333</v>
      </c>
      <c r="I102" s="279">
        <v>157.01666666666662</v>
      </c>
      <c r="J102" s="279">
        <v>158.6333333333333</v>
      </c>
      <c r="K102" s="277">
        <v>155.4</v>
      </c>
      <c r="L102" s="277">
        <v>152.4</v>
      </c>
      <c r="M102" s="277">
        <v>5.3862199999999998</v>
      </c>
    </row>
    <row r="103" spans="1:13">
      <c r="A103" s="268">
        <v>93</v>
      </c>
      <c r="B103" s="277" t="s">
        <v>343</v>
      </c>
      <c r="C103" s="278">
        <v>82.35</v>
      </c>
      <c r="D103" s="279">
        <v>82.766666666666666</v>
      </c>
      <c r="E103" s="279">
        <v>81.633333333333326</v>
      </c>
      <c r="F103" s="279">
        <v>80.916666666666657</v>
      </c>
      <c r="G103" s="279">
        <v>79.783333333333317</v>
      </c>
      <c r="H103" s="279">
        <v>83.483333333333334</v>
      </c>
      <c r="I103" s="279">
        <v>84.616666666666688</v>
      </c>
      <c r="J103" s="279">
        <v>85.333333333333343</v>
      </c>
      <c r="K103" s="277">
        <v>83.9</v>
      </c>
      <c r="L103" s="277">
        <v>82.05</v>
      </c>
      <c r="M103" s="277">
        <v>8.8487399999999994</v>
      </c>
    </row>
    <row r="104" spans="1:13">
      <c r="A104" s="268">
        <v>94</v>
      </c>
      <c r="B104" s="277" t="s">
        <v>82</v>
      </c>
      <c r="C104" s="278">
        <v>215.2</v>
      </c>
      <c r="D104" s="279">
        <v>213.61666666666665</v>
      </c>
      <c r="E104" s="279">
        <v>208.6333333333333</v>
      </c>
      <c r="F104" s="279">
        <v>202.06666666666666</v>
      </c>
      <c r="G104" s="279">
        <v>197.08333333333331</v>
      </c>
      <c r="H104" s="279">
        <v>220.18333333333328</v>
      </c>
      <c r="I104" s="279">
        <v>225.16666666666663</v>
      </c>
      <c r="J104" s="279">
        <v>231.73333333333326</v>
      </c>
      <c r="K104" s="277">
        <v>218.6</v>
      </c>
      <c r="L104" s="277">
        <v>207.05</v>
      </c>
      <c r="M104" s="277">
        <v>141.58051</v>
      </c>
    </row>
    <row r="105" spans="1:13">
      <c r="A105" s="268">
        <v>95</v>
      </c>
      <c r="B105" s="277" t="s">
        <v>344</v>
      </c>
      <c r="C105" s="278">
        <v>334.9</v>
      </c>
      <c r="D105" s="279">
        <v>333.90000000000003</v>
      </c>
      <c r="E105" s="279">
        <v>328.00000000000006</v>
      </c>
      <c r="F105" s="279">
        <v>321.10000000000002</v>
      </c>
      <c r="G105" s="279">
        <v>315.20000000000005</v>
      </c>
      <c r="H105" s="279">
        <v>340.80000000000007</v>
      </c>
      <c r="I105" s="279">
        <v>346.70000000000005</v>
      </c>
      <c r="J105" s="279">
        <v>353.60000000000008</v>
      </c>
      <c r="K105" s="277">
        <v>339.8</v>
      </c>
      <c r="L105" s="277">
        <v>327</v>
      </c>
      <c r="M105" s="277">
        <v>0.40838000000000002</v>
      </c>
    </row>
    <row r="106" spans="1:13">
      <c r="A106" s="268">
        <v>96</v>
      </c>
      <c r="B106" s="277" t="s">
        <v>83</v>
      </c>
      <c r="C106" s="278">
        <v>674.35</v>
      </c>
      <c r="D106" s="279">
        <v>679.18333333333339</v>
      </c>
      <c r="E106" s="279">
        <v>667.51666666666677</v>
      </c>
      <c r="F106" s="279">
        <v>660.68333333333339</v>
      </c>
      <c r="G106" s="279">
        <v>649.01666666666677</v>
      </c>
      <c r="H106" s="279">
        <v>686.01666666666677</v>
      </c>
      <c r="I106" s="279">
        <v>697.68333333333328</v>
      </c>
      <c r="J106" s="279">
        <v>704.51666666666677</v>
      </c>
      <c r="K106" s="277">
        <v>690.85</v>
      </c>
      <c r="L106" s="277">
        <v>672.35</v>
      </c>
      <c r="M106" s="277">
        <v>54.694960000000002</v>
      </c>
    </row>
    <row r="107" spans="1:13">
      <c r="A107" s="268">
        <v>97</v>
      </c>
      <c r="B107" s="277" t="s">
        <v>84</v>
      </c>
      <c r="C107" s="278">
        <v>133</v>
      </c>
      <c r="D107" s="279">
        <v>133.1</v>
      </c>
      <c r="E107" s="279">
        <v>131.6</v>
      </c>
      <c r="F107" s="279">
        <v>130.19999999999999</v>
      </c>
      <c r="G107" s="279">
        <v>128.69999999999999</v>
      </c>
      <c r="H107" s="279">
        <v>134.5</v>
      </c>
      <c r="I107" s="279">
        <v>136</v>
      </c>
      <c r="J107" s="279">
        <v>137.4</v>
      </c>
      <c r="K107" s="277">
        <v>134.6</v>
      </c>
      <c r="L107" s="277">
        <v>131.69999999999999</v>
      </c>
      <c r="M107" s="277">
        <v>166.02099000000001</v>
      </c>
    </row>
    <row r="108" spans="1:13">
      <c r="A108" s="268">
        <v>98</v>
      </c>
      <c r="B108" s="285" t="s">
        <v>345</v>
      </c>
      <c r="C108" s="278">
        <v>334.35</v>
      </c>
      <c r="D108" s="279">
        <v>335.81666666666666</v>
      </c>
      <c r="E108" s="279">
        <v>331.63333333333333</v>
      </c>
      <c r="F108" s="279">
        <v>328.91666666666669</v>
      </c>
      <c r="G108" s="279">
        <v>324.73333333333335</v>
      </c>
      <c r="H108" s="279">
        <v>338.5333333333333</v>
      </c>
      <c r="I108" s="279">
        <v>342.71666666666658</v>
      </c>
      <c r="J108" s="279">
        <v>345.43333333333328</v>
      </c>
      <c r="K108" s="277">
        <v>340</v>
      </c>
      <c r="L108" s="277">
        <v>333.1</v>
      </c>
      <c r="M108" s="277">
        <v>5.8828100000000001</v>
      </c>
    </row>
    <row r="109" spans="1:13">
      <c r="A109" s="268">
        <v>99</v>
      </c>
      <c r="B109" s="277" t="s">
        <v>85</v>
      </c>
      <c r="C109" s="278">
        <v>1439.1</v>
      </c>
      <c r="D109" s="279">
        <v>1431.8833333333332</v>
      </c>
      <c r="E109" s="279">
        <v>1415.7666666666664</v>
      </c>
      <c r="F109" s="279">
        <v>1392.4333333333332</v>
      </c>
      <c r="G109" s="279">
        <v>1376.3166666666664</v>
      </c>
      <c r="H109" s="279">
        <v>1455.2166666666665</v>
      </c>
      <c r="I109" s="279">
        <v>1471.3333333333333</v>
      </c>
      <c r="J109" s="279">
        <v>1494.6666666666665</v>
      </c>
      <c r="K109" s="277">
        <v>1448</v>
      </c>
      <c r="L109" s="277">
        <v>1408.55</v>
      </c>
      <c r="M109" s="277">
        <v>7.8260199999999998</v>
      </c>
    </row>
    <row r="110" spans="1:13">
      <c r="A110" s="268">
        <v>100</v>
      </c>
      <c r="B110" s="277" t="s">
        <v>86</v>
      </c>
      <c r="C110" s="278">
        <v>446.25</v>
      </c>
      <c r="D110" s="279">
        <v>454.48333333333335</v>
      </c>
      <c r="E110" s="279">
        <v>435.06666666666672</v>
      </c>
      <c r="F110" s="279">
        <v>423.88333333333338</v>
      </c>
      <c r="G110" s="279">
        <v>404.46666666666675</v>
      </c>
      <c r="H110" s="279">
        <v>465.66666666666669</v>
      </c>
      <c r="I110" s="279">
        <v>485.08333333333331</v>
      </c>
      <c r="J110" s="279">
        <v>496.26666666666665</v>
      </c>
      <c r="K110" s="277">
        <v>473.9</v>
      </c>
      <c r="L110" s="277">
        <v>443.3</v>
      </c>
      <c r="M110" s="277">
        <v>72.161689999999993</v>
      </c>
    </row>
    <row r="111" spans="1:13">
      <c r="A111" s="268">
        <v>101</v>
      </c>
      <c r="B111" s="277" t="s">
        <v>236</v>
      </c>
      <c r="C111" s="278">
        <v>796.15</v>
      </c>
      <c r="D111" s="279">
        <v>792.41666666666663</v>
      </c>
      <c r="E111" s="279">
        <v>780.83333333333326</v>
      </c>
      <c r="F111" s="279">
        <v>765.51666666666665</v>
      </c>
      <c r="G111" s="279">
        <v>753.93333333333328</v>
      </c>
      <c r="H111" s="279">
        <v>807.73333333333323</v>
      </c>
      <c r="I111" s="279">
        <v>819.31666666666649</v>
      </c>
      <c r="J111" s="279">
        <v>834.63333333333321</v>
      </c>
      <c r="K111" s="277">
        <v>804</v>
      </c>
      <c r="L111" s="277">
        <v>777.1</v>
      </c>
      <c r="M111" s="277">
        <v>5.9623799999999996</v>
      </c>
    </row>
    <row r="112" spans="1:13">
      <c r="A112" s="268">
        <v>102</v>
      </c>
      <c r="B112" s="277" t="s">
        <v>346</v>
      </c>
      <c r="C112" s="278">
        <v>560.35</v>
      </c>
      <c r="D112" s="279">
        <v>560.11666666666667</v>
      </c>
      <c r="E112" s="279">
        <v>552.23333333333335</v>
      </c>
      <c r="F112" s="279">
        <v>544.11666666666667</v>
      </c>
      <c r="G112" s="279">
        <v>536.23333333333335</v>
      </c>
      <c r="H112" s="279">
        <v>568.23333333333335</v>
      </c>
      <c r="I112" s="279">
        <v>576.11666666666679</v>
      </c>
      <c r="J112" s="279">
        <v>584.23333333333335</v>
      </c>
      <c r="K112" s="277">
        <v>568</v>
      </c>
      <c r="L112" s="277">
        <v>552</v>
      </c>
      <c r="M112" s="277">
        <v>1.2345600000000001</v>
      </c>
    </row>
    <row r="113" spans="1:13">
      <c r="A113" s="268">
        <v>103</v>
      </c>
      <c r="B113" s="277" t="s">
        <v>331</v>
      </c>
      <c r="C113" s="278">
        <v>1730.65</v>
      </c>
      <c r="D113" s="279">
        <v>1730.2833333333335</v>
      </c>
      <c r="E113" s="279">
        <v>1714.5166666666671</v>
      </c>
      <c r="F113" s="279">
        <v>1698.3833333333337</v>
      </c>
      <c r="G113" s="279">
        <v>1682.6166666666672</v>
      </c>
      <c r="H113" s="279">
        <v>1746.416666666667</v>
      </c>
      <c r="I113" s="279">
        <v>1762.1833333333334</v>
      </c>
      <c r="J113" s="279">
        <v>1778.3166666666668</v>
      </c>
      <c r="K113" s="277">
        <v>1746.05</v>
      </c>
      <c r="L113" s="277">
        <v>1714.15</v>
      </c>
      <c r="M113" s="277">
        <v>0.10258</v>
      </c>
    </row>
    <row r="114" spans="1:13">
      <c r="A114" s="268">
        <v>104</v>
      </c>
      <c r="B114" s="277" t="s">
        <v>237</v>
      </c>
      <c r="C114" s="278">
        <v>250.45</v>
      </c>
      <c r="D114" s="279">
        <v>248.1</v>
      </c>
      <c r="E114" s="279">
        <v>242.5</v>
      </c>
      <c r="F114" s="279">
        <v>234.55</v>
      </c>
      <c r="G114" s="279">
        <v>228.95000000000002</v>
      </c>
      <c r="H114" s="279">
        <v>256.04999999999995</v>
      </c>
      <c r="I114" s="279">
        <v>261.64999999999998</v>
      </c>
      <c r="J114" s="279">
        <v>269.59999999999997</v>
      </c>
      <c r="K114" s="277">
        <v>253.7</v>
      </c>
      <c r="L114" s="277">
        <v>240.15</v>
      </c>
      <c r="M114" s="277">
        <v>7.2660600000000004</v>
      </c>
    </row>
    <row r="115" spans="1:13">
      <c r="A115" s="268">
        <v>105</v>
      </c>
      <c r="B115" s="277" t="s">
        <v>235</v>
      </c>
      <c r="C115" s="278">
        <v>123.85</v>
      </c>
      <c r="D115" s="279">
        <v>124.11666666666667</v>
      </c>
      <c r="E115" s="279">
        <v>122.28333333333335</v>
      </c>
      <c r="F115" s="279">
        <v>120.71666666666667</v>
      </c>
      <c r="G115" s="279">
        <v>118.88333333333334</v>
      </c>
      <c r="H115" s="279">
        <v>125.68333333333335</v>
      </c>
      <c r="I115" s="279">
        <v>127.51666666666667</v>
      </c>
      <c r="J115" s="279">
        <v>129.08333333333337</v>
      </c>
      <c r="K115" s="277">
        <v>125.95</v>
      </c>
      <c r="L115" s="277">
        <v>122.55</v>
      </c>
      <c r="M115" s="277">
        <v>21.489640000000001</v>
      </c>
    </row>
    <row r="116" spans="1:13">
      <c r="A116" s="268">
        <v>106</v>
      </c>
      <c r="B116" s="277" t="s">
        <v>87</v>
      </c>
      <c r="C116" s="278">
        <v>393.05</v>
      </c>
      <c r="D116" s="279">
        <v>391.18333333333334</v>
      </c>
      <c r="E116" s="279">
        <v>386.36666666666667</v>
      </c>
      <c r="F116" s="279">
        <v>379.68333333333334</v>
      </c>
      <c r="G116" s="279">
        <v>374.86666666666667</v>
      </c>
      <c r="H116" s="279">
        <v>397.86666666666667</v>
      </c>
      <c r="I116" s="279">
        <v>402.68333333333339</v>
      </c>
      <c r="J116" s="279">
        <v>409.36666666666667</v>
      </c>
      <c r="K116" s="277">
        <v>396</v>
      </c>
      <c r="L116" s="277">
        <v>384.5</v>
      </c>
      <c r="M116" s="277">
        <v>10.77251</v>
      </c>
    </row>
    <row r="117" spans="1:13">
      <c r="A117" s="268">
        <v>107</v>
      </c>
      <c r="B117" s="277" t="s">
        <v>347</v>
      </c>
      <c r="C117" s="278">
        <v>296.75</v>
      </c>
      <c r="D117" s="279">
        <v>297.01666666666665</v>
      </c>
      <c r="E117" s="279">
        <v>292.88333333333333</v>
      </c>
      <c r="F117" s="279">
        <v>289.01666666666665</v>
      </c>
      <c r="G117" s="279">
        <v>284.88333333333333</v>
      </c>
      <c r="H117" s="279">
        <v>300.88333333333333</v>
      </c>
      <c r="I117" s="279">
        <v>305.01666666666665</v>
      </c>
      <c r="J117" s="279">
        <v>308.88333333333333</v>
      </c>
      <c r="K117" s="277">
        <v>301.14999999999998</v>
      </c>
      <c r="L117" s="277">
        <v>293.14999999999998</v>
      </c>
      <c r="M117" s="277">
        <v>8.1152999999999995</v>
      </c>
    </row>
    <row r="118" spans="1:13">
      <c r="A118" s="268">
        <v>108</v>
      </c>
      <c r="B118" s="277" t="s">
        <v>88</v>
      </c>
      <c r="C118" s="278">
        <v>500.95</v>
      </c>
      <c r="D118" s="279">
        <v>497.08333333333331</v>
      </c>
      <c r="E118" s="279">
        <v>491.16666666666663</v>
      </c>
      <c r="F118" s="279">
        <v>481.38333333333333</v>
      </c>
      <c r="G118" s="279">
        <v>475.46666666666664</v>
      </c>
      <c r="H118" s="279">
        <v>506.86666666666662</v>
      </c>
      <c r="I118" s="279">
        <v>512.7833333333333</v>
      </c>
      <c r="J118" s="279">
        <v>522.56666666666661</v>
      </c>
      <c r="K118" s="277">
        <v>503</v>
      </c>
      <c r="L118" s="277">
        <v>487.3</v>
      </c>
      <c r="M118" s="277">
        <v>35.295499999999997</v>
      </c>
    </row>
    <row r="119" spans="1:13">
      <c r="A119" s="268">
        <v>109</v>
      </c>
      <c r="B119" s="277" t="s">
        <v>238</v>
      </c>
      <c r="C119" s="278">
        <v>716.6</v>
      </c>
      <c r="D119" s="279">
        <v>723.69999999999993</v>
      </c>
      <c r="E119" s="279">
        <v>699.39999999999986</v>
      </c>
      <c r="F119" s="279">
        <v>682.19999999999993</v>
      </c>
      <c r="G119" s="279">
        <v>657.89999999999986</v>
      </c>
      <c r="H119" s="279">
        <v>740.89999999999986</v>
      </c>
      <c r="I119" s="279">
        <v>765.19999999999982</v>
      </c>
      <c r="J119" s="279">
        <v>782.39999999999986</v>
      </c>
      <c r="K119" s="277">
        <v>748</v>
      </c>
      <c r="L119" s="277">
        <v>706.5</v>
      </c>
      <c r="M119" s="277">
        <v>3.94197</v>
      </c>
    </row>
    <row r="120" spans="1:13">
      <c r="A120" s="268">
        <v>110</v>
      </c>
      <c r="B120" s="277" t="s">
        <v>348</v>
      </c>
      <c r="C120" s="278">
        <v>78.099999999999994</v>
      </c>
      <c r="D120" s="279">
        <v>78.3</v>
      </c>
      <c r="E120" s="279">
        <v>77.599999999999994</v>
      </c>
      <c r="F120" s="279">
        <v>77.099999999999994</v>
      </c>
      <c r="G120" s="279">
        <v>76.399999999999991</v>
      </c>
      <c r="H120" s="279">
        <v>78.8</v>
      </c>
      <c r="I120" s="279">
        <v>79.500000000000014</v>
      </c>
      <c r="J120" s="279">
        <v>80</v>
      </c>
      <c r="K120" s="277">
        <v>79</v>
      </c>
      <c r="L120" s="277">
        <v>77.8</v>
      </c>
      <c r="M120" s="277">
        <v>1.4418899999999999</v>
      </c>
    </row>
    <row r="121" spans="1:13">
      <c r="A121" s="268">
        <v>111</v>
      </c>
      <c r="B121" s="277" t="s">
        <v>355</v>
      </c>
      <c r="C121" s="278">
        <v>282.7</v>
      </c>
      <c r="D121" s="279">
        <v>283.09999999999997</v>
      </c>
      <c r="E121" s="279">
        <v>281.49999999999994</v>
      </c>
      <c r="F121" s="279">
        <v>280.29999999999995</v>
      </c>
      <c r="G121" s="279">
        <v>278.69999999999993</v>
      </c>
      <c r="H121" s="279">
        <v>284.29999999999995</v>
      </c>
      <c r="I121" s="279">
        <v>285.89999999999998</v>
      </c>
      <c r="J121" s="279">
        <v>287.09999999999997</v>
      </c>
      <c r="K121" s="277">
        <v>284.7</v>
      </c>
      <c r="L121" s="277">
        <v>281.89999999999998</v>
      </c>
      <c r="M121" s="277">
        <v>1.3763000000000001</v>
      </c>
    </row>
    <row r="122" spans="1:13">
      <c r="A122" s="268">
        <v>112</v>
      </c>
      <c r="B122" s="277" t="s">
        <v>356</v>
      </c>
      <c r="C122" s="278">
        <v>175.3</v>
      </c>
      <c r="D122" s="279">
        <v>177.73333333333335</v>
      </c>
      <c r="E122" s="279">
        <v>170.76666666666671</v>
      </c>
      <c r="F122" s="279">
        <v>166.23333333333335</v>
      </c>
      <c r="G122" s="279">
        <v>159.26666666666671</v>
      </c>
      <c r="H122" s="279">
        <v>182.26666666666671</v>
      </c>
      <c r="I122" s="279">
        <v>189.23333333333335</v>
      </c>
      <c r="J122" s="279">
        <v>193.76666666666671</v>
      </c>
      <c r="K122" s="277">
        <v>184.7</v>
      </c>
      <c r="L122" s="277">
        <v>173.2</v>
      </c>
      <c r="M122" s="277">
        <v>11.831860000000001</v>
      </c>
    </row>
    <row r="123" spans="1:13">
      <c r="A123" s="268">
        <v>113</v>
      </c>
      <c r="B123" s="277" t="s">
        <v>349</v>
      </c>
      <c r="C123" s="278">
        <v>81.599999999999994</v>
      </c>
      <c r="D123" s="279">
        <v>81.600000000000009</v>
      </c>
      <c r="E123" s="279">
        <v>80.300000000000011</v>
      </c>
      <c r="F123" s="279">
        <v>79</v>
      </c>
      <c r="G123" s="279">
        <v>77.7</v>
      </c>
      <c r="H123" s="279">
        <v>82.90000000000002</v>
      </c>
      <c r="I123" s="279">
        <v>84.2</v>
      </c>
      <c r="J123" s="279">
        <v>85.500000000000028</v>
      </c>
      <c r="K123" s="277">
        <v>82.9</v>
      </c>
      <c r="L123" s="277">
        <v>80.3</v>
      </c>
      <c r="M123" s="277">
        <v>24.850180000000002</v>
      </c>
    </row>
    <row r="124" spans="1:13">
      <c r="A124" s="268">
        <v>114</v>
      </c>
      <c r="B124" s="277" t="s">
        <v>350</v>
      </c>
      <c r="C124" s="278">
        <v>339.95</v>
      </c>
      <c r="D124" s="279">
        <v>336.08333333333331</v>
      </c>
      <c r="E124" s="279">
        <v>328.26666666666665</v>
      </c>
      <c r="F124" s="279">
        <v>316.58333333333331</v>
      </c>
      <c r="G124" s="279">
        <v>308.76666666666665</v>
      </c>
      <c r="H124" s="279">
        <v>347.76666666666665</v>
      </c>
      <c r="I124" s="279">
        <v>355.58333333333337</v>
      </c>
      <c r="J124" s="279">
        <v>367.26666666666665</v>
      </c>
      <c r="K124" s="277">
        <v>343.9</v>
      </c>
      <c r="L124" s="277">
        <v>324.39999999999998</v>
      </c>
      <c r="M124" s="277">
        <v>1.8828199999999999</v>
      </c>
    </row>
    <row r="125" spans="1:13">
      <c r="A125" s="268">
        <v>115</v>
      </c>
      <c r="B125" s="277" t="s">
        <v>351</v>
      </c>
      <c r="C125" s="278">
        <v>523.6</v>
      </c>
      <c r="D125" s="279">
        <v>526.2166666666667</v>
      </c>
      <c r="E125" s="279">
        <v>518.98333333333335</v>
      </c>
      <c r="F125" s="279">
        <v>514.36666666666667</v>
      </c>
      <c r="G125" s="279">
        <v>507.13333333333333</v>
      </c>
      <c r="H125" s="279">
        <v>530.83333333333337</v>
      </c>
      <c r="I125" s="279">
        <v>538.06666666666672</v>
      </c>
      <c r="J125" s="279">
        <v>542.68333333333339</v>
      </c>
      <c r="K125" s="277">
        <v>533.45000000000005</v>
      </c>
      <c r="L125" s="277">
        <v>521.6</v>
      </c>
      <c r="M125" s="277">
        <v>4.0910399999999996</v>
      </c>
    </row>
    <row r="126" spans="1:13">
      <c r="A126" s="268">
        <v>116</v>
      </c>
      <c r="B126" s="277" t="s">
        <v>352</v>
      </c>
      <c r="C126" s="278">
        <v>89.8</v>
      </c>
      <c r="D126" s="279">
        <v>90.733333333333334</v>
      </c>
      <c r="E126" s="279">
        <v>88.566666666666663</v>
      </c>
      <c r="F126" s="279">
        <v>87.333333333333329</v>
      </c>
      <c r="G126" s="279">
        <v>85.166666666666657</v>
      </c>
      <c r="H126" s="279">
        <v>91.966666666666669</v>
      </c>
      <c r="I126" s="279">
        <v>94.133333333333326</v>
      </c>
      <c r="J126" s="279">
        <v>95.366666666666674</v>
      </c>
      <c r="K126" s="277">
        <v>92.9</v>
      </c>
      <c r="L126" s="277">
        <v>89.5</v>
      </c>
      <c r="M126" s="277">
        <v>13.435589999999999</v>
      </c>
    </row>
    <row r="127" spans="1:13">
      <c r="A127" s="268">
        <v>117</v>
      </c>
      <c r="B127" s="277" t="s">
        <v>354</v>
      </c>
      <c r="C127" s="278">
        <v>15</v>
      </c>
      <c r="D127" s="279">
        <v>14.816666666666668</v>
      </c>
      <c r="E127" s="279">
        <v>14.633333333333336</v>
      </c>
      <c r="F127" s="279">
        <v>14.266666666666667</v>
      </c>
      <c r="G127" s="279">
        <v>14.083333333333336</v>
      </c>
      <c r="H127" s="279">
        <v>15.183333333333337</v>
      </c>
      <c r="I127" s="279">
        <v>15.366666666666671</v>
      </c>
      <c r="J127" s="279">
        <v>15.733333333333338</v>
      </c>
      <c r="K127" s="277">
        <v>15</v>
      </c>
      <c r="L127" s="277">
        <v>14.45</v>
      </c>
      <c r="M127" s="277">
        <v>9.8212399999999995</v>
      </c>
    </row>
    <row r="128" spans="1:13">
      <c r="A128" s="268">
        <v>118</v>
      </c>
      <c r="B128" s="277" t="s">
        <v>90</v>
      </c>
      <c r="C128" s="278">
        <v>7.55</v>
      </c>
      <c r="D128" s="279">
        <v>7.583333333333333</v>
      </c>
      <c r="E128" s="279">
        <v>7.4666666666666659</v>
      </c>
      <c r="F128" s="279">
        <v>7.3833333333333329</v>
      </c>
      <c r="G128" s="279">
        <v>7.2666666666666657</v>
      </c>
      <c r="H128" s="279">
        <v>7.6666666666666661</v>
      </c>
      <c r="I128" s="279">
        <v>7.7833333333333332</v>
      </c>
      <c r="J128" s="279">
        <v>7.8666666666666663</v>
      </c>
      <c r="K128" s="277">
        <v>7.7</v>
      </c>
      <c r="L128" s="277">
        <v>7.5</v>
      </c>
      <c r="M128" s="277">
        <v>20.518260000000001</v>
      </c>
    </row>
    <row r="129" spans="1:13">
      <c r="A129" s="268">
        <v>119</v>
      </c>
      <c r="B129" s="277" t="s">
        <v>91</v>
      </c>
      <c r="C129" s="278">
        <v>2298.75</v>
      </c>
      <c r="D129" s="279">
        <v>2284.7666666666669</v>
      </c>
      <c r="E129" s="279">
        <v>2255.5333333333338</v>
      </c>
      <c r="F129" s="279">
        <v>2212.3166666666671</v>
      </c>
      <c r="G129" s="279">
        <v>2183.0833333333339</v>
      </c>
      <c r="H129" s="279">
        <v>2327.9833333333336</v>
      </c>
      <c r="I129" s="279">
        <v>2357.2166666666662</v>
      </c>
      <c r="J129" s="279">
        <v>2400.4333333333334</v>
      </c>
      <c r="K129" s="277">
        <v>2314</v>
      </c>
      <c r="L129" s="277">
        <v>2241.5500000000002</v>
      </c>
      <c r="M129" s="277">
        <v>16.508140000000001</v>
      </c>
    </row>
    <row r="130" spans="1:13">
      <c r="A130" s="268">
        <v>120</v>
      </c>
      <c r="B130" s="277" t="s">
        <v>357</v>
      </c>
      <c r="C130" s="278">
        <v>6831.25</v>
      </c>
      <c r="D130" s="279">
        <v>6766.3499999999995</v>
      </c>
      <c r="E130" s="279">
        <v>6489.8999999999987</v>
      </c>
      <c r="F130" s="279">
        <v>6148.5499999999993</v>
      </c>
      <c r="G130" s="279">
        <v>5872.0999999999985</v>
      </c>
      <c r="H130" s="279">
        <v>7107.6999999999989</v>
      </c>
      <c r="I130" s="279">
        <v>7384.15</v>
      </c>
      <c r="J130" s="279">
        <v>7725.4999999999991</v>
      </c>
      <c r="K130" s="277">
        <v>7042.8</v>
      </c>
      <c r="L130" s="277">
        <v>6425</v>
      </c>
      <c r="M130" s="277">
        <v>1.8435299999999999</v>
      </c>
    </row>
    <row r="131" spans="1:13">
      <c r="A131" s="268">
        <v>121</v>
      </c>
      <c r="B131" s="277" t="s">
        <v>93</v>
      </c>
      <c r="C131" s="278">
        <v>140.94999999999999</v>
      </c>
      <c r="D131" s="279">
        <v>141.43333333333331</v>
      </c>
      <c r="E131" s="279">
        <v>139.11666666666662</v>
      </c>
      <c r="F131" s="279">
        <v>137.2833333333333</v>
      </c>
      <c r="G131" s="279">
        <v>134.96666666666661</v>
      </c>
      <c r="H131" s="279">
        <v>143.26666666666662</v>
      </c>
      <c r="I131" s="279">
        <v>145.58333333333329</v>
      </c>
      <c r="J131" s="279">
        <v>147.41666666666663</v>
      </c>
      <c r="K131" s="277">
        <v>143.75</v>
      </c>
      <c r="L131" s="277">
        <v>139.6</v>
      </c>
      <c r="M131" s="277">
        <v>87.465500000000006</v>
      </c>
    </row>
    <row r="132" spans="1:13">
      <c r="A132" s="268">
        <v>122</v>
      </c>
      <c r="B132" s="277" t="s">
        <v>231</v>
      </c>
      <c r="C132" s="278">
        <v>2019</v>
      </c>
      <c r="D132" s="279">
        <v>2008.6666666666667</v>
      </c>
      <c r="E132" s="279">
        <v>1978.3333333333335</v>
      </c>
      <c r="F132" s="279">
        <v>1937.6666666666667</v>
      </c>
      <c r="G132" s="279">
        <v>1907.3333333333335</v>
      </c>
      <c r="H132" s="279">
        <v>2049.3333333333335</v>
      </c>
      <c r="I132" s="279">
        <v>2079.666666666667</v>
      </c>
      <c r="J132" s="279">
        <v>2120.3333333333335</v>
      </c>
      <c r="K132" s="277">
        <v>2039</v>
      </c>
      <c r="L132" s="277">
        <v>1968</v>
      </c>
      <c r="M132" s="277">
        <v>15.564170000000001</v>
      </c>
    </row>
    <row r="133" spans="1:13">
      <c r="A133" s="268">
        <v>123</v>
      </c>
      <c r="B133" s="277" t="s">
        <v>94</v>
      </c>
      <c r="C133" s="278">
        <v>4092.1</v>
      </c>
      <c r="D133" s="279">
        <v>4106.166666666667</v>
      </c>
      <c r="E133" s="279">
        <v>4058.3333333333339</v>
      </c>
      <c r="F133" s="279">
        <v>4024.5666666666671</v>
      </c>
      <c r="G133" s="279">
        <v>3976.733333333334</v>
      </c>
      <c r="H133" s="279">
        <v>4139.9333333333343</v>
      </c>
      <c r="I133" s="279">
        <v>4187.7666666666682</v>
      </c>
      <c r="J133" s="279">
        <v>4221.5333333333338</v>
      </c>
      <c r="K133" s="277">
        <v>4154</v>
      </c>
      <c r="L133" s="277">
        <v>4072.4</v>
      </c>
      <c r="M133" s="277">
        <v>6.2890199999999998</v>
      </c>
    </row>
    <row r="134" spans="1:13">
      <c r="A134" s="268">
        <v>124</v>
      </c>
      <c r="B134" s="277" t="s">
        <v>1264</v>
      </c>
      <c r="C134" s="278">
        <v>514.70000000000005</v>
      </c>
      <c r="D134" s="279">
        <v>515.56666666666672</v>
      </c>
      <c r="E134" s="279">
        <v>509.13333333333344</v>
      </c>
      <c r="F134" s="279">
        <v>503.56666666666672</v>
      </c>
      <c r="G134" s="279">
        <v>497.13333333333344</v>
      </c>
      <c r="H134" s="279">
        <v>521.13333333333344</v>
      </c>
      <c r="I134" s="279">
        <v>527.56666666666661</v>
      </c>
      <c r="J134" s="279">
        <v>533.13333333333344</v>
      </c>
      <c r="K134" s="277">
        <v>522</v>
      </c>
      <c r="L134" s="277">
        <v>510</v>
      </c>
      <c r="M134" s="277">
        <v>1.5689599999999999</v>
      </c>
    </row>
    <row r="135" spans="1:13">
      <c r="A135" s="268">
        <v>125</v>
      </c>
      <c r="B135" s="277" t="s">
        <v>239</v>
      </c>
      <c r="C135" s="278">
        <v>67.599999999999994</v>
      </c>
      <c r="D135" s="279">
        <v>66.566666666666663</v>
      </c>
      <c r="E135" s="279">
        <v>65.533333333333331</v>
      </c>
      <c r="F135" s="279">
        <v>63.466666666666669</v>
      </c>
      <c r="G135" s="279">
        <v>62.433333333333337</v>
      </c>
      <c r="H135" s="279">
        <v>68.633333333333326</v>
      </c>
      <c r="I135" s="279">
        <v>69.666666666666657</v>
      </c>
      <c r="J135" s="279">
        <v>71.73333333333332</v>
      </c>
      <c r="K135" s="277">
        <v>67.599999999999994</v>
      </c>
      <c r="L135" s="277">
        <v>64.5</v>
      </c>
      <c r="M135" s="277">
        <v>10.61195</v>
      </c>
    </row>
    <row r="136" spans="1:13">
      <c r="A136" s="268">
        <v>126</v>
      </c>
      <c r="B136" s="277" t="s">
        <v>95</v>
      </c>
      <c r="C136" s="278">
        <v>19187.650000000001</v>
      </c>
      <c r="D136" s="279">
        <v>19078.216666666667</v>
      </c>
      <c r="E136" s="279">
        <v>18876.433333333334</v>
      </c>
      <c r="F136" s="279">
        <v>18565.216666666667</v>
      </c>
      <c r="G136" s="279">
        <v>18363.433333333334</v>
      </c>
      <c r="H136" s="279">
        <v>19389.433333333334</v>
      </c>
      <c r="I136" s="279">
        <v>19591.216666666667</v>
      </c>
      <c r="J136" s="279">
        <v>19902.433333333334</v>
      </c>
      <c r="K136" s="277">
        <v>19280</v>
      </c>
      <c r="L136" s="277">
        <v>18767</v>
      </c>
      <c r="M136" s="277">
        <v>1.6044799999999999</v>
      </c>
    </row>
    <row r="137" spans="1:13">
      <c r="A137" s="268">
        <v>127</v>
      </c>
      <c r="B137" s="277" t="s">
        <v>359</v>
      </c>
      <c r="C137" s="278">
        <v>294.64999999999998</v>
      </c>
      <c r="D137" s="279">
        <v>294.83333333333331</v>
      </c>
      <c r="E137" s="279">
        <v>288.86666666666662</v>
      </c>
      <c r="F137" s="279">
        <v>283.08333333333331</v>
      </c>
      <c r="G137" s="279">
        <v>277.11666666666662</v>
      </c>
      <c r="H137" s="279">
        <v>300.61666666666662</v>
      </c>
      <c r="I137" s="279">
        <v>306.58333333333331</v>
      </c>
      <c r="J137" s="279">
        <v>312.36666666666662</v>
      </c>
      <c r="K137" s="277">
        <v>300.8</v>
      </c>
      <c r="L137" s="277">
        <v>289.05</v>
      </c>
      <c r="M137" s="277">
        <v>4.7101199999999999</v>
      </c>
    </row>
    <row r="138" spans="1:13">
      <c r="A138" s="268">
        <v>128</v>
      </c>
      <c r="B138" s="277" t="s">
        <v>360</v>
      </c>
      <c r="C138" s="278">
        <v>60.2</v>
      </c>
      <c r="D138" s="279">
        <v>60.9</v>
      </c>
      <c r="E138" s="279">
        <v>59.05</v>
      </c>
      <c r="F138" s="279">
        <v>57.9</v>
      </c>
      <c r="G138" s="279">
        <v>56.05</v>
      </c>
      <c r="H138" s="279">
        <v>62.05</v>
      </c>
      <c r="I138" s="279">
        <v>63.900000000000006</v>
      </c>
      <c r="J138" s="279">
        <v>65.05</v>
      </c>
      <c r="K138" s="277">
        <v>62.75</v>
      </c>
      <c r="L138" s="277">
        <v>59.75</v>
      </c>
      <c r="M138" s="277">
        <v>14.42962</v>
      </c>
    </row>
    <row r="139" spans="1:13">
      <c r="A139" s="268">
        <v>129</v>
      </c>
      <c r="B139" s="277" t="s">
        <v>361</v>
      </c>
      <c r="C139" s="278">
        <v>161.85</v>
      </c>
      <c r="D139" s="279">
        <v>161</v>
      </c>
      <c r="E139" s="279">
        <v>158.5</v>
      </c>
      <c r="F139" s="279">
        <v>155.15</v>
      </c>
      <c r="G139" s="279">
        <v>152.65</v>
      </c>
      <c r="H139" s="279">
        <v>164.35</v>
      </c>
      <c r="I139" s="279">
        <v>166.85</v>
      </c>
      <c r="J139" s="279">
        <v>170.2</v>
      </c>
      <c r="K139" s="277">
        <v>163.5</v>
      </c>
      <c r="L139" s="277">
        <v>157.65</v>
      </c>
      <c r="M139" s="277">
        <v>0.77815000000000001</v>
      </c>
    </row>
    <row r="140" spans="1:13">
      <c r="A140" s="268">
        <v>130</v>
      </c>
      <c r="B140" s="277" t="s">
        <v>240</v>
      </c>
      <c r="C140" s="278">
        <v>243.65</v>
      </c>
      <c r="D140" s="279">
        <v>246.5</v>
      </c>
      <c r="E140" s="279">
        <v>239.15</v>
      </c>
      <c r="F140" s="279">
        <v>234.65</v>
      </c>
      <c r="G140" s="279">
        <v>227.3</v>
      </c>
      <c r="H140" s="279">
        <v>251</v>
      </c>
      <c r="I140" s="279">
        <v>258.35000000000002</v>
      </c>
      <c r="J140" s="279">
        <v>262.85000000000002</v>
      </c>
      <c r="K140" s="277">
        <v>253.85</v>
      </c>
      <c r="L140" s="277">
        <v>242</v>
      </c>
      <c r="M140" s="277">
        <v>7.3575299999999997</v>
      </c>
    </row>
    <row r="141" spans="1:13">
      <c r="A141" s="268">
        <v>131</v>
      </c>
      <c r="B141" s="277" t="s">
        <v>241</v>
      </c>
      <c r="C141" s="278">
        <v>883.4</v>
      </c>
      <c r="D141" s="279">
        <v>884.79999999999984</v>
      </c>
      <c r="E141" s="279">
        <v>866.54999999999973</v>
      </c>
      <c r="F141" s="279">
        <v>849.69999999999993</v>
      </c>
      <c r="G141" s="279">
        <v>831.44999999999982</v>
      </c>
      <c r="H141" s="279">
        <v>901.64999999999964</v>
      </c>
      <c r="I141" s="279">
        <v>919.89999999999986</v>
      </c>
      <c r="J141" s="279">
        <v>936.74999999999955</v>
      </c>
      <c r="K141" s="277">
        <v>903.05</v>
      </c>
      <c r="L141" s="277">
        <v>867.95</v>
      </c>
      <c r="M141" s="277">
        <v>1.9192199999999999</v>
      </c>
    </row>
    <row r="142" spans="1:13">
      <c r="A142" s="268">
        <v>132</v>
      </c>
      <c r="B142" s="277" t="s">
        <v>242</v>
      </c>
      <c r="C142" s="278">
        <v>69.95</v>
      </c>
      <c r="D142" s="279">
        <v>70.5</v>
      </c>
      <c r="E142" s="279">
        <v>69.2</v>
      </c>
      <c r="F142" s="279">
        <v>68.45</v>
      </c>
      <c r="G142" s="279">
        <v>67.150000000000006</v>
      </c>
      <c r="H142" s="279">
        <v>71.25</v>
      </c>
      <c r="I142" s="279">
        <v>72.550000000000011</v>
      </c>
      <c r="J142" s="279">
        <v>73.3</v>
      </c>
      <c r="K142" s="277">
        <v>71.8</v>
      </c>
      <c r="L142" s="277">
        <v>69.75</v>
      </c>
      <c r="M142" s="277">
        <v>22.039560000000002</v>
      </c>
    </row>
    <row r="143" spans="1:13">
      <c r="A143" s="268">
        <v>133</v>
      </c>
      <c r="B143" s="277" t="s">
        <v>96</v>
      </c>
      <c r="C143" s="278">
        <v>58.35</v>
      </c>
      <c r="D143" s="279">
        <v>57.35</v>
      </c>
      <c r="E143" s="279">
        <v>56.1</v>
      </c>
      <c r="F143" s="279">
        <v>53.85</v>
      </c>
      <c r="G143" s="279">
        <v>52.6</v>
      </c>
      <c r="H143" s="279">
        <v>59.6</v>
      </c>
      <c r="I143" s="279">
        <v>60.85</v>
      </c>
      <c r="J143" s="279">
        <v>63.1</v>
      </c>
      <c r="K143" s="277">
        <v>58.6</v>
      </c>
      <c r="L143" s="277">
        <v>55.1</v>
      </c>
      <c r="M143" s="277">
        <v>218.72790000000001</v>
      </c>
    </row>
    <row r="144" spans="1:13">
      <c r="A144" s="268">
        <v>134</v>
      </c>
      <c r="B144" s="277" t="s">
        <v>362</v>
      </c>
      <c r="C144" s="278">
        <v>437.05</v>
      </c>
      <c r="D144" s="279">
        <v>439.25</v>
      </c>
      <c r="E144" s="279">
        <v>431.8</v>
      </c>
      <c r="F144" s="279">
        <v>426.55</v>
      </c>
      <c r="G144" s="279">
        <v>419.1</v>
      </c>
      <c r="H144" s="279">
        <v>444.5</v>
      </c>
      <c r="I144" s="279">
        <v>451.95000000000005</v>
      </c>
      <c r="J144" s="279">
        <v>457.2</v>
      </c>
      <c r="K144" s="277">
        <v>446.7</v>
      </c>
      <c r="L144" s="277">
        <v>434</v>
      </c>
      <c r="M144" s="277">
        <v>1.3305499999999999</v>
      </c>
    </row>
    <row r="145" spans="1:13">
      <c r="A145" s="268">
        <v>135</v>
      </c>
      <c r="B145" s="277" t="s">
        <v>97</v>
      </c>
      <c r="C145" s="278">
        <v>1119.5999999999999</v>
      </c>
      <c r="D145" s="279">
        <v>1116.45</v>
      </c>
      <c r="E145" s="279">
        <v>1106.9000000000001</v>
      </c>
      <c r="F145" s="279">
        <v>1094.2</v>
      </c>
      <c r="G145" s="279">
        <v>1084.6500000000001</v>
      </c>
      <c r="H145" s="279">
        <v>1129.1500000000001</v>
      </c>
      <c r="I145" s="279">
        <v>1138.6999999999998</v>
      </c>
      <c r="J145" s="279">
        <v>1151.4000000000001</v>
      </c>
      <c r="K145" s="277">
        <v>1126</v>
      </c>
      <c r="L145" s="277">
        <v>1103.75</v>
      </c>
      <c r="M145" s="277">
        <v>10.87701</v>
      </c>
    </row>
    <row r="146" spans="1:13">
      <c r="A146" s="268">
        <v>136</v>
      </c>
      <c r="B146" s="277" t="s">
        <v>363</v>
      </c>
      <c r="C146" s="278">
        <v>185.3</v>
      </c>
      <c r="D146" s="279">
        <v>186.65</v>
      </c>
      <c r="E146" s="279">
        <v>183.65</v>
      </c>
      <c r="F146" s="279">
        <v>182</v>
      </c>
      <c r="G146" s="279">
        <v>179</v>
      </c>
      <c r="H146" s="279">
        <v>188.3</v>
      </c>
      <c r="I146" s="279">
        <v>191.3</v>
      </c>
      <c r="J146" s="279">
        <v>192.95000000000002</v>
      </c>
      <c r="K146" s="277">
        <v>189.65</v>
      </c>
      <c r="L146" s="277">
        <v>185</v>
      </c>
      <c r="M146" s="277">
        <v>0.49648999999999999</v>
      </c>
    </row>
    <row r="147" spans="1:13">
      <c r="A147" s="268">
        <v>137</v>
      </c>
      <c r="B147" s="277" t="s">
        <v>98</v>
      </c>
      <c r="C147" s="278">
        <v>158.44999999999999</v>
      </c>
      <c r="D147" s="279">
        <v>159.46666666666667</v>
      </c>
      <c r="E147" s="279">
        <v>156.83333333333334</v>
      </c>
      <c r="F147" s="279">
        <v>155.21666666666667</v>
      </c>
      <c r="G147" s="279">
        <v>152.58333333333334</v>
      </c>
      <c r="H147" s="279">
        <v>161.08333333333334</v>
      </c>
      <c r="I147" s="279">
        <v>163.71666666666667</v>
      </c>
      <c r="J147" s="279">
        <v>165.33333333333334</v>
      </c>
      <c r="K147" s="277">
        <v>162.1</v>
      </c>
      <c r="L147" s="277">
        <v>157.85</v>
      </c>
      <c r="M147" s="277">
        <v>42.288040000000002</v>
      </c>
    </row>
    <row r="148" spans="1:13">
      <c r="A148" s="268">
        <v>138</v>
      </c>
      <c r="B148" s="277" t="s">
        <v>243</v>
      </c>
      <c r="C148" s="278">
        <v>10.5</v>
      </c>
      <c r="D148" s="279">
        <v>10.216666666666667</v>
      </c>
      <c r="E148" s="279">
        <v>9.9333333333333336</v>
      </c>
      <c r="F148" s="279">
        <v>9.3666666666666671</v>
      </c>
      <c r="G148" s="279">
        <v>9.0833333333333339</v>
      </c>
      <c r="H148" s="279">
        <v>10.783333333333333</v>
      </c>
      <c r="I148" s="279">
        <v>11.066666666666668</v>
      </c>
      <c r="J148" s="279">
        <v>11.633333333333333</v>
      </c>
      <c r="K148" s="277">
        <v>10.5</v>
      </c>
      <c r="L148" s="277">
        <v>9.65</v>
      </c>
      <c r="M148" s="277">
        <v>402.86245000000002</v>
      </c>
    </row>
    <row r="149" spans="1:13">
      <c r="A149" s="268">
        <v>139</v>
      </c>
      <c r="B149" s="277" t="s">
        <v>364</v>
      </c>
      <c r="C149" s="278">
        <v>277.14999999999998</v>
      </c>
      <c r="D149" s="279">
        <v>275.66666666666669</v>
      </c>
      <c r="E149" s="279">
        <v>271.48333333333335</v>
      </c>
      <c r="F149" s="279">
        <v>265.81666666666666</v>
      </c>
      <c r="G149" s="279">
        <v>261.63333333333333</v>
      </c>
      <c r="H149" s="279">
        <v>281.33333333333337</v>
      </c>
      <c r="I149" s="279">
        <v>285.51666666666665</v>
      </c>
      <c r="J149" s="279">
        <v>291.18333333333339</v>
      </c>
      <c r="K149" s="277">
        <v>279.85000000000002</v>
      </c>
      <c r="L149" s="277">
        <v>270</v>
      </c>
      <c r="M149" s="277">
        <v>10.395210000000001</v>
      </c>
    </row>
    <row r="150" spans="1:13">
      <c r="A150" s="268">
        <v>140</v>
      </c>
      <c r="B150" s="277" t="s">
        <v>99</v>
      </c>
      <c r="C150" s="278">
        <v>53.7</v>
      </c>
      <c r="D150" s="279">
        <v>53.416666666666664</v>
      </c>
      <c r="E150" s="279">
        <v>52.583333333333329</v>
      </c>
      <c r="F150" s="279">
        <v>51.466666666666661</v>
      </c>
      <c r="G150" s="279">
        <v>50.633333333333326</v>
      </c>
      <c r="H150" s="279">
        <v>54.533333333333331</v>
      </c>
      <c r="I150" s="279">
        <v>55.36666666666666</v>
      </c>
      <c r="J150" s="279">
        <v>56.483333333333334</v>
      </c>
      <c r="K150" s="277">
        <v>54.25</v>
      </c>
      <c r="L150" s="277">
        <v>52.3</v>
      </c>
      <c r="M150" s="277">
        <v>424.63724999999999</v>
      </c>
    </row>
    <row r="151" spans="1:13">
      <c r="A151" s="268">
        <v>141</v>
      </c>
      <c r="B151" s="277" t="s">
        <v>367</v>
      </c>
      <c r="C151" s="278">
        <v>279.2</v>
      </c>
      <c r="D151" s="279">
        <v>279.66666666666669</v>
      </c>
      <c r="E151" s="279">
        <v>275.33333333333337</v>
      </c>
      <c r="F151" s="279">
        <v>271.4666666666667</v>
      </c>
      <c r="G151" s="279">
        <v>267.13333333333338</v>
      </c>
      <c r="H151" s="279">
        <v>283.53333333333336</v>
      </c>
      <c r="I151" s="279">
        <v>287.86666666666673</v>
      </c>
      <c r="J151" s="279">
        <v>291.73333333333335</v>
      </c>
      <c r="K151" s="277">
        <v>284</v>
      </c>
      <c r="L151" s="277">
        <v>275.8</v>
      </c>
      <c r="M151" s="277">
        <v>0.48797000000000001</v>
      </c>
    </row>
    <row r="152" spans="1:13">
      <c r="A152" s="268">
        <v>142</v>
      </c>
      <c r="B152" s="277" t="s">
        <v>366</v>
      </c>
      <c r="C152" s="278">
        <v>2091.1999999999998</v>
      </c>
      <c r="D152" s="279">
        <v>2109.6666666666665</v>
      </c>
      <c r="E152" s="279">
        <v>2061.5333333333328</v>
      </c>
      <c r="F152" s="279">
        <v>2031.8666666666663</v>
      </c>
      <c r="G152" s="279">
        <v>1983.7333333333327</v>
      </c>
      <c r="H152" s="279">
        <v>2139.333333333333</v>
      </c>
      <c r="I152" s="279">
        <v>2187.4666666666672</v>
      </c>
      <c r="J152" s="279">
        <v>2217.1333333333332</v>
      </c>
      <c r="K152" s="277">
        <v>2157.8000000000002</v>
      </c>
      <c r="L152" s="277">
        <v>2080</v>
      </c>
      <c r="M152" s="277">
        <v>0.16328000000000001</v>
      </c>
    </row>
    <row r="153" spans="1:13">
      <c r="A153" s="268">
        <v>143</v>
      </c>
      <c r="B153" s="277" t="s">
        <v>368</v>
      </c>
      <c r="C153" s="278">
        <v>458.25</v>
      </c>
      <c r="D153" s="279">
        <v>460.06666666666666</v>
      </c>
      <c r="E153" s="279">
        <v>454.23333333333335</v>
      </c>
      <c r="F153" s="279">
        <v>450.2166666666667</v>
      </c>
      <c r="G153" s="279">
        <v>444.38333333333338</v>
      </c>
      <c r="H153" s="279">
        <v>464.08333333333331</v>
      </c>
      <c r="I153" s="279">
        <v>469.91666666666669</v>
      </c>
      <c r="J153" s="279">
        <v>473.93333333333328</v>
      </c>
      <c r="K153" s="277">
        <v>465.9</v>
      </c>
      <c r="L153" s="277">
        <v>456.05</v>
      </c>
      <c r="M153" s="277">
        <v>0.25978000000000001</v>
      </c>
    </row>
    <row r="154" spans="1:13">
      <c r="A154" s="268">
        <v>144</v>
      </c>
      <c r="B154" s="277" t="s">
        <v>371</v>
      </c>
      <c r="C154" s="278">
        <v>113.9</v>
      </c>
      <c r="D154" s="279">
        <v>112.2</v>
      </c>
      <c r="E154" s="279">
        <v>108.75</v>
      </c>
      <c r="F154" s="279">
        <v>103.6</v>
      </c>
      <c r="G154" s="279">
        <v>100.14999999999999</v>
      </c>
      <c r="H154" s="279">
        <v>117.35000000000001</v>
      </c>
      <c r="I154" s="279">
        <v>120.80000000000003</v>
      </c>
      <c r="J154" s="279">
        <v>125.95000000000002</v>
      </c>
      <c r="K154" s="277">
        <v>115.65</v>
      </c>
      <c r="L154" s="277">
        <v>107.05</v>
      </c>
      <c r="M154" s="277">
        <v>3.9193099999999998</v>
      </c>
    </row>
    <row r="155" spans="1:13">
      <c r="A155" s="268">
        <v>145</v>
      </c>
      <c r="B155" s="277" t="s">
        <v>365</v>
      </c>
      <c r="C155" s="278">
        <v>364.9</v>
      </c>
      <c r="D155" s="279">
        <v>366.43333333333334</v>
      </c>
      <c r="E155" s="279">
        <v>358.86666666666667</v>
      </c>
      <c r="F155" s="279">
        <v>352.83333333333331</v>
      </c>
      <c r="G155" s="279">
        <v>345.26666666666665</v>
      </c>
      <c r="H155" s="279">
        <v>372.4666666666667</v>
      </c>
      <c r="I155" s="279">
        <v>380.03333333333342</v>
      </c>
      <c r="J155" s="279">
        <v>386.06666666666672</v>
      </c>
      <c r="K155" s="277">
        <v>374</v>
      </c>
      <c r="L155" s="277">
        <v>360.4</v>
      </c>
      <c r="M155" s="277">
        <v>2.053E-2</v>
      </c>
    </row>
    <row r="156" spans="1:13">
      <c r="A156" s="268">
        <v>146</v>
      </c>
      <c r="B156" s="277" t="s">
        <v>370</v>
      </c>
      <c r="C156" s="278">
        <v>133.25</v>
      </c>
      <c r="D156" s="279">
        <v>131.94999999999999</v>
      </c>
      <c r="E156" s="279">
        <v>129.99999999999997</v>
      </c>
      <c r="F156" s="279">
        <v>126.74999999999997</v>
      </c>
      <c r="G156" s="279">
        <v>124.79999999999995</v>
      </c>
      <c r="H156" s="279">
        <v>135.19999999999999</v>
      </c>
      <c r="I156" s="279">
        <v>137.15000000000003</v>
      </c>
      <c r="J156" s="279">
        <v>140.4</v>
      </c>
      <c r="K156" s="277">
        <v>133.9</v>
      </c>
      <c r="L156" s="277">
        <v>128.69999999999999</v>
      </c>
      <c r="M156" s="277">
        <v>24.970389999999998</v>
      </c>
    </row>
    <row r="157" spans="1:13">
      <c r="A157" s="268">
        <v>147</v>
      </c>
      <c r="B157" s="277" t="s">
        <v>244</v>
      </c>
      <c r="C157" s="278">
        <v>110.85</v>
      </c>
      <c r="D157" s="279">
        <v>110.56666666666666</v>
      </c>
      <c r="E157" s="279">
        <v>105.33333333333333</v>
      </c>
      <c r="F157" s="279">
        <v>99.816666666666663</v>
      </c>
      <c r="G157" s="279">
        <v>94.583333333333329</v>
      </c>
      <c r="H157" s="279">
        <v>116.08333333333333</v>
      </c>
      <c r="I157" s="279">
        <v>121.31666666666668</v>
      </c>
      <c r="J157" s="279">
        <v>126.83333333333333</v>
      </c>
      <c r="K157" s="277">
        <v>115.8</v>
      </c>
      <c r="L157" s="277">
        <v>105.05</v>
      </c>
      <c r="M157" s="277">
        <v>68.314710000000005</v>
      </c>
    </row>
    <row r="158" spans="1:13">
      <c r="A158" s="268">
        <v>148</v>
      </c>
      <c r="B158" s="277" t="s">
        <v>369</v>
      </c>
      <c r="C158" s="278">
        <v>42.35</v>
      </c>
      <c r="D158" s="279">
        <v>42.5</v>
      </c>
      <c r="E158" s="279">
        <v>42</v>
      </c>
      <c r="F158" s="279">
        <v>41.65</v>
      </c>
      <c r="G158" s="279">
        <v>41.15</v>
      </c>
      <c r="H158" s="279">
        <v>42.85</v>
      </c>
      <c r="I158" s="279">
        <v>43.35</v>
      </c>
      <c r="J158" s="279">
        <v>43.7</v>
      </c>
      <c r="K158" s="277">
        <v>43</v>
      </c>
      <c r="L158" s="277">
        <v>42.15</v>
      </c>
      <c r="M158" s="277">
        <v>25.39086</v>
      </c>
    </row>
    <row r="159" spans="1:13">
      <c r="A159" s="268">
        <v>149</v>
      </c>
      <c r="B159" s="277" t="s">
        <v>100</v>
      </c>
      <c r="C159" s="278">
        <v>100.2</v>
      </c>
      <c r="D159" s="279">
        <v>100.56666666666666</v>
      </c>
      <c r="E159" s="279">
        <v>99.433333333333323</v>
      </c>
      <c r="F159" s="279">
        <v>98.666666666666657</v>
      </c>
      <c r="G159" s="279">
        <v>97.533333333333317</v>
      </c>
      <c r="H159" s="279">
        <v>101.33333333333333</v>
      </c>
      <c r="I159" s="279">
        <v>102.46666666666665</v>
      </c>
      <c r="J159" s="279">
        <v>103.23333333333333</v>
      </c>
      <c r="K159" s="277">
        <v>101.7</v>
      </c>
      <c r="L159" s="277">
        <v>99.8</v>
      </c>
      <c r="M159" s="277">
        <v>75.573319999999995</v>
      </c>
    </row>
    <row r="160" spans="1:13">
      <c r="A160" s="268">
        <v>150</v>
      </c>
      <c r="B160" s="277" t="s">
        <v>375</v>
      </c>
      <c r="C160" s="278">
        <v>1564.4</v>
      </c>
      <c r="D160" s="279">
        <v>1562.1499999999999</v>
      </c>
      <c r="E160" s="279">
        <v>1544.2999999999997</v>
      </c>
      <c r="F160" s="279">
        <v>1524.1999999999998</v>
      </c>
      <c r="G160" s="279">
        <v>1506.3499999999997</v>
      </c>
      <c r="H160" s="279">
        <v>1582.2499999999998</v>
      </c>
      <c r="I160" s="279">
        <v>1600.0999999999997</v>
      </c>
      <c r="J160" s="279">
        <v>1620.1999999999998</v>
      </c>
      <c r="K160" s="277">
        <v>1580</v>
      </c>
      <c r="L160" s="277">
        <v>1542.05</v>
      </c>
      <c r="M160" s="277">
        <v>9.6049999999999996E-2</v>
      </c>
    </row>
    <row r="161" spans="1:13">
      <c r="A161" s="268">
        <v>151</v>
      </c>
      <c r="B161" s="277" t="s">
        <v>376</v>
      </c>
      <c r="C161" s="278">
        <v>1589.65</v>
      </c>
      <c r="D161" s="279">
        <v>1569.8833333333334</v>
      </c>
      <c r="E161" s="279">
        <v>1539.8166666666668</v>
      </c>
      <c r="F161" s="279">
        <v>1489.9833333333333</v>
      </c>
      <c r="G161" s="279">
        <v>1459.9166666666667</v>
      </c>
      <c r="H161" s="279">
        <v>1619.7166666666669</v>
      </c>
      <c r="I161" s="279">
        <v>1649.7833333333335</v>
      </c>
      <c r="J161" s="279">
        <v>1699.616666666667</v>
      </c>
      <c r="K161" s="277">
        <v>1599.95</v>
      </c>
      <c r="L161" s="277">
        <v>1520.05</v>
      </c>
      <c r="M161" s="277">
        <v>0.14840999999999999</v>
      </c>
    </row>
    <row r="162" spans="1:13">
      <c r="A162" s="268">
        <v>152</v>
      </c>
      <c r="B162" s="277" t="s">
        <v>377</v>
      </c>
      <c r="C162" s="278">
        <v>16</v>
      </c>
      <c r="D162" s="279">
        <v>15.916666666666666</v>
      </c>
      <c r="E162" s="279">
        <v>15.583333333333332</v>
      </c>
      <c r="F162" s="279">
        <v>15.166666666666666</v>
      </c>
      <c r="G162" s="279">
        <v>14.833333333333332</v>
      </c>
      <c r="H162" s="279">
        <v>16.333333333333332</v>
      </c>
      <c r="I162" s="279">
        <v>16.666666666666664</v>
      </c>
      <c r="J162" s="279">
        <v>17.083333333333332</v>
      </c>
      <c r="K162" s="277">
        <v>16.25</v>
      </c>
      <c r="L162" s="277">
        <v>15.5</v>
      </c>
      <c r="M162" s="277">
        <v>0.8327</v>
      </c>
    </row>
    <row r="163" spans="1:13">
      <c r="A163" s="268">
        <v>153</v>
      </c>
      <c r="B163" s="277" t="s">
        <v>372</v>
      </c>
      <c r="C163" s="278">
        <v>511.55</v>
      </c>
      <c r="D163" s="279">
        <v>509.34999999999997</v>
      </c>
      <c r="E163" s="279">
        <v>501.19999999999993</v>
      </c>
      <c r="F163" s="279">
        <v>490.84999999999997</v>
      </c>
      <c r="G163" s="279">
        <v>482.69999999999993</v>
      </c>
      <c r="H163" s="279">
        <v>519.69999999999993</v>
      </c>
      <c r="I163" s="279">
        <v>527.84999999999991</v>
      </c>
      <c r="J163" s="279">
        <v>538.19999999999993</v>
      </c>
      <c r="K163" s="277">
        <v>517.5</v>
      </c>
      <c r="L163" s="277">
        <v>499</v>
      </c>
      <c r="M163" s="277">
        <v>0.37373000000000001</v>
      </c>
    </row>
    <row r="164" spans="1:13">
      <c r="A164" s="268">
        <v>154</v>
      </c>
      <c r="B164" s="277" t="s">
        <v>382</v>
      </c>
      <c r="C164" s="278">
        <v>224.1</v>
      </c>
      <c r="D164" s="279">
        <v>220.63333333333335</v>
      </c>
      <c r="E164" s="279">
        <v>215.26666666666671</v>
      </c>
      <c r="F164" s="279">
        <v>206.43333333333337</v>
      </c>
      <c r="G164" s="279">
        <v>201.06666666666672</v>
      </c>
      <c r="H164" s="279">
        <v>229.4666666666667</v>
      </c>
      <c r="I164" s="279">
        <v>234.83333333333331</v>
      </c>
      <c r="J164" s="279">
        <v>243.66666666666669</v>
      </c>
      <c r="K164" s="277">
        <v>226</v>
      </c>
      <c r="L164" s="277">
        <v>211.8</v>
      </c>
      <c r="M164" s="277">
        <v>6.0829300000000002</v>
      </c>
    </row>
    <row r="165" spans="1:13">
      <c r="A165" s="268">
        <v>155</v>
      </c>
      <c r="B165" s="277" t="s">
        <v>373</v>
      </c>
      <c r="C165" s="278">
        <v>86.05</v>
      </c>
      <c r="D165" s="279">
        <v>85.649999999999991</v>
      </c>
      <c r="E165" s="279">
        <v>83.999999999999986</v>
      </c>
      <c r="F165" s="279">
        <v>81.949999999999989</v>
      </c>
      <c r="G165" s="279">
        <v>80.299999999999983</v>
      </c>
      <c r="H165" s="279">
        <v>87.699999999999989</v>
      </c>
      <c r="I165" s="279">
        <v>89.35</v>
      </c>
      <c r="J165" s="279">
        <v>91.399999999999991</v>
      </c>
      <c r="K165" s="277">
        <v>87.3</v>
      </c>
      <c r="L165" s="277">
        <v>83.6</v>
      </c>
      <c r="M165" s="277">
        <v>1.8483099999999999</v>
      </c>
    </row>
    <row r="166" spans="1:13">
      <c r="A166" s="268">
        <v>156</v>
      </c>
      <c r="B166" s="277" t="s">
        <v>374</v>
      </c>
      <c r="C166" s="278">
        <v>154.55000000000001</v>
      </c>
      <c r="D166" s="279">
        <v>155.93333333333334</v>
      </c>
      <c r="E166" s="279">
        <v>152.16666666666669</v>
      </c>
      <c r="F166" s="279">
        <v>149.78333333333336</v>
      </c>
      <c r="G166" s="279">
        <v>146.01666666666671</v>
      </c>
      <c r="H166" s="279">
        <v>158.31666666666666</v>
      </c>
      <c r="I166" s="279">
        <v>162.08333333333331</v>
      </c>
      <c r="J166" s="279">
        <v>164.46666666666664</v>
      </c>
      <c r="K166" s="277">
        <v>159.69999999999999</v>
      </c>
      <c r="L166" s="277">
        <v>153.55000000000001</v>
      </c>
      <c r="M166" s="277">
        <v>3.69021</v>
      </c>
    </row>
    <row r="167" spans="1:13">
      <c r="A167" s="268">
        <v>157</v>
      </c>
      <c r="B167" s="277" t="s">
        <v>245</v>
      </c>
      <c r="C167" s="278">
        <v>161.75</v>
      </c>
      <c r="D167" s="279">
        <v>156.9</v>
      </c>
      <c r="E167" s="279">
        <v>152.05000000000001</v>
      </c>
      <c r="F167" s="279">
        <v>142.35</v>
      </c>
      <c r="G167" s="279">
        <v>137.5</v>
      </c>
      <c r="H167" s="279">
        <v>166.60000000000002</v>
      </c>
      <c r="I167" s="279">
        <v>171.45</v>
      </c>
      <c r="J167" s="279">
        <v>181.15000000000003</v>
      </c>
      <c r="K167" s="277">
        <v>161.75</v>
      </c>
      <c r="L167" s="277">
        <v>147.19999999999999</v>
      </c>
      <c r="M167" s="277">
        <v>13.838469999999999</v>
      </c>
    </row>
    <row r="168" spans="1:13">
      <c r="A168" s="268">
        <v>158</v>
      </c>
      <c r="B168" s="277" t="s">
        <v>378</v>
      </c>
      <c r="C168" s="278">
        <v>5043.2</v>
      </c>
      <c r="D168" s="279">
        <v>5026.083333333333</v>
      </c>
      <c r="E168" s="279">
        <v>4967.1166666666659</v>
      </c>
      <c r="F168" s="279">
        <v>4891.0333333333328</v>
      </c>
      <c r="G168" s="279">
        <v>4832.0666666666657</v>
      </c>
      <c r="H168" s="279">
        <v>5102.1666666666661</v>
      </c>
      <c r="I168" s="279">
        <v>5161.1333333333332</v>
      </c>
      <c r="J168" s="279">
        <v>5237.2166666666662</v>
      </c>
      <c r="K168" s="277">
        <v>5085.05</v>
      </c>
      <c r="L168" s="277">
        <v>4950</v>
      </c>
      <c r="M168" s="277">
        <v>5.8610000000000002E-2</v>
      </c>
    </row>
    <row r="169" spans="1:13">
      <c r="A169" s="268">
        <v>159</v>
      </c>
      <c r="B169" s="277" t="s">
        <v>379</v>
      </c>
      <c r="C169" s="278">
        <v>1505.5</v>
      </c>
      <c r="D169" s="279">
        <v>1510.8500000000001</v>
      </c>
      <c r="E169" s="279">
        <v>1479.6500000000003</v>
      </c>
      <c r="F169" s="279">
        <v>1453.8000000000002</v>
      </c>
      <c r="G169" s="279">
        <v>1422.6000000000004</v>
      </c>
      <c r="H169" s="279">
        <v>1536.7000000000003</v>
      </c>
      <c r="I169" s="279">
        <v>1567.9</v>
      </c>
      <c r="J169" s="279">
        <v>1593.7500000000002</v>
      </c>
      <c r="K169" s="277">
        <v>1542.05</v>
      </c>
      <c r="L169" s="277">
        <v>1485</v>
      </c>
      <c r="M169" s="277">
        <v>0.25712000000000002</v>
      </c>
    </row>
    <row r="170" spans="1:13">
      <c r="A170" s="268">
        <v>160</v>
      </c>
      <c r="B170" s="277" t="s">
        <v>101</v>
      </c>
      <c r="C170" s="278">
        <v>418.65</v>
      </c>
      <c r="D170" s="279">
        <v>415.06666666666666</v>
      </c>
      <c r="E170" s="279">
        <v>408.58333333333331</v>
      </c>
      <c r="F170" s="279">
        <v>398.51666666666665</v>
      </c>
      <c r="G170" s="279">
        <v>392.0333333333333</v>
      </c>
      <c r="H170" s="279">
        <v>425.13333333333333</v>
      </c>
      <c r="I170" s="279">
        <v>431.61666666666667</v>
      </c>
      <c r="J170" s="279">
        <v>441.68333333333334</v>
      </c>
      <c r="K170" s="277">
        <v>421.55</v>
      </c>
      <c r="L170" s="277">
        <v>405</v>
      </c>
      <c r="M170" s="277">
        <v>47.491230000000002</v>
      </c>
    </row>
    <row r="171" spans="1:13">
      <c r="A171" s="268">
        <v>161</v>
      </c>
      <c r="B171" s="277" t="s">
        <v>387</v>
      </c>
      <c r="C171" s="278">
        <v>43</v>
      </c>
      <c r="D171" s="279">
        <v>43.166666666666664</v>
      </c>
      <c r="E171" s="279">
        <v>42.633333333333326</v>
      </c>
      <c r="F171" s="279">
        <v>42.266666666666659</v>
      </c>
      <c r="G171" s="279">
        <v>41.73333333333332</v>
      </c>
      <c r="H171" s="279">
        <v>43.533333333333331</v>
      </c>
      <c r="I171" s="279">
        <v>44.066666666666677</v>
      </c>
      <c r="J171" s="279">
        <v>44.433333333333337</v>
      </c>
      <c r="K171" s="277">
        <v>43.7</v>
      </c>
      <c r="L171" s="277">
        <v>42.8</v>
      </c>
      <c r="M171" s="277">
        <v>14.33989</v>
      </c>
    </row>
    <row r="172" spans="1:13">
      <c r="A172" s="268">
        <v>162</v>
      </c>
      <c r="B172" s="277" t="s">
        <v>103</v>
      </c>
      <c r="C172" s="278">
        <v>19.95</v>
      </c>
      <c r="D172" s="279">
        <v>20.149999999999999</v>
      </c>
      <c r="E172" s="279">
        <v>19.699999999999996</v>
      </c>
      <c r="F172" s="279">
        <v>19.449999999999996</v>
      </c>
      <c r="G172" s="279">
        <v>18.999999999999993</v>
      </c>
      <c r="H172" s="279">
        <v>20.399999999999999</v>
      </c>
      <c r="I172" s="279">
        <v>20.85</v>
      </c>
      <c r="J172" s="279">
        <v>21.1</v>
      </c>
      <c r="K172" s="277">
        <v>20.6</v>
      </c>
      <c r="L172" s="277">
        <v>19.899999999999999</v>
      </c>
      <c r="M172" s="277">
        <v>109.90882999999999</v>
      </c>
    </row>
    <row r="173" spans="1:13">
      <c r="A173" s="268">
        <v>163</v>
      </c>
      <c r="B173" s="277" t="s">
        <v>388</v>
      </c>
      <c r="C173" s="278">
        <v>163.30000000000001</v>
      </c>
      <c r="D173" s="279">
        <v>163.33333333333334</v>
      </c>
      <c r="E173" s="279">
        <v>161.41666666666669</v>
      </c>
      <c r="F173" s="279">
        <v>159.53333333333333</v>
      </c>
      <c r="G173" s="279">
        <v>157.61666666666667</v>
      </c>
      <c r="H173" s="279">
        <v>165.2166666666667</v>
      </c>
      <c r="I173" s="279">
        <v>167.13333333333338</v>
      </c>
      <c r="J173" s="279">
        <v>169.01666666666671</v>
      </c>
      <c r="K173" s="277">
        <v>165.25</v>
      </c>
      <c r="L173" s="277">
        <v>161.44999999999999</v>
      </c>
      <c r="M173" s="277">
        <v>12.95336</v>
      </c>
    </row>
    <row r="174" spans="1:13">
      <c r="A174" s="268">
        <v>164</v>
      </c>
      <c r="B174" s="277" t="s">
        <v>380</v>
      </c>
      <c r="C174" s="278">
        <v>935</v>
      </c>
      <c r="D174" s="279">
        <v>937.30000000000007</v>
      </c>
      <c r="E174" s="279">
        <v>928.70000000000016</v>
      </c>
      <c r="F174" s="279">
        <v>922.40000000000009</v>
      </c>
      <c r="G174" s="279">
        <v>913.80000000000018</v>
      </c>
      <c r="H174" s="279">
        <v>943.60000000000014</v>
      </c>
      <c r="I174" s="279">
        <v>952.2</v>
      </c>
      <c r="J174" s="279">
        <v>958.50000000000011</v>
      </c>
      <c r="K174" s="277">
        <v>945.9</v>
      </c>
      <c r="L174" s="277">
        <v>931</v>
      </c>
      <c r="M174" s="277">
        <v>0.33639999999999998</v>
      </c>
    </row>
    <row r="175" spans="1:13">
      <c r="A175" s="268">
        <v>165</v>
      </c>
      <c r="B175" s="277" t="s">
        <v>246</v>
      </c>
      <c r="C175" s="278">
        <v>449.2</v>
      </c>
      <c r="D175" s="279">
        <v>451.88333333333327</v>
      </c>
      <c r="E175" s="279">
        <v>445.36666666666656</v>
      </c>
      <c r="F175" s="279">
        <v>441.5333333333333</v>
      </c>
      <c r="G175" s="279">
        <v>435.01666666666659</v>
      </c>
      <c r="H175" s="279">
        <v>455.71666666666653</v>
      </c>
      <c r="I175" s="279">
        <v>462.23333333333329</v>
      </c>
      <c r="J175" s="279">
        <v>466.06666666666649</v>
      </c>
      <c r="K175" s="277">
        <v>458.4</v>
      </c>
      <c r="L175" s="277">
        <v>448.05</v>
      </c>
      <c r="M175" s="277">
        <v>1.7693000000000001</v>
      </c>
    </row>
    <row r="176" spans="1:13">
      <c r="A176" s="268">
        <v>166</v>
      </c>
      <c r="B176" s="277" t="s">
        <v>104</v>
      </c>
      <c r="C176" s="278">
        <v>698.65</v>
      </c>
      <c r="D176" s="279">
        <v>700.23333333333323</v>
      </c>
      <c r="E176" s="279">
        <v>690.46666666666647</v>
      </c>
      <c r="F176" s="279">
        <v>682.28333333333319</v>
      </c>
      <c r="G176" s="279">
        <v>672.51666666666642</v>
      </c>
      <c r="H176" s="279">
        <v>708.41666666666652</v>
      </c>
      <c r="I176" s="279">
        <v>718.18333333333317</v>
      </c>
      <c r="J176" s="279">
        <v>726.36666666666656</v>
      </c>
      <c r="K176" s="277">
        <v>710</v>
      </c>
      <c r="L176" s="277">
        <v>692.05</v>
      </c>
      <c r="M176" s="277">
        <v>9.85318</v>
      </c>
    </row>
    <row r="177" spans="1:13">
      <c r="A177" s="268">
        <v>167</v>
      </c>
      <c r="B177" s="277" t="s">
        <v>247</v>
      </c>
      <c r="C177" s="278">
        <v>350.65</v>
      </c>
      <c r="D177" s="279">
        <v>352.45</v>
      </c>
      <c r="E177" s="279">
        <v>346.45</v>
      </c>
      <c r="F177" s="279">
        <v>342.25</v>
      </c>
      <c r="G177" s="279">
        <v>336.25</v>
      </c>
      <c r="H177" s="279">
        <v>356.65</v>
      </c>
      <c r="I177" s="279">
        <v>362.65</v>
      </c>
      <c r="J177" s="279">
        <v>366.84999999999997</v>
      </c>
      <c r="K177" s="277">
        <v>358.45</v>
      </c>
      <c r="L177" s="277">
        <v>348.25</v>
      </c>
      <c r="M177" s="277">
        <v>1.0670900000000001</v>
      </c>
    </row>
    <row r="178" spans="1:13">
      <c r="A178" s="268">
        <v>168</v>
      </c>
      <c r="B178" s="277" t="s">
        <v>248</v>
      </c>
      <c r="C178" s="278">
        <v>877.85</v>
      </c>
      <c r="D178" s="279">
        <v>881.38333333333321</v>
      </c>
      <c r="E178" s="279">
        <v>869.26666666666642</v>
      </c>
      <c r="F178" s="279">
        <v>860.68333333333317</v>
      </c>
      <c r="G178" s="279">
        <v>848.56666666666638</v>
      </c>
      <c r="H178" s="279">
        <v>889.96666666666647</v>
      </c>
      <c r="I178" s="279">
        <v>902.08333333333326</v>
      </c>
      <c r="J178" s="279">
        <v>910.66666666666652</v>
      </c>
      <c r="K178" s="277">
        <v>893.5</v>
      </c>
      <c r="L178" s="277">
        <v>872.8</v>
      </c>
      <c r="M178" s="277">
        <v>1.97359</v>
      </c>
    </row>
    <row r="179" spans="1:13">
      <c r="A179" s="268">
        <v>169</v>
      </c>
      <c r="B179" s="277" t="s">
        <v>389</v>
      </c>
      <c r="C179" s="278">
        <v>81.099999999999994</v>
      </c>
      <c r="D179" s="279">
        <v>81.516666666666666</v>
      </c>
      <c r="E179" s="279">
        <v>80.583333333333329</v>
      </c>
      <c r="F179" s="279">
        <v>80.066666666666663</v>
      </c>
      <c r="G179" s="279">
        <v>79.133333333333326</v>
      </c>
      <c r="H179" s="279">
        <v>82.033333333333331</v>
      </c>
      <c r="I179" s="279">
        <v>82.966666666666669</v>
      </c>
      <c r="J179" s="279">
        <v>83.483333333333334</v>
      </c>
      <c r="K179" s="277">
        <v>82.45</v>
      </c>
      <c r="L179" s="277">
        <v>81</v>
      </c>
      <c r="M179" s="277">
        <v>1.21862</v>
      </c>
    </row>
    <row r="180" spans="1:13">
      <c r="A180" s="268">
        <v>170</v>
      </c>
      <c r="B180" s="277" t="s">
        <v>381</v>
      </c>
      <c r="C180" s="278">
        <v>265.14999999999998</v>
      </c>
      <c r="D180" s="279">
        <v>267.38333333333333</v>
      </c>
      <c r="E180" s="279">
        <v>260.76666666666665</v>
      </c>
      <c r="F180" s="279">
        <v>256.38333333333333</v>
      </c>
      <c r="G180" s="279">
        <v>249.76666666666665</v>
      </c>
      <c r="H180" s="279">
        <v>271.76666666666665</v>
      </c>
      <c r="I180" s="279">
        <v>278.38333333333333</v>
      </c>
      <c r="J180" s="279">
        <v>282.76666666666665</v>
      </c>
      <c r="K180" s="277">
        <v>274</v>
      </c>
      <c r="L180" s="277">
        <v>263</v>
      </c>
      <c r="M180" s="277">
        <v>64.625649999999993</v>
      </c>
    </row>
    <row r="181" spans="1:13">
      <c r="A181" s="268">
        <v>171</v>
      </c>
      <c r="B181" s="277" t="s">
        <v>249</v>
      </c>
      <c r="C181" s="278">
        <v>180.9</v>
      </c>
      <c r="D181" s="279">
        <v>179.76666666666665</v>
      </c>
      <c r="E181" s="279">
        <v>178.6333333333333</v>
      </c>
      <c r="F181" s="279">
        <v>176.36666666666665</v>
      </c>
      <c r="G181" s="279">
        <v>175.23333333333329</v>
      </c>
      <c r="H181" s="279">
        <v>182.0333333333333</v>
      </c>
      <c r="I181" s="279">
        <v>183.16666666666663</v>
      </c>
      <c r="J181" s="279">
        <v>185.43333333333331</v>
      </c>
      <c r="K181" s="277">
        <v>180.9</v>
      </c>
      <c r="L181" s="277">
        <v>177.5</v>
      </c>
      <c r="M181" s="277">
        <v>2.7821500000000001</v>
      </c>
    </row>
    <row r="182" spans="1:13">
      <c r="A182" s="268">
        <v>172</v>
      </c>
      <c r="B182" s="277" t="s">
        <v>105</v>
      </c>
      <c r="C182" s="278">
        <v>603.15</v>
      </c>
      <c r="D182" s="279">
        <v>602.63333333333333</v>
      </c>
      <c r="E182" s="279">
        <v>593.86666666666667</v>
      </c>
      <c r="F182" s="279">
        <v>584.58333333333337</v>
      </c>
      <c r="G182" s="279">
        <v>575.81666666666672</v>
      </c>
      <c r="H182" s="279">
        <v>611.91666666666663</v>
      </c>
      <c r="I182" s="279">
        <v>620.68333333333328</v>
      </c>
      <c r="J182" s="279">
        <v>629.96666666666658</v>
      </c>
      <c r="K182" s="277">
        <v>611.4</v>
      </c>
      <c r="L182" s="277">
        <v>593.35</v>
      </c>
      <c r="M182" s="277">
        <v>22.866070000000001</v>
      </c>
    </row>
    <row r="183" spans="1:13">
      <c r="A183" s="268">
        <v>173</v>
      </c>
      <c r="B183" s="277" t="s">
        <v>383</v>
      </c>
      <c r="C183" s="278">
        <v>85.6</v>
      </c>
      <c r="D183" s="279">
        <v>86.066666666666663</v>
      </c>
      <c r="E183" s="279">
        <v>84.73333333333332</v>
      </c>
      <c r="F183" s="279">
        <v>83.86666666666666</v>
      </c>
      <c r="G183" s="279">
        <v>82.533333333333317</v>
      </c>
      <c r="H183" s="279">
        <v>86.933333333333323</v>
      </c>
      <c r="I183" s="279">
        <v>88.266666666666666</v>
      </c>
      <c r="J183" s="279">
        <v>89.133333333333326</v>
      </c>
      <c r="K183" s="277">
        <v>87.4</v>
      </c>
      <c r="L183" s="277">
        <v>85.2</v>
      </c>
      <c r="M183" s="277">
        <v>2.1781100000000002</v>
      </c>
    </row>
    <row r="184" spans="1:13">
      <c r="A184" s="268">
        <v>174</v>
      </c>
      <c r="B184" s="277" t="s">
        <v>384</v>
      </c>
      <c r="C184" s="278">
        <v>489.6</v>
      </c>
      <c r="D184" s="279">
        <v>492.14999999999992</v>
      </c>
      <c r="E184" s="279">
        <v>484.34999999999985</v>
      </c>
      <c r="F184" s="279">
        <v>479.09999999999991</v>
      </c>
      <c r="G184" s="279">
        <v>471.29999999999984</v>
      </c>
      <c r="H184" s="279">
        <v>497.39999999999986</v>
      </c>
      <c r="I184" s="279">
        <v>505.19999999999993</v>
      </c>
      <c r="J184" s="279">
        <v>510.44999999999987</v>
      </c>
      <c r="K184" s="277">
        <v>499.95</v>
      </c>
      <c r="L184" s="277">
        <v>486.9</v>
      </c>
      <c r="M184" s="277">
        <v>0.70850999999999997</v>
      </c>
    </row>
    <row r="185" spans="1:13">
      <c r="A185" s="268">
        <v>175</v>
      </c>
      <c r="B185" s="277" t="s">
        <v>390</v>
      </c>
      <c r="C185" s="278">
        <v>58.75</v>
      </c>
      <c r="D185" s="279">
        <v>58.4</v>
      </c>
      <c r="E185" s="279">
        <v>57.4</v>
      </c>
      <c r="F185" s="279">
        <v>56.05</v>
      </c>
      <c r="G185" s="279">
        <v>55.05</v>
      </c>
      <c r="H185" s="279">
        <v>59.75</v>
      </c>
      <c r="I185" s="279">
        <v>60.75</v>
      </c>
      <c r="J185" s="279">
        <v>62.1</v>
      </c>
      <c r="K185" s="277">
        <v>59.4</v>
      </c>
      <c r="L185" s="277">
        <v>57.05</v>
      </c>
      <c r="M185" s="277">
        <v>9.4611599999999996</v>
      </c>
    </row>
    <row r="186" spans="1:13">
      <c r="A186" s="268">
        <v>176</v>
      </c>
      <c r="B186" s="277" t="s">
        <v>250</v>
      </c>
      <c r="C186" s="278">
        <v>210.85</v>
      </c>
      <c r="D186" s="279">
        <v>210.41666666666666</v>
      </c>
      <c r="E186" s="279">
        <v>208.0333333333333</v>
      </c>
      <c r="F186" s="279">
        <v>205.21666666666664</v>
      </c>
      <c r="G186" s="279">
        <v>202.83333333333329</v>
      </c>
      <c r="H186" s="279">
        <v>213.23333333333332</v>
      </c>
      <c r="I186" s="279">
        <v>215.6166666666667</v>
      </c>
      <c r="J186" s="279">
        <v>218.43333333333334</v>
      </c>
      <c r="K186" s="277">
        <v>212.8</v>
      </c>
      <c r="L186" s="277">
        <v>207.6</v>
      </c>
      <c r="M186" s="277">
        <v>10.15832</v>
      </c>
    </row>
    <row r="187" spans="1:13">
      <c r="A187" s="268">
        <v>177</v>
      </c>
      <c r="B187" s="277" t="s">
        <v>385</v>
      </c>
      <c r="C187" s="278">
        <v>328.75</v>
      </c>
      <c r="D187" s="279">
        <v>331.21666666666664</v>
      </c>
      <c r="E187" s="279">
        <v>325.43333333333328</v>
      </c>
      <c r="F187" s="279">
        <v>322.11666666666662</v>
      </c>
      <c r="G187" s="279">
        <v>316.33333333333326</v>
      </c>
      <c r="H187" s="279">
        <v>334.5333333333333</v>
      </c>
      <c r="I187" s="279">
        <v>340.31666666666672</v>
      </c>
      <c r="J187" s="279">
        <v>343.63333333333333</v>
      </c>
      <c r="K187" s="277">
        <v>337</v>
      </c>
      <c r="L187" s="277">
        <v>327.9</v>
      </c>
      <c r="M187" s="277">
        <v>0.51768000000000003</v>
      </c>
    </row>
    <row r="188" spans="1:13">
      <c r="A188" s="268">
        <v>178</v>
      </c>
      <c r="B188" s="277" t="s">
        <v>386</v>
      </c>
      <c r="C188" s="278">
        <v>293.7</v>
      </c>
      <c r="D188" s="279">
        <v>293.71666666666664</v>
      </c>
      <c r="E188" s="279">
        <v>291.23333333333329</v>
      </c>
      <c r="F188" s="279">
        <v>288.76666666666665</v>
      </c>
      <c r="G188" s="279">
        <v>286.2833333333333</v>
      </c>
      <c r="H188" s="279">
        <v>296.18333333333328</v>
      </c>
      <c r="I188" s="279">
        <v>298.66666666666663</v>
      </c>
      <c r="J188" s="279">
        <v>301.13333333333327</v>
      </c>
      <c r="K188" s="277">
        <v>296.2</v>
      </c>
      <c r="L188" s="277">
        <v>291.25</v>
      </c>
      <c r="M188" s="277">
        <v>5.6431899999999997</v>
      </c>
    </row>
    <row r="189" spans="1:13">
      <c r="A189" s="268">
        <v>179</v>
      </c>
      <c r="B189" s="277" t="s">
        <v>391</v>
      </c>
      <c r="C189" s="278">
        <v>589.35</v>
      </c>
      <c r="D189" s="279">
        <v>590.5333333333333</v>
      </c>
      <c r="E189" s="279">
        <v>582.06666666666661</v>
      </c>
      <c r="F189" s="279">
        <v>574.7833333333333</v>
      </c>
      <c r="G189" s="279">
        <v>566.31666666666661</v>
      </c>
      <c r="H189" s="279">
        <v>597.81666666666661</v>
      </c>
      <c r="I189" s="279">
        <v>606.2833333333333</v>
      </c>
      <c r="J189" s="279">
        <v>613.56666666666661</v>
      </c>
      <c r="K189" s="277">
        <v>599</v>
      </c>
      <c r="L189" s="277">
        <v>583.25</v>
      </c>
      <c r="M189" s="277">
        <v>0.24512</v>
      </c>
    </row>
    <row r="190" spans="1:13">
      <c r="A190" s="268">
        <v>180</v>
      </c>
      <c r="B190" s="277" t="s">
        <v>399</v>
      </c>
      <c r="C190" s="278">
        <v>923.4</v>
      </c>
      <c r="D190" s="279">
        <v>930.80000000000007</v>
      </c>
      <c r="E190" s="279">
        <v>907.60000000000014</v>
      </c>
      <c r="F190" s="279">
        <v>891.80000000000007</v>
      </c>
      <c r="G190" s="279">
        <v>868.60000000000014</v>
      </c>
      <c r="H190" s="279">
        <v>946.60000000000014</v>
      </c>
      <c r="I190" s="279">
        <v>969.80000000000018</v>
      </c>
      <c r="J190" s="279">
        <v>985.60000000000014</v>
      </c>
      <c r="K190" s="277">
        <v>954</v>
      </c>
      <c r="L190" s="277">
        <v>915</v>
      </c>
      <c r="M190" s="277">
        <v>7.3680099999999999</v>
      </c>
    </row>
    <row r="191" spans="1:13">
      <c r="A191" s="268">
        <v>181</v>
      </c>
      <c r="B191" s="277" t="s">
        <v>393</v>
      </c>
      <c r="C191" s="278">
        <v>625.75</v>
      </c>
      <c r="D191" s="279">
        <v>631.5333333333333</v>
      </c>
      <c r="E191" s="279">
        <v>610.21666666666658</v>
      </c>
      <c r="F191" s="279">
        <v>594.68333333333328</v>
      </c>
      <c r="G191" s="279">
        <v>573.36666666666656</v>
      </c>
      <c r="H191" s="279">
        <v>647.06666666666661</v>
      </c>
      <c r="I191" s="279">
        <v>668.38333333333321</v>
      </c>
      <c r="J191" s="279">
        <v>683.91666666666663</v>
      </c>
      <c r="K191" s="277">
        <v>652.85</v>
      </c>
      <c r="L191" s="277">
        <v>616</v>
      </c>
      <c r="M191" s="277">
        <v>0.22744</v>
      </c>
    </row>
    <row r="192" spans="1:13">
      <c r="A192" s="268">
        <v>182</v>
      </c>
      <c r="B192" s="277" t="s">
        <v>106</v>
      </c>
      <c r="C192" s="278">
        <v>599.35</v>
      </c>
      <c r="D192" s="279">
        <v>598.25</v>
      </c>
      <c r="E192" s="279">
        <v>591.65</v>
      </c>
      <c r="F192" s="279">
        <v>583.94999999999993</v>
      </c>
      <c r="G192" s="279">
        <v>577.34999999999991</v>
      </c>
      <c r="H192" s="279">
        <v>605.95000000000005</v>
      </c>
      <c r="I192" s="279">
        <v>612.54999999999995</v>
      </c>
      <c r="J192" s="279">
        <v>620.25000000000011</v>
      </c>
      <c r="K192" s="277">
        <v>604.85</v>
      </c>
      <c r="L192" s="277">
        <v>590.54999999999995</v>
      </c>
      <c r="M192" s="277">
        <v>23.530480000000001</v>
      </c>
    </row>
    <row r="193" spans="1:13">
      <c r="A193" s="268">
        <v>183</v>
      </c>
      <c r="B193" s="277" t="s">
        <v>108</v>
      </c>
      <c r="C193" s="278">
        <v>648.6</v>
      </c>
      <c r="D193" s="279">
        <v>642.48333333333323</v>
      </c>
      <c r="E193" s="279">
        <v>632.96666666666647</v>
      </c>
      <c r="F193" s="279">
        <v>617.33333333333326</v>
      </c>
      <c r="G193" s="279">
        <v>607.81666666666649</v>
      </c>
      <c r="H193" s="279">
        <v>658.11666666666645</v>
      </c>
      <c r="I193" s="279">
        <v>667.6333333333331</v>
      </c>
      <c r="J193" s="279">
        <v>683.26666666666642</v>
      </c>
      <c r="K193" s="277">
        <v>652</v>
      </c>
      <c r="L193" s="277">
        <v>626.85</v>
      </c>
      <c r="M193" s="277">
        <v>105.43170000000001</v>
      </c>
    </row>
    <row r="194" spans="1:13">
      <c r="A194" s="268">
        <v>184</v>
      </c>
      <c r="B194" s="277" t="s">
        <v>109</v>
      </c>
      <c r="C194" s="278">
        <v>1806.05</v>
      </c>
      <c r="D194" s="279">
        <v>1817.0166666666667</v>
      </c>
      <c r="E194" s="279">
        <v>1790.0333333333333</v>
      </c>
      <c r="F194" s="279">
        <v>1774.0166666666667</v>
      </c>
      <c r="G194" s="279">
        <v>1747.0333333333333</v>
      </c>
      <c r="H194" s="279">
        <v>1833.0333333333333</v>
      </c>
      <c r="I194" s="279">
        <v>1860.0166666666664</v>
      </c>
      <c r="J194" s="279">
        <v>1876.0333333333333</v>
      </c>
      <c r="K194" s="277">
        <v>1844</v>
      </c>
      <c r="L194" s="277">
        <v>1801</v>
      </c>
      <c r="M194" s="277">
        <v>39.159970000000001</v>
      </c>
    </row>
    <row r="195" spans="1:13">
      <c r="A195" s="268">
        <v>185</v>
      </c>
      <c r="B195" s="277" t="s">
        <v>252</v>
      </c>
      <c r="C195" s="278">
        <v>2462.75</v>
      </c>
      <c r="D195" s="279">
        <v>2463.5</v>
      </c>
      <c r="E195" s="279">
        <v>2441.25</v>
      </c>
      <c r="F195" s="279">
        <v>2419.75</v>
      </c>
      <c r="G195" s="279">
        <v>2397.5</v>
      </c>
      <c r="H195" s="279">
        <v>2485</v>
      </c>
      <c r="I195" s="279">
        <v>2507.25</v>
      </c>
      <c r="J195" s="279">
        <v>2528.75</v>
      </c>
      <c r="K195" s="277">
        <v>2485.75</v>
      </c>
      <c r="L195" s="277">
        <v>2442</v>
      </c>
      <c r="M195" s="277">
        <v>3.6137899999999998</v>
      </c>
    </row>
    <row r="196" spans="1:13">
      <c r="A196" s="268">
        <v>186</v>
      </c>
      <c r="B196" s="277" t="s">
        <v>110</v>
      </c>
      <c r="C196" s="278">
        <v>1133.05</v>
      </c>
      <c r="D196" s="279">
        <v>1136.7</v>
      </c>
      <c r="E196" s="279">
        <v>1120.5</v>
      </c>
      <c r="F196" s="279">
        <v>1107.95</v>
      </c>
      <c r="G196" s="279">
        <v>1091.75</v>
      </c>
      <c r="H196" s="279">
        <v>1149.25</v>
      </c>
      <c r="I196" s="279">
        <v>1165.4500000000003</v>
      </c>
      <c r="J196" s="279">
        <v>1178</v>
      </c>
      <c r="K196" s="277">
        <v>1152.9000000000001</v>
      </c>
      <c r="L196" s="277">
        <v>1124.1500000000001</v>
      </c>
      <c r="M196" s="277">
        <v>325.62063999999998</v>
      </c>
    </row>
    <row r="197" spans="1:13">
      <c r="A197" s="268">
        <v>187</v>
      </c>
      <c r="B197" s="277" t="s">
        <v>253</v>
      </c>
      <c r="C197" s="278">
        <v>616.45000000000005</v>
      </c>
      <c r="D197" s="279">
        <v>618.98333333333335</v>
      </c>
      <c r="E197" s="279">
        <v>609.76666666666665</v>
      </c>
      <c r="F197" s="279">
        <v>603.08333333333326</v>
      </c>
      <c r="G197" s="279">
        <v>593.86666666666656</v>
      </c>
      <c r="H197" s="279">
        <v>625.66666666666674</v>
      </c>
      <c r="I197" s="279">
        <v>634.88333333333344</v>
      </c>
      <c r="J197" s="279">
        <v>641.56666666666683</v>
      </c>
      <c r="K197" s="277">
        <v>628.20000000000005</v>
      </c>
      <c r="L197" s="277">
        <v>612.29999999999995</v>
      </c>
      <c r="M197" s="277">
        <v>30.208970000000001</v>
      </c>
    </row>
    <row r="198" spans="1:13">
      <c r="A198" s="268">
        <v>188</v>
      </c>
      <c r="B198" s="277" t="s">
        <v>251</v>
      </c>
      <c r="C198" s="278">
        <v>819.55</v>
      </c>
      <c r="D198" s="279">
        <v>831.5</v>
      </c>
      <c r="E198" s="279">
        <v>798.05</v>
      </c>
      <c r="F198" s="279">
        <v>776.55</v>
      </c>
      <c r="G198" s="279">
        <v>743.09999999999991</v>
      </c>
      <c r="H198" s="279">
        <v>853</v>
      </c>
      <c r="I198" s="279">
        <v>886.45</v>
      </c>
      <c r="J198" s="279">
        <v>907.95</v>
      </c>
      <c r="K198" s="277">
        <v>864.95</v>
      </c>
      <c r="L198" s="277">
        <v>810</v>
      </c>
      <c r="M198" s="277">
        <v>14.644349999999999</v>
      </c>
    </row>
    <row r="199" spans="1:13">
      <c r="A199" s="268">
        <v>189</v>
      </c>
      <c r="B199" s="277" t="s">
        <v>394</v>
      </c>
      <c r="C199" s="278">
        <v>176.5</v>
      </c>
      <c r="D199" s="279">
        <v>176.11666666666667</v>
      </c>
      <c r="E199" s="279">
        <v>174.48333333333335</v>
      </c>
      <c r="F199" s="279">
        <v>172.46666666666667</v>
      </c>
      <c r="G199" s="279">
        <v>170.83333333333334</v>
      </c>
      <c r="H199" s="279">
        <v>178.13333333333335</v>
      </c>
      <c r="I199" s="279">
        <v>179.76666666666668</v>
      </c>
      <c r="J199" s="279">
        <v>181.78333333333336</v>
      </c>
      <c r="K199" s="277">
        <v>177.75</v>
      </c>
      <c r="L199" s="277">
        <v>174.1</v>
      </c>
      <c r="M199" s="277">
        <v>2.3562799999999999</v>
      </c>
    </row>
    <row r="200" spans="1:13">
      <c r="A200" s="268">
        <v>190</v>
      </c>
      <c r="B200" s="277" t="s">
        <v>395</v>
      </c>
      <c r="C200" s="278">
        <v>264</v>
      </c>
      <c r="D200" s="279">
        <v>260.31666666666666</v>
      </c>
      <c r="E200" s="279">
        <v>253.63333333333333</v>
      </c>
      <c r="F200" s="279">
        <v>243.26666666666665</v>
      </c>
      <c r="G200" s="279">
        <v>236.58333333333331</v>
      </c>
      <c r="H200" s="279">
        <v>270.68333333333334</v>
      </c>
      <c r="I200" s="279">
        <v>277.36666666666662</v>
      </c>
      <c r="J200" s="279">
        <v>287.73333333333335</v>
      </c>
      <c r="K200" s="277">
        <v>267</v>
      </c>
      <c r="L200" s="277">
        <v>249.95</v>
      </c>
      <c r="M200" s="277">
        <v>1.0125</v>
      </c>
    </row>
    <row r="201" spans="1:13">
      <c r="A201" s="268">
        <v>191</v>
      </c>
      <c r="B201" s="277" t="s">
        <v>111</v>
      </c>
      <c r="C201" s="278">
        <v>2860.15</v>
      </c>
      <c r="D201" s="279">
        <v>2825.2666666666664</v>
      </c>
      <c r="E201" s="279">
        <v>2777.083333333333</v>
      </c>
      <c r="F201" s="279">
        <v>2694.0166666666664</v>
      </c>
      <c r="G201" s="279">
        <v>2645.833333333333</v>
      </c>
      <c r="H201" s="279">
        <v>2908.333333333333</v>
      </c>
      <c r="I201" s="279">
        <v>2956.5166666666664</v>
      </c>
      <c r="J201" s="279">
        <v>3039.583333333333</v>
      </c>
      <c r="K201" s="277">
        <v>2873.45</v>
      </c>
      <c r="L201" s="277">
        <v>2742.2</v>
      </c>
      <c r="M201" s="277">
        <v>16.749479999999998</v>
      </c>
    </row>
    <row r="202" spans="1:13">
      <c r="A202" s="268">
        <v>192</v>
      </c>
      <c r="B202" s="277" t="s">
        <v>112</v>
      </c>
      <c r="C202" s="278">
        <v>354.55</v>
      </c>
      <c r="D202" s="279">
        <v>354.88333333333338</v>
      </c>
      <c r="E202" s="279">
        <v>351.06666666666678</v>
      </c>
      <c r="F202" s="279">
        <v>347.58333333333337</v>
      </c>
      <c r="G202" s="279">
        <v>343.76666666666677</v>
      </c>
      <c r="H202" s="279">
        <v>358.36666666666679</v>
      </c>
      <c r="I202" s="279">
        <v>362.18333333333339</v>
      </c>
      <c r="J202" s="279">
        <v>365.6666666666668</v>
      </c>
      <c r="K202" s="277">
        <v>358.7</v>
      </c>
      <c r="L202" s="277">
        <v>351.4</v>
      </c>
      <c r="M202" s="277">
        <v>6.2696500000000004</v>
      </c>
    </row>
    <row r="203" spans="1:13">
      <c r="A203" s="268">
        <v>193</v>
      </c>
      <c r="B203" s="277" t="s">
        <v>396</v>
      </c>
      <c r="C203" s="278">
        <v>12.65</v>
      </c>
      <c r="D203" s="279">
        <v>12.733333333333334</v>
      </c>
      <c r="E203" s="279">
        <v>12.466666666666669</v>
      </c>
      <c r="F203" s="279">
        <v>12.283333333333335</v>
      </c>
      <c r="G203" s="279">
        <v>12.016666666666669</v>
      </c>
      <c r="H203" s="279">
        <v>12.916666666666668</v>
      </c>
      <c r="I203" s="279">
        <v>13.183333333333334</v>
      </c>
      <c r="J203" s="279">
        <v>13.366666666666667</v>
      </c>
      <c r="K203" s="277">
        <v>13</v>
      </c>
      <c r="L203" s="277">
        <v>12.55</v>
      </c>
      <c r="M203" s="277">
        <v>13.98391</v>
      </c>
    </row>
    <row r="204" spans="1:13">
      <c r="A204" s="268">
        <v>194</v>
      </c>
      <c r="B204" s="277" t="s">
        <v>398</v>
      </c>
      <c r="C204" s="278">
        <v>59.35</v>
      </c>
      <c r="D204" s="279">
        <v>60</v>
      </c>
      <c r="E204" s="279">
        <v>58.35</v>
      </c>
      <c r="F204" s="279">
        <v>57.35</v>
      </c>
      <c r="G204" s="279">
        <v>55.7</v>
      </c>
      <c r="H204" s="279">
        <v>61</v>
      </c>
      <c r="I204" s="279">
        <v>62.650000000000006</v>
      </c>
      <c r="J204" s="279">
        <v>63.65</v>
      </c>
      <c r="K204" s="277">
        <v>61.65</v>
      </c>
      <c r="L204" s="277">
        <v>59</v>
      </c>
      <c r="M204" s="277">
        <v>2.3874599999999999</v>
      </c>
    </row>
    <row r="205" spans="1:13">
      <c r="A205" s="268">
        <v>195</v>
      </c>
      <c r="B205" s="277" t="s">
        <v>114</v>
      </c>
      <c r="C205" s="278">
        <v>160.9</v>
      </c>
      <c r="D205" s="279">
        <v>161.16666666666666</v>
      </c>
      <c r="E205" s="279">
        <v>159.38333333333333</v>
      </c>
      <c r="F205" s="279">
        <v>157.86666666666667</v>
      </c>
      <c r="G205" s="279">
        <v>156.08333333333334</v>
      </c>
      <c r="H205" s="279">
        <v>162.68333333333331</v>
      </c>
      <c r="I205" s="279">
        <v>164.46666666666667</v>
      </c>
      <c r="J205" s="279">
        <v>165.98333333333329</v>
      </c>
      <c r="K205" s="277">
        <v>162.94999999999999</v>
      </c>
      <c r="L205" s="277">
        <v>159.65</v>
      </c>
      <c r="M205" s="277">
        <v>140.6788</v>
      </c>
    </row>
    <row r="206" spans="1:13">
      <c r="A206" s="268">
        <v>196</v>
      </c>
      <c r="B206" s="277" t="s">
        <v>400</v>
      </c>
      <c r="C206" s="278">
        <v>37.75</v>
      </c>
      <c r="D206" s="279">
        <v>38.25</v>
      </c>
      <c r="E206" s="279">
        <v>36.9</v>
      </c>
      <c r="F206" s="279">
        <v>36.049999999999997</v>
      </c>
      <c r="G206" s="279">
        <v>34.699999999999996</v>
      </c>
      <c r="H206" s="279">
        <v>39.1</v>
      </c>
      <c r="I206" s="279">
        <v>40.449999999999996</v>
      </c>
      <c r="J206" s="279">
        <v>41.300000000000004</v>
      </c>
      <c r="K206" s="277">
        <v>39.6</v>
      </c>
      <c r="L206" s="277">
        <v>37.4</v>
      </c>
      <c r="M206" s="277">
        <v>17.60275</v>
      </c>
    </row>
    <row r="207" spans="1:13">
      <c r="A207" s="268">
        <v>197</v>
      </c>
      <c r="B207" s="277" t="s">
        <v>115</v>
      </c>
      <c r="C207" s="278">
        <v>227.1</v>
      </c>
      <c r="D207" s="279">
        <v>226.55000000000004</v>
      </c>
      <c r="E207" s="279">
        <v>223.60000000000008</v>
      </c>
      <c r="F207" s="279">
        <v>220.10000000000005</v>
      </c>
      <c r="G207" s="279">
        <v>217.15000000000009</v>
      </c>
      <c r="H207" s="279">
        <v>230.05000000000007</v>
      </c>
      <c r="I207" s="279">
        <v>233.00000000000006</v>
      </c>
      <c r="J207" s="279">
        <v>236.50000000000006</v>
      </c>
      <c r="K207" s="277">
        <v>229.5</v>
      </c>
      <c r="L207" s="277">
        <v>223.05</v>
      </c>
      <c r="M207" s="277">
        <v>83.758510000000001</v>
      </c>
    </row>
    <row r="208" spans="1:13">
      <c r="A208" s="268">
        <v>198</v>
      </c>
      <c r="B208" s="277" t="s">
        <v>116</v>
      </c>
      <c r="C208" s="278">
        <v>2330.9499999999998</v>
      </c>
      <c r="D208" s="279">
        <v>2324.9500000000003</v>
      </c>
      <c r="E208" s="279">
        <v>2306.6000000000004</v>
      </c>
      <c r="F208" s="279">
        <v>2282.25</v>
      </c>
      <c r="G208" s="279">
        <v>2263.9</v>
      </c>
      <c r="H208" s="279">
        <v>2349.3000000000006</v>
      </c>
      <c r="I208" s="279">
        <v>2367.65</v>
      </c>
      <c r="J208" s="279">
        <v>2392.0000000000009</v>
      </c>
      <c r="K208" s="277">
        <v>2343.3000000000002</v>
      </c>
      <c r="L208" s="277">
        <v>2300.6</v>
      </c>
      <c r="M208" s="277">
        <v>28.162849999999999</v>
      </c>
    </row>
    <row r="209" spans="1:13">
      <c r="A209" s="268">
        <v>199</v>
      </c>
      <c r="B209" s="277" t="s">
        <v>254</v>
      </c>
      <c r="C209" s="278">
        <v>187.8</v>
      </c>
      <c r="D209" s="279">
        <v>188.56666666666669</v>
      </c>
      <c r="E209" s="279">
        <v>186.18333333333339</v>
      </c>
      <c r="F209" s="279">
        <v>184.56666666666669</v>
      </c>
      <c r="G209" s="279">
        <v>182.18333333333339</v>
      </c>
      <c r="H209" s="279">
        <v>190.18333333333339</v>
      </c>
      <c r="I209" s="279">
        <v>192.56666666666666</v>
      </c>
      <c r="J209" s="279">
        <v>194.18333333333339</v>
      </c>
      <c r="K209" s="277">
        <v>190.95</v>
      </c>
      <c r="L209" s="277">
        <v>186.95</v>
      </c>
      <c r="M209" s="277">
        <v>3.8572600000000001</v>
      </c>
    </row>
    <row r="210" spans="1:13">
      <c r="A210" s="268">
        <v>200</v>
      </c>
      <c r="B210" s="277" t="s">
        <v>401</v>
      </c>
      <c r="C210" s="278">
        <v>27745</v>
      </c>
      <c r="D210" s="279">
        <v>27917.033333333336</v>
      </c>
      <c r="E210" s="279">
        <v>27464.066666666673</v>
      </c>
      <c r="F210" s="279">
        <v>27183.133333333335</v>
      </c>
      <c r="G210" s="279">
        <v>26730.166666666672</v>
      </c>
      <c r="H210" s="279">
        <v>28197.966666666674</v>
      </c>
      <c r="I210" s="279">
        <v>28650.933333333342</v>
      </c>
      <c r="J210" s="279">
        <v>28931.866666666676</v>
      </c>
      <c r="K210" s="277">
        <v>28370</v>
      </c>
      <c r="L210" s="277">
        <v>27636.1</v>
      </c>
      <c r="M210" s="277">
        <v>2.8559999999999999E-2</v>
      </c>
    </row>
    <row r="211" spans="1:13">
      <c r="A211" s="268">
        <v>201</v>
      </c>
      <c r="B211" s="277" t="s">
        <v>397</v>
      </c>
      <c r="C211" s="278">
        <v>51.2</v>
      </c>
      <c r="D211" s="279">
        <v>51.316666666666663</v>
      </c>
      <c r="E211" s="279">
        <v>50.133333333333326</v>
      </c>
      <c r="F211" s="279">
        <v>49.066666666666663</v>
      </c>
      <c r="G211" s="279">
        <v>47.883333333333326</v>
      </c>
      <c r="H211" s="279">
        <v>52.383333333333326</v>
      </c>
      <c r="I211" s="279">
        <v>53.566666666666663</v>
      </c>
      <c r="J211" s="279">
        <v>54.633333333333326</v>
      </c>
      <c r="K211" s="277">
        <v>52.5</v>
      </c>
      <c r="L211" s="277">
        <v>50.25</v>
      </c>
      <c r="M211" s="277">
        <v>22.193300000000001</v>
      </c>
    </row>
    <row r="212" spans="1:13">
      <c r="A212" s="268">
        <v>202</v>
      </c>
      <c r="B212" s="277" t="s">
        <v>255</v>
      </c>
      <c r="C212" s="278">
        <v>36.15</v>
      </c>
      <c r="D212" s="279">
        <v>36.18333333333333</v>
      </c>
      <c r="E212" s="279">
        <v>35.466666666666661</v>
      </c>
      <c r="F212" s="279">
        <v>34.783333333333331</v>
      </c>
      <c r="G212" s="279">
        <v>34.066666666666663</v>
      </c>
      <c r="H212" s="279">
        <v>36.86666666666666</v>
      </c>
      <c r="I212" s="279">
        <v>37.583333333333329</v>
      </c>
      <c r="J212" s="279">
        <v>38.266666666666659</v>
      </c>
      <c r="K212" s="277">
        <v>36.9</v>
      </c>
      <c r="L212" s="277">
        <v>35.5</v>
      </c>
      <c r="M212" s="277">
        <v>29.749389999999998</v>
      </c>
    </row>
    <row r="213" spans="1:13">
      <c r="A213" s="268">
        <v>203</v>
      </c>
      <c r="B213" s="277" t="s">
        <v>415</v>
      </c>
      <c r="C213" s="278">
        <v>59.6</v>
      </c>
      <c r="D213" s="279">
        <v>60.533333333333339</v>
      </c>
      <c r="E213" s="279">
        <v>58.26666666666668</v>
      </c>
      <c r="F213" s="279">
        <v>56.933333333333344</v>
      </c>
      <c r="G213" s="279">
        <v>54.666666666666686</v>
      </c>
      <c r="H213" s="279">
        <v>61.866666666666674</v>
      </c>
      <c r="I213" s="279">
        <v>64.13333333333334</v>
      </c>
      <c r="J213" s="279">
        <v>65.466666666666669</v>
      </c>
      <c r="K213" s="277">
        <v>62.8</v>
      </c>
      <c r="L213" s="277">
        <v>59.2</v>
      </c>
      <c r="M213" s="277">
        <v>18.00526</v>
      </c>
    </row>
    <row r="214" spans="1:13">
      <c r="A214" s="268">
        <v>204</v>
      </c>
      <c r="B214" s="277" t="s">
        <v>117</v>
      </c>
      <c r="C214" s="278">
        <v>221.85</v>
      </c>
      <c r="D214" s="279">
        <v>222.6</v>
      </c>
      <c r="E214" s="279">
        <v>219.45</v>
      </c>
      <c r="F214" s="279">
        <v>217.04999999999998</v>
      </c>
      <c r="G214" s="279">
        <v>213.89999999999998</v>
      </c>
      <c r="H214" s="279">
        <v>225</v>
      </c>
      <c r="I214" s="279">
        <v>228.15000000000003</v>
      </c>
      <c r="J214" s="279">
        <v>230.55</v>
      </c>
      <c r="K214" s="277">
        <v>225.75</v>
      </c>
      <c r="L214" s="277">
        <v>220.2</v>
      </c>
      <c r="M214" s="277">
        <v>132.03665000000001</v>
      </c>
    </row>
    <row r="215" spans="1:13">
      <c r="A215" s="268">
        <v>205</v>
      </c>
      <c r="B215" s="277" t="s">
        <v>414</v>
      </c>
      <c r="C215" s="278">
        <v>47.25</v>
      </c>
      <c r="D215" s="279">
        <v>47.266666666666673</v>
      </c>
      <c r="E215" s="279">
        <v>46.283333333333346</v>
      </c>
      <c r="F215" s="279">
        <v>45.31666666666667</v>
      </c>
      <c r="G215" s="279">
        <v>44.333333333333343</v>
      </c>
      <c r="H215" s="279">
        <v>48.233333333333348</v>
      </c>
      <c r="I215" s="279">
        <v>49.216666666666683</v>
      </c>
      <c r="J215" s="279">
        <v>50.183333333333351</v>
      </c>
      <c r="K215" s="277">
        <v>48.25</v>
      </c>
      <c r="L215" s="277">
        <v>46.3</v>
      </c>
      <c r="M215" s="277">
        <v>0.67298000000000002</v>
      </c>
    </row>
    <row r="216" spans="1:13">
      <c r="A216" s="268">
        <v>206</v>
      </c>
      <c r="B216" s="277" t="s">
        <v>258</v>
      </c>
      <c r="C216" s="278">
        <v>110.05</v>
      </c>
      <c r="D216" s="279">
        <v>111.61666666666667</v>
      </c>
      <c r="E216" s="279">
        <v>107.93333333333335</v>
      </c>
      <c r="F216" s="279">
        <v>105.81666666666668</v>
      </c>
      <c r="G216" s="279">
        <v>102.13333333333335</v>
      </c>
      <c r="H216" s="279">
        <v>113.73333333333335</v>
      </c>
      <c r="I216" s="279">
        <v>117.41666666666669</v>
      </c>
      <c r="J216" s="279">
        <v>119.53333333333335</v>
      </c>
      <c r="K216" s="277">
        <v>115.3</v>
      </c>
      <c r="L216" s="277">
        <v>109.5</v>
      </c>
      <c r="M216" s="277">
        <v>7.8594600000000003</v>
      </c>
    </row>
    <row r="217" spans="1:13">
      <c r="A217" s="268">
        <v>207</v>
      </c>
      <c r="B217" s="277" t="s">
        <v>118</v>
      </c>
      <c r="C217" s="278">
        <v>363</v>
      </c>
      <c r="D217" s="279">
        <v>361.5333333333333</v>
      </c>
      <c r="E217" s="279">
        <v>356.71666666666658</v>
      </c>
      <c r="F217" s="279">
        <v>350.43333333333328</v>
      </c>
      <c r="G217" s="279">
        <v>345.61666666666656</v>
      </c>
      <c r="H217" s="279">
        <v>367.81666666666661</v>
      </c>
      <c r="I217" s="279">
        <v>372.63333333333333</v>
      </c>
      <c r="J217" s="279">
        <v>378.91666666666663</v>
      </c>
      <c r="K217" s="277">
        <v>366.35</v>
      </c>
      <c r="L217" s="277">
        <v>355.25</v>
      </c>
      <c r="M217" s="277">
        <v>363.13319000000001</v>
      </c>
    </row>
    <row r="218" spans="1:13">
      <c r="A218" s="268">
        <v>208</v>
      </c>
      <c r="B218" s="277" t="s">
        <v>256</v>
      </c>
      <c r="C218" s="278">
        <v>1321.4</v>
      </c>
      <c r="D218" s="279">
        <v>1314.1333333333334</v>
      </c>
      <c r="E218" s="279">
        <v>1300.2666666666669</v>
      </c>
      <c r="F218" s="279">
        <v>1279.1333333333334</v>
      </c>
      <c r="G218" s="279">
        <v>1265.2666666666669</v>
      </c>
      <c r="H218" s="279">
        <v>1335.2666666666669</v>
      </c>
      <c r="I218" s="279">
        <v>1349.1333333333332</v>
      </c>
      <c r="J218" s="279">
        <v>1370.2666666666669</v>
      </c>
      <c r="K218" s="277">
        <v>1328</v>
      </c>
      <c r="L218" s="277">
        <v>1293</v>
      </c>
      <c r="M218" s="277">
        <v>6.8842499999999998</v>
      </c>
    </row>
    <row r="219" spans="1:13">
      <c r="A219" s="268">
        <v>209</v>
      </c>
      <c r="B219" s="277" t="s">
        <v>119</v>
      </c>
      <c r="C219" s="278">
        <v>436.3</v>
      </c>
      <c r="D219" s="279">
        <v>440.14999999999992</v>
      </c>
      <c r="E219" s="279">
        <v>430.29999999999984</v>
      </c>
      <c r="F219" s="279">
        <v>424.2999999999999</v>
      </c>
      <c r="G219" s="279">
        <v>414.44999999999982</v>
      </c>
      <c r="H219" s="279">
        <v>446.14999999999986</v>
      </c>
      <c r="I219" s="279">
        <v>455.99999999999989</v>
      </c>
      <c r="J219" s="279">
        <v>461.99999999999989</v>
      </c>
      <c r="K219" s="277">
        <v>450</v>
      </c>
      <c r="L219" s="277">
        <v>434.15</v>
      </c>
      <c r="M219" s="277">
        <v>28.198640000000001</v>
      </c>
    </row>
    <row r="220" spans="1:13">
      <c r="A220" s="268">
        <v>210</v>
      </c>
      <c r="B220" s="277" t="s">
        <v>403</v>
      </c>
      <c r="C220" s="278">
        <v>2525.4499999999998</v>
      </c>
      <c r="D220" s="279">
        <v>2528.25</v>
      </c>
      <c r="E220" s="279">
        <v>2507.1999999999998</v>
      </c>
      <c r="F220" s="279">
        <v>2488.9499999999998</v>
      </c>
      <c r="G220" s="279">
        <v>2467.8999999999996</v>
      </c>
      <c r="H220" s="279">
        <v>2546.5</v>
      </c>
      <c r="I220" s="279">
        <v>2567.5500000000002</v>
      </c>
      <c r="J220" s="279">
        <v>2585.8000000000002</v>
      </c>
      <c r="K220" s="277">
        <v>2549.3000000000002</v>
      </c>
      <c r="L220" s="277">
        <v>2510</v>
      </c>
      <c r="M220" s="277">
        <v>1.9279999999999999E-2</v>
      </c>
    </row>
    <row r="221" spans="1:13">
      <c r="A221" s="268">
        <v>211</v>
      </c>
      <c r="B221" s="277" t="s">
        <v>257</v>
      </c>
      <c r="C221" s="278">
        <v>39.950000000000003</v>
      </c>
      <c r="D221" s="279">
        <v>39.133333333333333</v>
      </c>
      <c r="E221" s="279">
        <v>38.316666666666663</v>
      </c>
      <c r="F221" s="279">
        <v>36.68333333333333</v>
      </c>
      <c r="G221" s="279">
        <v>35.86666666666666</v>
      </c>
      <c r="H221" s="279">
        <v>40.766666666666666</v>
      </c>
      <c r="I221" s="279">
        <v>41.583333333333343</v>
      </c>
      <c r="J221" s="279">
        <v>43.216666666666669</v>
      </c>
      <c r="K221" s="277">
        <v>39.950000000000003</v>
      </c>
      <c r="L221" s="277">
        <v>37.5</v>
      </c>
      <c r="M221" s="277">
        <v>37.839260000000003</v>
      </c>
    </row>
    <row r="222" spans="1:13">
      <c r="A222" s="268">
        <v>212</v>
      </c>
      <c r="B222" s="277" t="s">
        <v>120</v>
      </c>
      <c r="C222" s="278">
        <v>9.1</v>
      </c>
      <c r="D222" s="279">
        <v>9.0166666666666657</v>
      </c>
      <c r="E222" s="279">
        <v>8.3333333333333321</v>
      </c>
      <c r="F222" s="279">
        <v>7.5666666666666664</v>
      </c>
      <c r="G222" s="279">
        <v>6.8833333333333329</v>
      </c>
      <c r="H222" s="279">
        <v>9.7833333333333314</v>
      </c>
      <c r="I222" s="279">
        <v>10.466666666666665</v>
      </c>
      <c r="J222" s="279">
        <v>11.233333333333331</v>
      </c>
      <c r="K222" s="277">
        <v>9.6999999999999993</v>
      </c>
      <c r="L222" s="277">
        <v>8.25</v>
      </c>
      <c r="M222" s="277">
        <v>10345.36973</v>
      </c>
    </row>
    <row r="223" spans="1:13">
      <c r="A223" s="268">
        <v>213</v>
      </c>
      <c r="B223" s="277" t="s">
        <v>404</v>
      </c>
      <c r="C223" s="278">
        <v>19.2</v>
      </c>
      <c r="D223" s="279">
        <v>19.133333333333333</v>
      </c>
      <c r="E223" s="279">
        <v>18.816666666666666</v>
      </c>
      <c r="F223" s="279">
        <v>18.433333333333334</v>
      </c>
      <c r="G223" s="279">
        <v>18.116666666666667</v>
      </c>
      <c r="H223" s="279">
        <v>19.516666666666666</v>
      </c>
      <c r="I223" s="279">
        <v>19.833333333333329</v>
      </c>
      <c r="J223" s="279">
        <v>20.216666666666665</v>
      </c>
      <c r="K223" s="277">
        <v>19.45</v>
      </c>
      <c r="L223" s="277">
        <v>18.75</v>
      </c>
      <c r="M223" s="277">
        <v>160.39127999999999</v>
      </c>
    </row>
    <row r="224" spans="1:13">
      <c r="A224" s="268">
        <v>214</v>
      </c>
      <c r="B224" s="277" t="s">
        <v>121</v>
      </c>
      <c r="C224" s="278">
        <v>27.3</v>
      </c>
      <c r="D224" s="279">
        <v>27.349999999999998</v>
      </c>
      <c r="E224" s="279">
        <v>26.949999999999996</v>
      </c>
      <c r="F224" s="279">
        <v>26.599999999999998</v>
      </c>
      <c r="G224" s="279">
        <v>26.199999999999996</v>
      </c>
      <c r="H224" s="279">
        <v>27.699999999999996</v>
      </c>
      <c r="I224" s="279">
        <v>28.099999999999994</v>
      </c>
      <c r="J224" s="279">
        <v>28.449999999999996</v>
      </c>
      <c r="K224" s="277">
        <v>27.75</v>
      </c>
      <c r="L224" s="277">
        <v>27</v>
      </c>
      <c r="M224" s="277">
        <v>475.70071999999999</v>
      </c>
    </row>
    <row r="225" spans="1:13">
      <c r="A225" s="268">
        <v>215</v>
      </c>
      <c r="B225" s="277" t="s">
        <v>416</v>
      </c>
      <c r="C225" s="278">
        <v>175.8</v>
      </c>
      <c r="D225" s="279">
        <v>179.56666666666669</v>
      </c>
      <c r="E225" s="279">
        <v>171.38333333333338</v>
      </c>
      <c r="F225" s="279">
        <v>166.9666666666667</v>
      </c>
      <c r="G225" s="279">
        <v>158.78333333333339</v>
      </c>
      <c r="H225" s="279">
        <v>183.98333333333338</v>
      </c>
      <c r="I225" s="279">
        <v>192.16666666666671</v>
      </c>
      <c r="J225" s="279">
        <v>196.58333333333337</v>
      </c>
      <c r="K225" s="277">
        <v>187.75</v>
      </c>
      <c r="L225" s="277">
        <v>175.15</v>
      </c>
      <c r="M225" s="277">
        <v>14.204829999999999</v>
      </c>
    </row>
    <row r="226" spans="1:13">
      <c r="A226" s="268">
        <v>216</v>
      </c>
      <c r="B226" s="277" t="s">
        <v>405</v>
      </c>
      <c r="C226" s="278">
        <v>383.6</v>
      </c>
      <c r="D226" s="279">
        <v>384.48333333333335</v>
      </c>
      <c r="E226" s="279">
        <v>379.11666666666667</v>
      </c>
      <c r="F226" s="279">
        <v>374.63333333333333</v>
      </c>
      <c r="G226" s="279">
        <v>369.26666666666665</v>
      </c>
      <c r="H226" s="279">
        <v>388.9666666666667</v>
      </c>
      <c r="I226" s="279">
        <v>394.33333333333337</v>
      </c>
      <c r="J226" s="279">
        <v>398.81666666666672</v>
      </c>
      <c r="K226" s="277">
        <v>389.85</v>
      </c>
      <c r="L226" s="277">
        <v>380</v>
      </c>
      <c r="M226" s="277">
        <v>0.40044999999999997</v>
      </c>
    </row>
    <row r="227" spans="1:13">
      <c r="A227" s="268">
        <v>217</v>
      </c>
      <c r="B227" s="277" t="s">
        <v>406</v>
      </c>
      <c r="C227" s="278">
        <v>6.85</v>
      </c>
      <c r="D227" s="279">
        <v>6.8833333333333329</v>
      </c>
      <c r="E227" s="279">
        <v>6.7666666666666657</v>
      </c>
      <c r="F227" s="279">
        <v>6.6833333333333327</v>
      </c>
      <c r="G227" s="279">
        <v>6.5666666666666655</v>
      </c>
      <c r="H227" s="279">
        <v>6.9666666666666659</v>
      </c>
      <c r="I227" s="279">
        <v>7.083333333333333</v>
      </c>
      <c r="J227" s="279">
        <v>7.1666666666666661</v>
      </c>
      <c r="K227" s="277">
        <v>7</v>
      </c>
      <c r="L227" s="277">
        <v>6.8</v>
      </c>
      <c r="M227" s="277">
        <v>17.4849</v>
      </c>
    </row>
    <row r="228" spans="1:13">
      <c r="A228" s="268">
        <v>218</v>
      </c>
      <c r="B228" s="277" t="s">
        <v>122</v>
      </c>
      <c r="C228" s="278">
        <v>417.6</v>
      </c>
      <c r="D228" s="279">
        <v>415.56666666666666</v>
      </c>
      <c r="E228" s="279">
        <v>412.0333333333333</v>
      </c>
      <c r="F228" s="279">
        <v>406.46666666666664</v>
      </c>
      <c r="G228" s="279">
        <v>402.93333333333328</v>
      </c>
      <c r="H228" s="279">
        <v>421.13333333333333</v>
      </c>
      <c r="I228" s="279">
        <v>424.66666666666674</v>
      </c>
      <c r="J228" s="279">
        <v>430.23333333333335</v>
      </c>
      <c r="K228" s="277">
        <v>419.1</v>
      </c>
      <c r="L228" s="277">
        <v>410</v>
      </c>
      <c r="M228" s="277">
        <v>46.619169999999997</v>
      </c>
    </row>
    <row r="229" spans="1:13">
      <c r="A229" s="268">
        <v>219</v>
      </c>
      <c r="B229" s="277" t="s">
        <v>407</v>
      </c>
      <c r="C229" s="278">
        <v>72.2</v>
      </c>
      <c r="D229" s="279">
        <v>72.650000000000006</v>
      </c>
      <c r="E229" s="279">
        <v>71.400000000000006</v>
      </c>
      <c r="F229" s="279">
        <v>70.599999999999994</v>
      </c>
      <c r="G229" s="279">
        <v>69.349999999999994</v>
      </c>
      <c r="H229" s="279">
        <v>73.450000000000017</v>
      </c>
      <c r="I229" s="279">
        <v>74.700000000000017</v>
      </c>
      <c r="J229" s="279">
        <v>75.500000000000028</v>
      </c>
      <c r="K229" s="277">
        <v>73.900000000000006</v>
      </c>
      <c r="L229" s="277">
        <v>71.849999999999994</v>
      </c>
      <c r="M229" s="277">
        <v>4.6662400000000002</v>
      </c>
    </row>
    <row r="230" spans="1:13">
      <c r="A230" s="268">
        <v>220</v>
      </c>
      <c r="B230" s="277" t="s">
        <v>260</v>
      </c>
      <c r="C230" s="278">
        <v>81.7</v>
      </c>
      <c r="D230" s="279">
        <v>81.25</v>
      </c>
      <c r="E230" s="279">
        <v>79</v>
      </c>
      <c r="F230" s="279">
        <v>76.3</v>
      </c>
      <c r="G230" s="279">
        <v>74.05</v>
      </c>
      <c r="H230" s="279">
        <v>83.95</v>
      </c>
      <c r="I230" s="279">
        <v>86.2</v>
      </c>
      <c r="J230" s="279">
        <v>88.9</v>
      </c>
      <c r="K230" s="277">
        <v>83.5</v>
      </c>
      <c r="L230" s="277">
        <v>78.55</v>
      </c>
      <c r="M230" s="277">
        <v>32.955019999999998</v>
      </c>
    </row>
    <row r="231" spans="1:13">
      <c r="A231" s="268">
        <v>221</v>
      </c>
      <c r="B231" s="277" t="s">
        <v>412</v>
      </c>
      <c r="C231" s="278">
        <v>118.75</v>
      </c>
      <c r="D231" s="279">
        <v>119.13333333333333</v>
      </c>
      <c r="E231" s="279">
        <v>116.76666666666665</v>
      </c>
      <c r="F231" s="279">
        <v>114.78333333333333</v>
      </c>
      <c r="G231" s="279">
        <v>112.41666666666666</v>
      </c>
      <c r="H231" s="279">
        <v>121.11666666666665</v>
      </c>
      <c r="I231" s="279">
        <v>123.48333333333332</v>
      </c>
      <c r="J231" s="279">
        <v>125.46666666666664</v>
      </c>
      <c r="K231" s="277">
        <v>121.5</v>
      </c>
      <c r="L231" s="277">
        <v>117.15</v>
      </c>
      <c r="M231" s="277">
        <v>18.846270000000001</v>
      </c>
    </row>
    <row r="232" spans="1:13">
      <c r="A232" s="268">
        <v>222</v>
      </c>
      <c r="B232" s="277" t="s">
        <v>1616</v>
      </c>
      <c r="C232" s="278">
        <v>2090.35</v>
      </c>
      <c r="D232" s="279">
        <v>2091.7833333333333</v>
      </c>
      <c r="E232" s="279">
        <v>2058.5666666666666</v>
      </c>
      <c r="F232" s="279">
        <v>2026.7833333333333</v>
      </c>
      <c r="G232" s="279">
        <v>1993.5666666666666</v>
      </c>
      <c r="H232" s="279">
        <v>2123.5666666666666</v>
      </c>
      <c r="I232" s="279">
        <v>2156.7833333333328</v>
      </c>
      <c r="J232" s="279">
        <v>2188.5666666666666</v>
      </c>
      <c r="K232" s="277">
        <v>2125</v>
      </c>
      <c r="L232" s="277">
        <v>2060</v>
      </c>
      <c r="M232" s="277">
        <v>0.80949000000000004</v>
      </c>
    </row>
    <row r="233" spans="1:13">
      <c r="A233" s="268">
        <v>223</v>
      </c>
      <c r="B233" s="277" t="s">
        <v>259</v>
      </c>
      <c r="C233" s="278">
        <v>61.6</v>
      </c>
      <c r="D233" s="279">
        <v>61.933333333333337</v>
      </c>
      <c r="E233" s="279">
        <v>60.866666666666674</v>
      </c>
      <c r="F233" s="279">
        <v>60.13333333333334</v>
      </c>
      <c r="G233" s="279">
        <v>59.066666666666677</v>
      </c>
      <c r="H233" s="279">
        <v>62.666666666666671</v>
      </c>
      <c r="I233" s="279">
        <v>63.733333333333334</v>
      </c>
      <c r="J233" s="279">
        <v>64.466666666666669</v>
      </c>
      <c r="K233" s="277">
        <v>63</v>
      </c>
      <c r="L233" s="277">
        <v>61.2</v>
      </c>
      <c r="M233" s="277">
        <v>14.574999999999999</v>
      </c>
    </row>
    <row r="234" spans="1:13">
      <c r="A234" s="268">
        <v>224</v>
      </c>
      <c r="B234" s="277" t="s">
        <v>123</v>
      </c>
      <c r="C234" s="278">
        <v>971.45</v>
      </c>
      <c r="D234" s="279">
        <v>977.33333333333337</v>
      </c>
      <c r="E234" s="279">
        <v>954.66666666666674</v>
      </c>
      <c r="F234" s="279">
        <v>937.88333333333333</v>
      </c>
      <c r="G234" s="279">
        <v>915.2166666666667</v>
      </c>
      <c r="H234" s="279">
        <v>994.11666666666679</v>
      </c>
      <c r="I234" s="279">
        <v>1016.7833333333335</v>
      </c>
      <c r="J234" s="279">
        <v>1033.5666666666668</v>
      </c>
      <c r="K234" s="277">
        <v>1000</v>
      </c>
      <c r="L234" s="277">
        <v>960.55</v>
      </c>
      <c r="M234" s="277">
        <v>14.76132</v>
      </c>
    </row>
    <row r="235" spans="1:13">
      <c r="A235" s="268">
        <v>225</v>
      </c>
      <c r="B235" s="277" t="s">
        <v>418</v>
      </c>
      <c r="C235" s="278">
        <v>274.10000000000002</v>
      </c>
      <c r="D235" s="279">
        <v>274.86666666666667</v>
      </c>
      <c r="E235" s="279">
        <v>269.83333333333337</v>
      </c>
      <c r="F235" s="279">
        <v>265.56666666666672</v>
      </c>
      <c r="G235" s="279">
        <v>260.53333333333342</v>
      </c>
      <c r="H235" s="279">
        <v>279.13333333333333</v>
      </c>
      <c r="I235" s="279">
        <v>284.16666666666663</v>
      </c>
      <c r="J235" s="279">
        <v>288.43333333333328</v>
      </c>
      <c r="K235" s="277">
        <v>279.89999999999998</v>
      </c>
      <c r="L235" s="277">
        <v>270.60000000000002</v>
      </c>
      <c r="M235" s="277">
        <v>0.10536</v>
      </c>
    </row>
    <row r="236" spans="1:13">
      <c r="A236" s="268">
        <v>226</v>
      </c>
      <c r="B236" s="277" t="s">
        <v>124</v>
      </c>
      <c r="C236" s="278">
        <v>528.75</v>
      </c>
      <c r="D236" s="279">
        <v>530.68333333333339</v>
      </c>
      <c r="E236" s="279">
        <v>519.71666666666681</v>
      </c>
      <c r="F236" s="279">
        <v>510.68333333333339</v>
      </c>
      <c r="G236" s="279">
        <v>499.71666666666681</v>
      </c>
      <c r="H236" s="279">
        <v>539.71666666666681</v>
      </c>
      <c r="I236" s="279">
        <v>550.68333333333351</v>
      </c>
      <c r="J236" s="279">
        <v>559.71666666666681</v>
      </c>
      <c r="K236" s="277">
        <v>541.65</v>
      </c>
      <c r="L236" s="277">
        <v>521.65</v>
      </c>
      <c r="M236" s="277">
        <v>199.37476000000001</v>
      </c>
    </row>
    <row r="237" spans="1:13">
      <c r="A237" s="268">
        <v>227</v>
      </c>
      <c r="B237" s="277" t="s">
        <v>419</v>
      </c>
      <c r="C237" s="278">
        <v>72.8</v>
      </c>
      <c r="D237" s="279">
        <v>72.433333333333337</v>
      </c>
      <c r="E237" s="279">
        <v>71.366666666666674</v>
      </c>
      <c r="F237" s="279">
        <v>69.933333333333337</v>
      </c>
      <c r="G237" s="279">
        <v>68.866666666666674</v>
      </c>
      <c r="H237" s="279">
        <v>73.866666666666674</v>
      </c>
      <c r="I237" s="279">
        <v>74.933333333333337</v>
      </c>
      <c r="J237" s="279">
        <v>76.366666666666674</v>
      </c>
      <c r="K237" s="277">
        <v>73.5</v>
      </c>
      <c r="L237" s="277">
        <v>71</v>
      </c>
      <c r="M237" s="277">
        <v>14.02773</v>
      </c>
    </row>
    <row r="238" spans="1:13">
      <c r="A238" s="268">
        <v>228</v>
      </c>
      <c r="B238" s="277" t="s">
        <v>125</v>
      </c>
      <c r="C238" s="278">
        <v>203.15</v>
      </c>
      <c r="D238" s="279">
        <v>201.86666666666665</v>
      </c>
      <c r="E238" s="279">
        <v>194.73333333333329</v>
      </c>
      <c r="F238" s="279">
        <v>186.31666666666663</v>
      </c>
      <c r="G238" s="279">
        <v>179.18333333333328</v>
      </c>
      <c r="H238" s="279">
        <v>210.2833333333333</v>
      </c>
      <c r="I238" s="279">
        <v>217.41666666666669</v>
      </c>
      <c r="J238" s="279">
        <v>225.83333333333331</v>
      </c>
      <c r="K238" s="277">
        <v>209</v>
      </c>
      <c r="L238" s="277">
        <v>193.45</v>
      </c>
      <c r="M238" s="277">
        <v>171.25518</v>
      </c>
    </row>
    <row r="239" spans="1:13">
      <c r="A239" s="268">
        <v>229</v>
      </c>
      <c r="B239" s="277" t="s">
        <v>126</v>
      </c>
      <c r="C239" s="278">
        <v>934.3</v>
      </c>
      <c r="D239" s="279">
        <v>928.68333333333339</v>
      </c>
      <c r="E239" s="279">
        <v>912.36666666666679</v>
      </c>
      <c r="F239" s="279">
        <v>890.43333333333339</v>
      </c>
      <c r="G239" s="279">
        <v>874.11666666666679</v>
      </c>
      <c r="H239" s="279">
        <v>950.61666666666679</v>
      </c>
      <c r="I239" s="279">
        <v>966.93333333333339</v>
      </c>
      <c r="J239" s="279">
        <v>988.86666666666679</v>
      </c>
      <c r="K239" s="277">
        <v>945</v>
      </c>
      <c r="L239" s="277">
        <v>906.75</v>
      </c>
      <c r="M239" s="277">
        <v>184.21082999999999</v>
      </c>
    </row>
    <row r="240" spans="1:13">
      <c r="A240" s="268">
        <v>230</v>
      </c>
      <c r="B240" s="277" t="s">
        <v>420</v>
      </c>
      <c r="C240" s="278">
        <v>227.25</v>
      </c>
      <c r="D240" s="279">
        <v>228.28333333333333</v>
      </c>
      <c r="E240" s="279">
        <v>224.56666666666666</v>
      </c>
      <c r="F240" s="279">
        <v>221.88333333333333</v>
      </c>
      <c r="G240" s="279">
        <v>218.16666666666666</v>
      </c>
      <c r="H240" s="279">
        <v>230.96666666666667</v>
      </c>
      <c r="I240" s="279">
        <v>234.68333333333331</v>
      </c>
      <c r="J240" s="279">
        <v>237.36666666666667</v>
      </c>
      <c r="K240" s="277">
        <v>232</v>
      </c>
      <c r="L240" s="277">
        <v>225.6</v>
      </c>
      <c r="M240" s="277">
        <v>2.1208100000000001</v>
      </c>
    </row>
    <row r="241" spans="1:13">
      <c r="A241" s="268">
        <v>231</v>
      </c>
      <c r="B241" s="277" t="s">
        <v>421</v>
      </c>
      <c r="C241" s="278">
        <v>134.1</v>
      </c>
      <c r="D241" s="279">
        <v>132.08333333333334</v>
      </c>
      <c r="E241" s="279">
        <v>130.06666666666669</v>
      </c>
      <c r="F241" s="279">
        <v>126.03333333333336</v>
      </c>
      <c r="G241" s="279">
        <v>124.01666666666671</v>
      </c>
      <c r="H241" s="279">
        <v>136.11666666666667</v>
      </c>
      <c r="I241" s="279">
        <v>138.13333333333333</v>
      </c>
      <c r="J241" s="279">
        <v>142.16666666666666</v>
      </c>
      <c r="K241" s="277">
        <v>134.1</v>
      </c>
      <c r="L241" s="277">
        <v>128.05000000000001</v>
      </c>
      <c r="M241" s="277">
        <v>4.0476700000000001</v>
      </c>
    </row>
    <row r="242" spans="1:13">
      <c r="A242" s="268">
        <v>232</v>
      </c>
      <c r="B242" s="277" t="s">
        <v>417</v>
      </c>
      <c r="C242" s="278">
        <v>10.5</v>
      </c>
      <c r="D242" s="279">
        <v>10.583333333333334</v>
      </c>
      <c r="E242" s="279">
        <v>10.316666666666668</v>
      </c>
      <c r="F242" s="279">
        <v>10.133333333333335</v>
      </c>
      <c r="G242" s="279">
        <v>9.8666666666666689</v>
      </c>
      <c r="H242" s="279">
        <v>10.766666666666667</v>
      </c>
      <c r="I242" s="279">
        <v>11.033333333333333</v>
      </c>
      <c r="J242" s="279">
        <v>11.216666666666667</v>
      </c>
      <c r="K242" s="277">
        <v>10.85</v>
      </c>
      <c r="L242" s="277">
        <v>10.4</v>
      </c>
      <c r="M242" s="277">
        <v>28.364899999999999</v>
      </c>
    </row>
    <row r="243" spans="1:13">
      <c r="A243" s="268">
        <v>233</v>
      </c>
      <c r="B243" s="277" t="s">
        <v>127</v>
      </c>
      <c r="C243" s="278">
        <v>88.3</v>
      </c>
      <c r="D243" s="279">
        <v>87.65000000000002</v>
      </c>
      <c r="E243" s="279">
        <v>86.80000000000004</v>
      </c>
      <c r="F243" s="279">
        <v>85.300000000000026</v>
      </c>
      <c r="G243" s="279">
        <v>84.450000000000045</v>
      </c>
      <c r="H243" s="279">
        <v>89.150000000000034</v>
      </c>
      <c r="I243" s="279">
        <v>90.000000000000028</v>
      </c>
      <c r="J243" s="279">
        <v>91.500000000000028</v>
      </c>
      <c r="K243" s="277">
        <v>88.5</v>
      </c>
      <c r="L243" s="277">
        <v>86.15</v>
      </c>
      <c r="M243" s="277">
        <v>206.07847000000001</v>
      </c>
    </row>
    <row r="244" spans="1:13">
      <c r="A244" s="268">
        <v>234</v>
      </c>
      <c r="B244" s="277" t="s">
        <v>262</v>
      </c>
      <c r="C244" s="278">
        <v>1789.7</v>
      </c>
      <c r="D244" s="279">
        <v>1800.2</v>
      </c>
      <c r="E244" s="279">
        <v>1769.5</v>
      </c>
      <c r="F244" s="279">
        <v>1749.3</v>
      </c>
      <c r="G244" s="279">
        <v>1718.6</v>
      </c>
      <c r="H244" s="279">
        <v>1820.4</v>
      </c>
      <c r="I244" s="279">
        <v>1851.1000000000004</v>
      </c>
      <c r="J244" s="279">
        <v>1871.3000000000002</v>
      </c>
      <c r="K244" s="277">
        <v>1830.9</v>
      </c>
      <c r="L244" s="277">
        <v>1780</v>
      </c>
      <c r="M244" s="277">
        <v>2.7356500000000001</v>
      </c>
    </row>
    <row r="245" spans="1:13">
      <c r="A245" s="268">
        <v>235</v>
      </c>
      <c r="B245" s="277" t="s">
        <v>408</v>
      </c>
      <c r="C245" s="278">
        <v>118.6</v>
      </c>
      <c r="D245" s="279">
        <v>119.34999999999998</v>
      </c>
      <c r="E245" s="279">
        <v>116.84999999999997</v>
      </c>
      <c r="F245" s="279">
        <v>115.09999999999998</v>
      </c>
      <c r="G245" s="279">
        <v>112.59999999999997</v>
      </c>
      <c r="H245" s="279">
        <v>121.09999999999997</v>
      </c>
      <c r="I245" s="279">
        <v>123.6</v>
      </c>
      <c r="J245" s="279">
        <v>125.34999999999997</v>
      </c>
      <c r="K245" s="277">
        <v>121.85</v>
      </c>
      <c r="L245" s="277">
        <v>117.6</v>
      </c>
      <c r="M245" s="277">
        <v>15.479039999999999</v>
      </c>
    </row>
    <row r="246" spans="1:13">
      <c r="A246" s="268">
        <v>236</v>
      </c>
      <c r="B246" s="277" t="s">
        <v>409</v>
      </c>
      <c r="C246" s="278">
        <v>94.5</v>
      </c>
      <c r="D246" s="279">
        <v>94.066666666666663</v>
      </c>
      <c r="E246" s="279">
        <v>92.73333333333332</v>
      </c>
      <c r="F246" s="279">
        <v>90.966666666666654</v>
      </c>
      <c r="G246" s="279">
        <v>89.633333333333312</v>
      </c>
      <c r="H246" s="279">
        <v>95.833333333333329</v>
      </c>
      <c r="I246" s="279">
        <v>97.166666666666671</v>
      </c>
      <c r="J246" s="279">
        <v>98.933333333333337</v>
      </c>
      <c r="K246" s="277">
        <v>95.4</v>
      </c>
      <c r="L246" s="277">
        <v>92.3</v>
      </c>
      <c r="M246" s="277">
        <v>37.042430000000003</v>
      </c>
    </row>
    <row r="247" spans="1:13">
      <c r="A247" s="268">
        <v>237</v>
      </c>
      <c r="B247" s="277" t="s">
        <v>402</v>
      </c>
      <c r="C247" s="278">
        <v>530.20000000000005</v>
      </c>
      <c r="D247" s="279">
        <v>533.73333333333323</v>
      </c>
      <c r="E247" s="279">
        <v>523.56666666666649</v>
      </c>
      <c r="F247" s="279">
        <v>516.93333333333328</v>
      </c>
      <c r="G247" s="279">
        <v>506.76666666666654</v>
      </c>
      <c r="H247" s="279">
        <v>540.36666666666645</v>
      </c>
      <c r="I247" s="279">
        <v>550.53333333333319</v>
      </c>
      <c r="J247" s="279">
        <v>557.1666666666664</v>
      </c>
      <c r="K247" s="277">
        <v>543.9</v>
      </c>
      <c r="L247" s="277">
        <v>527.1</v>
      </c>
      <c r="M247" s="277">
        <v>3.4088099999999999</v>
      </c>
    </row>
    <row r="248" spans="1:13">
      <c r="A248" s="268">
        <v>238</v>
      </c>
      <c r="B248" s="277" t="s">
        <v>128</v>
      </c>
      <c r="C248" s="278">
        <v>192.7</v>
      </c>
      <c r="D248" s="279">
        <v>193.46666666666667</v>
      </c>
      <c r="E248" s="279">
        <v>191.58333333333334</v>
      </c>
      <c r="F248" s="279">
        <v>190.46666666666667</v>
      </c>
      <c r="G248" s="279">
        <v>188.58333333333334</v>
      </c>
      <c r="H248" s="279">
        <v>194.58333333333334</v>
      </c>
      <c r="I248" s="279">
        <v>196.46666666666667</v>
      </c>
      <c r="J248" s="279">
        <v>197.58333333333334</v>
      </c>
      <c r="K248" s="277">
        <v>195.35</v>
      </c>
      <c r="L248" s="277">
        <v>192.35</v>
      </c>
      <c r="M248" s="277">
        <v>189.18931000000001</v>
      </c>
    </row>
    <row r="249" spans="1:13">
      <c r="A249" s="268">
        <v>239</v>
      </c>
      <c r="B249" s="277" t="s">
        <v>413</v>
      </c>
      <c r="C249" s="278">
        <v>228.5</v>
      </c>
      <c r="D249" s="279">
        <v>230.28333333333333</v>
      </c>
      <c r="E249" s="279">
        <v>225.21666666666667</v>
      </c>
      <c r="F249" s="279">
        <v>221.93333333333334</v>
      </c>
      <c r="G249" s="279">
        <v>216.86666666666667</v>
      </c>
      <c r="H249" s="279">
        <v>233.56666666666666</v>
      </c>
      <c r="I249" s="279">
        <v>238.63333333333333</v>
      </c>
      <c r="J249" s="279">
        <v>241.91666666666666</v>
      </c>
      <c r="K249" s="277">
        <v>235.35</v>
      </c>
      <c r="L249" s="277">
        <v>227</v>
      </c>
      <c r="M249" s="277">
        <v>0.41509000000000001</v>
      </c>
    </row>
    <row r="250" spans="1:13">
      <c r="A250" s="268">
        <v>240</v>
      </c>
      <c r="B250" s="277" t="s">
        <v>410</v>
      </c>
      <c r="C250" s="278">
        <v>49.65</v>
      </c>
      <c r="D250" s="279">
        <v>49.916666666666664</v>
      </c>
      <c r="E250" s="279">
        <v>48.833333333333329</v>
      </c>
      <c r="F250" s="279">
        <v>48.016666666666666</v>
      </c>
      <c r="G250" s="279">
        <v>46.93333333333333</v>
      </c>
      <c r="H250" s="279">
        <v>50.733333333333327</v>
      </c>
      <c r="I250" s="279">
        <v>51.816666666666656</v>
      </c>
      <c r="J250" s="279">
        <v>52.633333333333326</v>
      </c>
      <c r="K250" s="277">
        <v>51</v>
      </c>
      <c r="L250" s="277">
        <v>49.1</v>
      </c>
      <c r="M250" s="277">
        <v>1.3025599999999999</v>
      </c>
    </row>
    <row r="251" spans="1:13">
      <c r="A251" s="268">
        <v>241</v>
      </c>
      <c r="B251" s="277" t="s">
        <v>411</v>
      </c>
      <c r="C251" s="278">
        <v>124.3</v>
      </c>
      <c r="D251" s="279">
        <v>125.2</v>
      </c>
      <c r="E251" s="279">
        <v>122.9</v>
      </c>
      <c r="F251" s="279">
        <v>121.5</v>
      </c>
      <c r="G251" s="279">
        <v>119.2</v>
      </c>
      <c r="H251" s="279">
        <v>126.60000000000001</v>
      </c>
      <c r="I251" s="279">
        <v>128.89999999999998</v>
      </c>
      <c r="J251" s="279">
        <v>130.30000000000001</v>
      </c>
      <c r="K251" s="277">
        <v>127.5</v>
      </c>
      <c r="L251" s="277">
        <v>123.8</v>
      </c>
      <c r="M251" s="277">
        <v>9.96373</v>
      </c>
    </row>
    <row r="252" spans="1:13">
      <c r="A252" s="268">
        <v>242</v>
      </c>
      <c r="B252" s="277" t="s">
        <v>431</v>
      </c>
      <c r="C252" s="278">
        <v>17.149999999999999</v>
      </c>
      <c r="D252" s="279">
        <v>17.166666666666668</v>
      </c>
      <c r="E252" s="279">
        <v>16.783333333333335</v>
      </c>
      <c r="F252" s="279">
        <v>16.416666666666668</v>
      </c>
      <c r="G252" s="279">
        <v>16.033333333333335</v>
      </c>
      <c r="H252" s="279">
        <v>17.533333333333335</v>
      </c>
      <c r="I252" s="279">
        <v>17.916666666666668</v>
      </c>
      <c r="J252" s="279">
        <v>18.283333333333335</v>
      </c>
      <c r="K252" s="277">
        <v>17.55</v>
      </c>
      <c r="L252" s="277">
        <v>16.8</v>
      </c>
      <c r="M252" s="277">
        <v>60.903930000000003</v>
      </c>
    </row>
    <row r="253" spans="1:13">
      <c r="A253" s="268">
        <v>243</v>
      </c>
      <c r="B253" s="277" t="s">
        <v>428</v>
      </c>
      <c r="C253" s="278">
        <v>39.1</v>
      </c>
      <c r="D253" s="279">
        <v>39.4</v>
      </c>
      <c r="E253" s="279">
        <v>38.549999999999997</v>
      </c>
      <c r="F253" s="279">
        <v>38</v>
      </c>
      <c r="G253" s="279">
        <v>37.15</v>
      </c>
      <c r="H253" s="279">
        <v>39.949999999999996</v>
      </c>
      <c r="I253" s="279">
        <v>40.800000000000004</v>
      </c>
      <c r="J253" s="279">
        <v>41.349999999999994</v>
      </c>
      <c r="K253" s="277">
        <v>40.25</v>
      </c>
      <c r="L253" s="277">
        <v>38.85</v>
      </c>
      <c r="M253" s="277">
        <v>5.3912500000000003</v>
      </c>
    </row>
    <row r="254" spans="1:13">
      <c r="A254" s="268">
        <v>244</v>
      </c>
      <c r="B254" s="277" t="s">
        <v>429</v>
      </c>
      <c r="C254" s="278">
        <v>95.1</v>
      </c>
      <c r="D254" s="279">
        <v>95.166666666666671</v>
      </c>
      <c r="E254" s="279">
        <v>90.63333333333334</v>
      </c>
      <c r="F254" s="279">
        <v>86.166666666666671</v>
      </c>
      <c r="G254" s="279">
        <v>81.63333333333334</v>
      </c>
      <c r="H254" s="279">
        <v>99.63333333333334</v>
      </c>
      <c r="I254" s="279">
        <v>104.16666666666667</v>
      </c>
      <c r="J254" s="279">
        <v>108.63333333333334</v>
      </c>
      <c r="K254" s="277">
        <v>99.7</v>
      </c>
      <c r="L254" s="277">
        <v>90.7</v>
      </c>
      <c r="M254" s="277">
        <v>59.164700000000003</v>
      </c>
    </row>
    <row r="255" spans="1:13">
      <c r="A255" s="268">
        <v>245</v>
      </c>
      <c r="B255" s="277" t="s">
        <v>432</v>
      </c>
      <c r="C255" s="278">
        <v>29.15</v>
      </c>
      <c r="D255" s="279">
        <v>29.433333333333334</v>
      </c>
      <c r="E255" s="279">
        <v>28.616666666666667</v>
      </c>
      <c r="F255" s="279">
        <v>28.083333333333332</v>
      </c>
      <c r="G255" s="279">
        <v>27.266666666666666</v>
      </c>
      <c r="H255" s="279">
        <v>29.966666666666669</v>
      </c>
      <c r="I255" s="279">
        <v>30.783333333333339</v>
      </c>
      <c r="J255" s="279">
        <v>31.31666666666667</v>
      </c>
      <c r="K255" s="277">
        <v>30.25</v>
      </c>
      <c r="L255" s="277">
        <v>28.9</v>
      </c>
      <c r="M255" s="277">
        <v>12.6113</v>
      </c>
    </row>
    <row r="256" spans="1:13">
      <c r="A256" s="268">
        <v>246</v>
      </c>
      <c r="B256" s="277" t="s">
        <v>422</v>
      </c>
      <c r="C256" s="278">
        <v>713.4</v>
      </c>
      <c r="D256" s="279">
        <v>715.13333333333321</v>
      </c>
      <c r="E256" s="279">
        <v>710.31666666666638</v>
      </c>
      <c r="F256" s="279">
        <v>707.23333333333312</v>
      </c>
      <c r="G256" s="279">
        <v>702.41666666666629</v>
      </c>
      <c r="H256" s="279">
        <v>718.21666666666647</v>
      </c>
      <c r="I256" s="279">
        <v>723.0333333333333</v>
      </c>
      <c r="J256" s="279">
        <v>726.11666666666656</v>
      </c>
      <c r="K256" s="277">
        <v>719.95</v>
      </c>
      <c r="L256" s="277">
        <v>712.05</v>
      </c>
      <c r="M256" s="277">
        <v>0.80984999999999996</v>
      </c>
    </row>
    <row r="257" spans="1:13">
      <c r="A257" s="268">
        <v>247</v>
      </c>
      <c r="B257" s="277" t="s">
        <v>436</v>
      </c>
      <c r="C257" s="278">
        <v>2130.4</v>
      </c>
      <c r="D257" s="279">
        <v>2149.0833333333335</v>
      </c>
      <c r="E257" s="279">
        <v>2088.2166666666672</v>
      </c>
      <c r="F257" s="279">
        <v>2046.0333333333338</v>
      </c>
      <c r="G257" s="279">
        <v>1985.1666666666674</v>
      </c>
      <c r="H257" s="279">
        <v>2191.2666666666669</v>
      </c>
      <c r="I257" s="279">
        <v>2252.1333333333328</v>
      </c>
      <c r="J257" s="279">
        <v>2294.3166666666666</v>
      </c>
      <c r="K257" s="277">
        <v>2209.9499999999998</v>
      </c>
      <c r="L257" s="277">
        <v>2106.9</v>
      </c>
      <c r="M257" s="277">
        <v>9.8650000000000002E-2</v>
      </c>
    </row>
    <row r="258" spans="1:13">
      <c r="A258" s="268">
        <v>248</v>
      </c>
      <c r="B258" s="277" t="s">
        <v>433</v>
      </c>
      <c r="C258" s="278">
        <v>57.95</v>
      </c>
      <c r="D258" s="279">
        <v>58.266666666666673</v>
      </c>
      <c r="E258" s="279">
        <v>57.333333333333343</v>
      </c>
      <c r="F258" s="279">
        <v>56.716666666666669</v>
      </c>
      <c r="G258" s="279">
        <v>55.783333333333339</v>
      </c>
      <c r="H258" s="279">
        <v>58.883333333333347</v>
      </c>
      <c r="I258" s="279">
        <v>59.81666666666667</v>
      </c>
      <c r="J258" s="279">
        <v>60.433333333333351</v>
      </c>
      <c r="K258" s="277">
        <v>59.2</v>
      </c>
      <c r="L258" s="277">
        <v>57.65</v>
      </c>
      <c r="M258" s="277">
        <v>16.829440000000002</v>
      </c>
    </row>
    <row r="259" spans="1:13">
      <c r="A259" s="268">
        <v>249</v>
      </c>
      <c r="B259" s="277" t="s">
        <v>129</v>
      </c>
      <c r="C259" s="278">
        <v>177.65</v>
      </c>
      <c r="D259" s="279">
        <v>176.98333333333335</v>
      </c>
      <c r="E259" s="279">
        <v>174.66666666666669</v>
      </c>
      <c r="F259" s="279">
        <v>171.68333333333334</v>
      </c>
      <c r="G259" s="279">
        <v>169.36666666666667</v>
      </c>
      <c r="H259" s="279">
        <v>179.9666666666667</v>
      </c>
      <c r="I259" s="279">
        <v>182.28333333333336</v>
      </c>
      <c r="J259" s="279">
        <v>185.26666666666671</v>
      </c>
      <c r="K259" s="277">
        <v>179.3</v>
      </c>
      <c r="L259" s="277">
        <v>174</v>
      </c>
      <c r="M259" s="277">
        <v>84.402540000000002</v>
      </c>
    </row>
    <row r="260" spans="1:13">
      <c r="A260" s="268">
        <v>250</v>
      </c>
      <c r="B260" s="277" t="s">
        <v>430</v>
      </c>
      <c r="C260" s="278">
        <v>10.9</v>
      </c>
      <c r="D260" s="279">
        <v>10.9</v>
      </c>
      <c r="E260" s="279">
        <v>10.9</v>
      </c>
      <c r="F260" s="279">
        <v>10.9</v>
      </c>
      <c r="G260" s="279">
        <v>10.9</v>
      </c>
      <c r="H260" s="279">
        <v>10.9</v>
      </c>
      <c r="I260" s="279">
        <v>10.9</v>
      </c>
      <c r="J260" s="279">
        <v>10.9</v>
      </c>
      <c r="K260" s="277">
        <v>10.9</v>
      </c>
      <c r="L260" s="277">
        <v>10.9</v>
      </c>
      <c r="M260" s="277">
        <v>3.72254</v>
      </c>
    </row>
    <row r="261" spans="1:13">
      <c r="A261" s="268">
        <v>251</v>
      </c>
      <c r="B261" s="277" t="s">
        <v>423</v>
      </c>
      <c r="C261" s="278">
        <v>1431.6</v>
      </c>
      <c r="D261" s="279">
        <v>1429.4833333333333</v>
      </c>
      <c r="E261" s="279">
        <v>1395.1666666666667</v>
      </c>
      <c r="F261" s="279">
        <v>1358.7333333333333</v>
      </c>
      <c r="G261" s="279">
        <v>1324.4166666666667</v>
      </c>
      <c r="H261" s="279">
        <v>1465.9166666666667</v>
      </c>
      <c r="I261" s="279">
        <v>1500.2333333333333</v>
      </c>
      <c r="J261" s="279">
        <v>1536.6666666666667</v>
      </c>
      <c r="K261" s="277">
        <v>1463.8</v>
      </c>
      <c r="L261" s="277">
        <v>1393.05</v>
      </c>
      <c r="M261" s="277">
        <v>1.05277</v>
      </c>
    </row>
    <row r="262" spans="1:13">
      <c r="A262" s="268">
        <v>252</v>
      </c>
      <c r="B262" s="277" t="s">
        <v>424</v>
      </c>
      <c r="C262" s="278">
        <v>281.8</v>
      </c>
      <c r="D262" s="279">
        <v>283.2</v>
      </c>
      <c r="E262" s="279">
        <v>278.5</v>
      </c>
      <c r="F262" s="279">
        <v>275.2</v>
      </c>
      <c r="G262" s="279">
        <v>270.5</v>
      </c>
      <c r="H262" s="279">
        <v>286.5</v>
      </c>
      <c r="I262" s="279">
        <v>291.19999999999993</v>
      </c>
      <c r="J262" s="279">
        <v>294.5</v>
      </c>
      <c r="K262" s="277">
        <v>287.89999999999998</v>
      </c>
      <c r="L262" s="277">
        <v>279.89999999999998</v>
      </c>
      <c r="M262" s="277">
        <v>2.3727399999999998</v>
      </c>
    </row>
    <row r="263" spans="1:13">
      <c r="A263" s="268">
        <v>253</v>
      </c>
      <c r="B263" s="277" t="s">
        <v>425</v>
      </c>
      <c r="C263" s="278">
        <v>99.25</v>
      </c>
      <c r="D263" s="279">
        <v>99.666666666666671</v>
      </c>
      <c r="E263" s="279">
        <v>98.583333333333343</v>
      </c>
      <c r="F263" s="279">
        <v>97.916666666666671</v>
      </c>
      <c r="G263" s="279">
        <v>96.833333333333343</v>
      </c>
      <c r="H263" s="279">
        <v>100.33333333333334</v>
      </c>
      <c r="I263" s="279">
        <v>101.41666666666669</v>
      </c>
      <c r="J263" s="279">
        <v>102.08333333333334</v>
      </c>
      <c r="K263" s="277">
        <v>100.75</v>
      </c>
      <c r="L263" s="277">
        <v>99</v>
      </c>
      <c r="M263" s="277">
        <v>7.1970900000000002</v>
      </c>
    </row>
    <row r="264" spans="1:13">
      <c r="A264" s="268">
        <v>254</v>
      </c>
      <c r="B264" s="277" t="s">
        <v>426</v>
      </c>
      <c r="C264" s="278">
        <v>64.7</v>
      </c>
      <c r="D264" s="279">
        <v>65.066666666666677</v>
      </c>
      <c r="E264" s="279">
        <v>63.78333333333336</v>
      </c>
      <c r="F264" s="279">
        <v>62.866666666666688</v>
      </c>
      <c r="G264" s="279">
        <v>61.583333333333371</v>
      </c>
      <c r="H264" s="279">
        <v>65.983333333333348</v>
      </c>
      <c r="I264" s="279">
        <v>67.26666666666668</v>
      </c>
      <c r="J264" s="279">
        <v>68.183333333333337</v>
      </c>
      <c r="K264" s="277">
        <v>66.349999999999994</v>
      </c>
      <c r="L264" s="277">
        <v>64.150000000000006</v>
      </c>
      <c r="M264" s="277">
        <v>6.1602899999999998</v>
      </c>
    </row>
    <row r="265" spans="1:13">
      <c r="A265" s="268">
        <v>255</v>
      </c>
      <c r="B265" s="277" t="s">
        <v>427</v>
      </c>
      <c r="C265" s="278">
        <v>82.05</v>
      </c>
      <c r="D265" s="279">
        <v>80.7</v>
      </c>
      <c r="E265" s="279">
        <v>78.7</v>
      </c>
      <c r="F265" s="279">
        <v>75.349999999999994</v>
      </c>
      <c r="G265" s="279">
        <v>73.349999999999994</v>
      </c>
      <c r="H265" s="279">
        <v>84.050000000000011</v>
      </c>
      <c r="I265" s="279">
        <v>86.050000000000011</v>
      </c>
      <c r="J265" s="279">
        <v>89.40000000000002</v>
      </c>
      <c r="K265" s="277">
        <v>82.7</v>
      </c>
      <c r="L265" s="277">
        <v>77.349999999999994</v>
      </c>
      <c r="M265" s="277">
        <v>24.107859999999999</v>
      </c>
    </row>
    <row r="266" spans="1:13">
      <c r="A266" s="268">
        <v>256</v>
      </c>
      <c r="B266" s="277" t="s">
        <v>435</v>
      </c>
      <c r="C266" s="278">
        <v>38.35</v>
      </c>
      <c r="D266" s="279">
        <v>38.43333333333333</v>
      </c>
      <c r="E266" s="279">
        <v>37.966666666666661</v>
      </c>
      <c r="F266" s="279">
        <v>37.583333333333329</v>
      </c>
      <c r="G266" s="279">
        <v>37.11666666666666</v>
      </c>
      <c r="H266" s="279">
        <v>38.816666666666663</v>
      </c>
      <c r="I266" s="279">
        <v>39.283333333333331</v>
      </c>
      <c r="J266" s="279">
        <v>39.666666666666664</v>
      </c>
      <c r="K266" s="277">
        <v>38.9</v>
      </c>
      <c r="L266" s="277">
        <v>38.049999999999997</v>
      </c>
      <c r="M266" s="277">
        <v>1.9709399999999999</v>
      </c>
    </row>
    <row r="267" spans="1:13">
      <c r="A267" s="268">
        <v>257</v>
      </c>
      <c r="B267" s="277" t="s">
        <v>434</v>
      </c>
      <c r="C267" s="278">
        <v>72.599999999999994</v>
      </c>
      <c r="D267" s="279">
        <v>73.683333333333337</v>
      </c>
      <c r="E267" s="279">
        <v>70.916666666666671</v>
      </c>
      <c r="F267" s="279">
        <v>69.233333333333334</v>
      </c>
      <c r="G267" s="279">
        <v>66.466666666666669</v>
      </c>
      <c r="H267" s="279">
        <v>75.366666666666674</v>
      </c>
      <c r="I267" s="279">
        <v>78.133333333333326</v>
      </c>
      <c r="J267" s="279">
        <v>79.816666666666677</v>
      </c>
      <c r="K267" s="277">
        <v>76.45</v>
      </c>
      <c r="L267" s="277">
        <v>72</v>
      </c>
      <c r="M267" s="277">
        <v>4.0156599999999996</v>
      </c>
    </row>
    <row r="268" spans="1:13">
      <c r="A268" s="268">
        <v>258</v>
      </c>
      <c r="B268" s="277" t="s">
        <v>263</v>
      </c>
      <c r="C268" s="278">
        <v>47.15</v>
      </c>
      <c r="D268" s="279">
        <v>47.016666666666673</v>
      </c>
      <c r="E268" s="279">
        <v>46.333333333333343</v>
      </c>
      <c r="F268" s="279">
        <v>45.516666666666673</v>
      </c>
      <c r="G268" s="279">
        <v>44.833333333333343</v>
      </c>
      <c r="H268" s="279">
        <v>47.833333333333343</v>
      </c>
      <c r="I268" s="279">
        <v>48.516666666666666</v>
      </c>
      <c r="J268" s="279">
        <v>49.333333333333343</v>
      </c>
      <c r="K268" s="277">
        <v>47.7</v>
      </c>
      <c r="L268" s="277">
        <v>46.2</v>
      </c>
      <c r="M268" s="277">
        <v>16.840800000000002</v>
      </c>
    </row>
    <row r="269" spans="1:13">
      <c r="A269" s="268">
        <v>259</v>
      </c>
      <c r="B269" s="277" t="s">
        <v>130</v>
      </c>
      <c r="C269" s="278">
        <v>206.8</v>
      </c>
      <c r="D269" s="279">
        <v>206.54999999999998</v>
      </c>
      <c r="E269" s="279">
        <v>204.24999999999997</v>
      </c>
      <c r="F269" s="279">
        <v>201.7</v>
      </c>
      <c r="G269" s="279">
        <v>199.39999999999998</v>
      </c>
      <c r="H269" s="279">
        <v>209.09999999999997</v>
      </c>
      <c r="I269" s="279">
        <v>211.39999999999998</v>
      </c>
      <c r="J269" s="279">
        <v>213.94999999999996</v>
      </c>
      <c r="K269" s="277">
        <v>208.85</v>
      </c>
      <c r="L269" s="277">
        <v>204</v>
      </c>
      <c r="M269" s="277">
        <v>63.80397</v>
      </c>
    </row>
    <row r="270" spans="1:13">
      <c r="A270" s="268">
        <v>260</v>
      </c>
      <c r="B270" s="277" t="s">
        <v>264</v>
      </c>
      <c r="C270" s="278">
        <v>721.65</v>
      </c>
      <c r="D270" s="279">
        <v>713.16666666666663</v>
      </c>
      <c r="E270" s="279">
        <v>682.33333333333326</v>
      </c>
      <c r="F270" s="279">
        <v>643.01666666666665</v>
      </c>
      <c r="G270" s="279">
        <v>612.18333333333328</v>
      </c>
      <c r="H270" s="279">
        <v>752.48333333333323</v>
      </c>
      <c r="I270" s="279">
        <v>783.31666666666649</v>
      </c>
      <c r="J270" s="279">
        <v>822.63333333333321</v>
      </c>
      <c r="K270" s="277">
        <v>744</v>
      </c>
      <c r="L270" s="277">
        <v>673.85</v>
      </c>
      <c r="M270" s="277">
        <v>12.960699999999999</v>
      </c>
    </row>
    <row r="271" spans="1:13">
      <c r="A271" s="268">
        <v>261</v>
      </c>
      <c r="B271" s="277" t="s">
        <v>131</v>
      </c>
      <c r="C271" s="278">
        <v>1751.85</v>
      </c>
      <c r="D271" s="279">
        <v>1758.7</v>
      </c>
      <c r="E271" s="279">
        <v>1734.4</v>
      </c>
      <c r="F271" s="279">
        <v>1716.95</v>
      </c>
      <c r="G271" s="279">
        <v>1692.65</v>
      </c>
      <c r="H271" s="279">
        <v>1776.15</v>
      </c>
      <c r="I271" s="279">
        <v>1800.4499999999998</v>
      </c>
      <c r="J271" s="279">
        <v>1817.9</v>
      </c>
      <c r="K271" s="277">
        <v>1783</v>
      </c>
      <c r="L271" s="277">
        <v>1741.25</v>
      </c>
      <c r="M271" s="277">
        <v>5.5234899999999998</v>
      </c>
    </row>
    <row r="272" spans="1:13">
      <c r="A272" s="268">
        <v>262</v>
      </c>
      <c r="B272" s="277" t="s">
        <v>132</v>
      </c>
      <c r="C272" s="278">
        <v>373.85</v>
      </c>
      <c r="D272" s="279">
        <v>374.65000000000003</v>
      </c>
      <c r="E272" s="279">
        <v>371.30000000000007</v>
      </c>
      <c r="F272" s="279">
        <v>368.75000000000006</v>
      </c>
      <c r="G272" s="279">
        <v>365.40000000000009</v>
      </c>
      <c r="H272" s="279">
        <v>377.20000000000005</v>
      </c>
      <c r="I272" s="279">
        <v>380.55000000000007</v>
      </c>
      <c r="J272" s="279">
        <v>383.1</v>
      </c>
      <c r="K272" s="277">
        <v>378</v>
      </c>
      <c r="L272" s="277">
        <v>372.1</v>
      </c>
      <c r="M272" s="277">
        <v>9.8443500000000004</v>
      </c>
    </row>
    <row r="273" spans="1:13">
      <c r="A273" s="268">
        <v>263</v>
      </c>
      <c r="B273" s="277" t="s">
        <v>437</v>
      </c>
      <c r="C273" s="278">
        <v>125.85</v>
      </c>
      <c r="D273" s="279">
        <v>124.60000000000001</v>
      </c>
      <c r="E273" s="279">
        <v>121.80000000000001</v>
      </c>
      <c r="F273" s="279">
        <v>117.75</v>
      </c>
      <c r="G273" s="279">
        <v>114.95</v>
      </c>
      <c r="H273" s="279">
        <v>128.65000000000003</v>
      </c>
      <c r="I273" s="279">
        <v>131.44999999999999</v>
      </c>
      <c r="J273" s="279">
        <v>135.50000000000003</v>
      </c>
      <c r="K273" s="277">
        <v>127.4</v>
      </c>
      <c r="L273" s="277">
        <v>120.55</v>
      </c>
      <c r="M273" s="277">
        <v>13.6448</v>
      </c>
    </row>
    <row r="274" spans="1:13">
      <c r="A274" s="268">
        <v>264</v>
      </c>
      <c r="B274" s="277" t="s">
        <v>443</v>
      </c>
      <c r="C274" s="278">
        <v>391.25</v>
      </c>
      <c r="D274" s="279">
        <v>390.8</v>
      </c>
      <c r="E274" s="279">
        <v>389.45000000000005</v>
      </c>
      <c r="F274" s="279">
        <v>387.65000000000003</v>
      </c>
      <c r="G274" s="279">
        <v>386.30000000000007</v>
      </c>
      <c r="H274" s="279">
        <v>392.6</v>
      </c>
      <c r="I274" s="279">
        <v>393.95000000000005</v>
      </c>
      <c r="J274" s="279">
        <v>395.75</v>
      </c>
      <c r="K274" s="277">
        <v>392.15</v>
      </c>
      <c r="L274" s="277">
        <v>389</v>
      </c>
      <c r="M274" s="277">
        <v>0.73424999999999996</v>
      </c>
    </row>
    <row r="275" spans="1:13">
      <c r="A275" s="268">
        <v>265</v>
      </c>
      <c r="B275" s="277" t="s">
        <v>444</v>
      </c>
      <c r="C275" s="278">
        <v>252.25</v>
      </c>
      <c r="D275" s="279">
        <v>254.29999999999998</v>
      </c>
      <c r="E275" s="279">
        <v>248.95</v>
      </c>
      <c r="F275" s="279">
        <v>245.65</v>
      </c>
      <c r="G275" s="279">
        <v>240.3</v>
      </c>
      <c r="H275" s="279">
        <v>257.59999999999997</v>
      </c>
      <c r="I275" s="279">
        <v>262.94999999999993</v>
      </c>
      <c r="J275" s="279">
        <v>266.24999999999994</v>
      </c>
      <c r="K275" s="277">
        <v>259.64999999999998</v>
      </c>
      <c r="L275" s="277">
        <v>251</v>
      </c>
      <c r="M275" s="277">
        <v>3.82917</v>
      </c>
    </row>
    <row r="276" spans="1:13">
      <c r="A276" s="268">
        <v>266</v>
      </c>
      <c r="B276" s="277" t="s">
        <v>445</v>
      </c>
      <c r="C276" s="278">
        <v>457.4</v>
      </c>
      <c r="D276" s="279">
        <v>454.95</v>
      </c>
      <c r="E276" s="279">
        <v>448.04999999999995</v>
      </c>
      <c r="F276" s="279">
        <v>438.7</v>
      </c>
      <c r="G276" s="279">
        <v>431.79999999999995</v>
      </c>
      <c r="H276" s="279">
        <v>464.29999999999995</v>
      </c>
      <c r="I276" s="279">
        <v>471.19999999999993</v>
      </c>
      <c r="J276" s="279">
        <v>480.54999999999995</v>
      </c>
      <c r="K276" s="277">
        <v>461.85</v>
      </c>
      <c r="L276" s="277">
        <v>445.6</v>
      </c>
      <c r="M276" s="277">
        <v>4.4545700000000004</v>
      </c>
    </row>
    <row r="277" spans="1:13">
      <c r="A277" s="268">
        <v>267</v>
      </c>
      <c r="B277" s="277" t="s">
        <v>447</v>
      </c>
      <c r="C277" s="278">
        <v>31.35</v>
      </c>
      <c r="D277" s="279">
        <v>31.483333333333334</v>
      </c>
      <c r="E277" s="279">
        <v>30.916666666666671</v>
      </c>
      <c r="F277" s="279">
        <v>30.483333333333338</v>
      </c>
      <c r="G277" s="279">
        <v>29.916666666666675</v>
      </c>
      <c r="H277" s="279">
        <v>31.916666666666668</v>
      </c>
      <c r="I277" s="279">
        <v>32.483333333333334</v>
      </c>
      <c r="J277" s="279">
        <v>32.916666666666664</v>
      </c>
      <c r="K277" s="277">
        <v>32.049999999999997</v>
      </c>
      <c r="L277" s="277">
        <v>31.05</v>
      </c>
      <c r="M277" s="277">
        <v>11.442170000000001</v>
      </c>
    </row>
    <row r="278" spans="1:13">
      <c r="A278" s="268">
        <v>268</v>
      </c>
      <c r="B278" s="277" t="s">
        <v>449</v>
      </c>
      <c r="C278" s="278">
        <v>268.45</v>
      </c>
      <c r="D278" s="279">
        <v>268.78333333333336</v>
      </c>
      <c r="E278" s="279">
        <v>263.81666666666672</v>
      </c>
      <c r="F278" s="279">
        <v>259.18333333333334</v>
      </c>
      <c r="G278" s="279">
        <v>254.2166666666667</v>
      </c>
      <c r="H278" s="279">
        <v>273.41666666666674</v>
      </c>
      <c r="I278" s="279">
        <v>278.38333333333333</v>
      </c>
      <c r="J278" s="279">
        <v>283.01666666666677</v>
      </c>
      <c r="K278" s="277">
        <v>273.75</v>
      </c>
      <c r="L278" s="277">
        <v>264.14999999999998</v>
      </c>
      <c r="M278" s="277">
        <v>3.4092899999999999</v>
      </c>
    </row>
    <row r="279" spans="1:13">
      <c r="A279" s="268">
        <v>269</v>
      </c>
      <c r="B279" s="277" t="s">
        <v>439</v>
      </c>
      <c r="C279" s="278">
        <v>365.55</v>
      </c>
      <c r="D279" s="279">
        <v>366.06666666666666</v>
      </c>
      <c r="E279" s="279">
        <v>362.33333333333331</v>
      </c>
      <c r="F279" s="279">
        <v>359.11666666666667</v>
      </c>
      <c r="G279" s="279">
        <v>355.38333333333333</v>
      </c>
      <c r="H279" s="279">
        <v>369.2833333333333</v>
      </c>
      <c r="I279" s="279">
        <v>373.01666666666665</v>
      </c>
      <c r="J279" s="279">
        <v>376.23333333333329</v>
      </c>
      <c r="K279" s="277">
        <v>369.8</v>
      </c>
      <c r="L279" s="277">
        <v>362.85</v>
      </c>
      <c r="M279" s="277">
        <v>2.9096899999999999</v>
      </c>
    </row>
    <row r="280" spans="1:13">
      <c r="A280" s="268">
        <v>270</v>
      </c>
      <c r="B280" s="277" t="s">
        <v>1780</v>
      </c>
      <c r="C280" s="278">
        <v>732.55</v>
      </c>
      <c r="D280" s="279">
        <v>735.4</v>
      </c>
      <c r="E280" s="279">
        <v>726.8</v>
      </c>
      <c r="F280" s="279">
        <v>721.05</v>
      </c>
      <c r="G280" s="279">
        <v>712.44999999999993</v>
      </c>
      <c r="H280" s="279">
        <v>741.15</v>
      </c>
      <c r="I280" s="279">
        <v>749.75000000000011</v>
      </c>
      <c r="J280" s="279">
        <v>755.5</v>
      </c>
      <c r="K280" s="277">
        <v>744</v>
      </c>
      <c r="L280" s="277">
        <v>729.65</v>
      </c>
      <c r="M280" s="277">
        <v>1.6279999999999999E-2</v>
      </c>
    </row>
    <row r="281" spans="1:13">
      <c r="A281" s="268">
        <v>271</v>
      </c>
      <c r="B281" s="277" t="s">
        <v>450</v>
      </c>
      <c r="C281" s="278">
        <v>105.65</v>
      </c>
      <c r="D281" s="279">
        <v>105.55</v>
      </c>
      <c r="E281" s="279">
        <v>103.1</v>
      </c>
      <c r="F281" s="279">
        <v>100.55</v>
      </c>
      <c r="G281" s="279">
        <v>98.1</v>
      </c>
      <c r="H281" s="279">
        <v>108.1</v>
      </c>
      <c r="I281" s="279">
        <v>110.55000000000001</v>
      </c>
      <c r="J281" s="279">
        <v>113.1</v>
      </c>
      <c r="K281" s="277">
        <v>108</v>
      </c>
      <c r="L281" s="277">
        <v>103</v>
      </c>
      <c r="M281" s="277">
        <v>0.21918000000000001</v>
      </c>
    </row>
    <row r="282" spans="1:13">
      <c r="A282" s="268">
        <v>272</v>
      </c>
      <c r="B282" s="277" t="s">
        <v>440</v>
      </c>
      <c r="C282" s="278">
        <v>212.5</v>
      </c>
      <c r="D282" s="279">
        <v>213.83333333333334</v>
      </c>
      <c r="E282" s="279">
        <v>207.66666666666669</v>
      </c>
      <c r="F282" s="279">
        <v>202.83333333333334</v>
      </c>
      <c r="G282" s="279">
        <v>196.66666666666669</v>
      </c>
      <c r="H282" s="279">
        <v>218.66666666666669</v>
      </c>
      <c r="I282" s="279">
        <v>224.83333333333337</v>
      </c>
      <c r="J282" s="279">
        <v>229.66666666666669</v>
      </c>
      <c r="K282" s="277">
        <v>220</v>
      </c>
      <c r="L282" s="277">
        <v>209</v>
      </c>
      <c r="M282" s="277">
        <v>1.38171</v>
      </c>
    </row>
    <row r="283" spans="1:13">
      <c r="A283" s="268">
        <v>273</v>
      </c>
      <c r="B283" s="277" t="s">
        <v>451</v>
      </c>
      <c r="C283" s="278">
        <v>135.15</v>
      </c>
      <c r="D283" s="279">
        <v>135.94999999999999</v>
      </c>
      <c r="E283" s="279">
        <v>131.89999999999998</v>
      </c>
      <c r="F283" s="279">
        <v>128.64999999999998</v>
      </c>
      <c r="G283" s="279">
        <v>124.59999999999997</v>
      </c>
      <c r="H283" s="279">
        <v>139.19999999999999</v>
      </c>
      <c r="I283" s="279">
        <v>143.25</v>
      </c>
      <c r="J283" s="279">
        <v>146.5</v>
      </c>
      <c r="K283" s="277">
        <v>140</v>
      </c>
      <c r="L283" s="277">
        <v>132.69999999999999</v>
      </c>
      <c r="M283" s="277">
        <v>5.2406600000000001</v>
      </c>
    </row>
    <row r="284" spans="1:13">
      <c r="A284" s="268">
        <v>274</v>
      </c>
      <c r="B284" s="277" t="s">
        <v>133</v>
      </c>
      <c r="C284" s="278">
        <v>1319.05</v>
      </c>
      <c r="D284" s="279">
        <v>1321.5833333333333</v>
      </c>
      <c r="E284" s="279">
        <v>1306.4666666666665</v>
      </c>
      <c r="F284" s="279">
        <v>1293.8833333333332</v>
      </c>
      <c r="G284" s="279">
        <v>1278.7666666666664</v>
      </c>
      <c r="H284" s="279">
        <v>1334.1666666666665</v>
      </c>
      <c r="I284" s="279">
        <v>1349.2833333333333</v>
      </c>
      <c r="J284" s="279">
        <v>1361.8666666666666</v>
      </c>
      <c r="K284" s="277">
        <v>1336.7</v>
      </c>
      <c r="L284" s="277">
        <v>1309</v>
      </c>
      <c r="M284" s="277">
        <v>34.81861</v>
      </c>
    </row>
    <row r="285" spans="1:13">
      <c r="A285" s="268">
        <v>275</v>
      </c>
      <c r="B285" s="277" t="s">
        <v>441</v>
      </c>
      <c r="C285" s="278">
        <v>66.2</v>
      </c>
      <c r="D285" s="279">
        <v>66.616666666666674</v>
      </c>
      <c r="E285" s="279">
        <v>64.583333333333343</v>
      </c>
      <c r="F285" s="279">
        <v>62.966666666666669</v>
      </c>
      <c r="G285" s="279">
        <v>60.933333333333337</v>
      </c>
      <c r="H285" s="279">
        <v>68.233333333333348</v>
      </c>
      <c r="I285" s="279">
        <v>70.26666666666668</v>
      </c>
      <c r="J285" s="279">
        <v>71.883333333333354</v>
      </c>
      <c r="K285" s="277">
        <v>68.650000000000006</v>
      </c>
      <c r="L285" s="277">
        <v>65</v>
      </c>
      <c r="M285" s="277">
        <v>2.9556800000000001</v>
      </c>
    </row>
    <row r="286" spans="1:13">
      <c r="A286" s="268">
        <v>276</v>
      </c>
      <c r="B286" s="277" t="s">
        <v>438</v>
      </c>
      <c r="C286" s="278">
        <v>441.2</v>
      </c>
      <c r="D286" s="279">
        <v>442</v>
      </c>
      <c r="E286" s="279">
        <v>439.05</v>
      </c>
      <c r="F286" s="279">
        <v>436.90000000000003</v>
      </c>
      <c r="G286" s="279">
        <v>433.95000000000005</v>
      </c>
      <c r="H286" s="279">
        <v>444.15</v>
      </c>
      <c r="I286" s="279">
        <v>447.1</v>
      </c>
      <c r="J286" s="279">
        <v>449.24999999999994</v>
      </c>
      <c r="K286" s="277">
        <v>444.95</v>
      </c>
      <c r="L286" s="277">
        <v>439.85</v>
      </c>
      <c r="M286" s="277">
        <v>9.8159999999999997E-2</v>
      </c>
    </row>
    <row r="287" spans="1:13">
      <c r="A287" s="268">
        <v>277</v>
      </c>
      <c r="B287" s="277" t="s">
        <v>442</v>
      </c>
      <c r="C287" s="278">
        <v>254.7</v>
      </c>
      <c r="D287" s="279">
        <v>256.66666666666669</v>
      </c>
      <c r="E287" s="279">
        <v>251.38333333333338</v>
      </c>
      <c r="F287" s="279">
        <v>248.06666666666669</v>
      </c>
      <c r="G287" s="279">
        <v>242.78333333333339</v>
      </c>
      <c r="H287" s="279">
        <v>259.98333333333335</v>
      </c>
      <c r="I287" s="279">
        <v>265.26666666666665</v>
      </c>
      <c r="J287" s="279">
        <v>268.58333333333337</v>
      </c>
      <c r="K287" s="277">
        <v>261.95</v>
      </c>
      <c r="L287" s="277">
        <v>253.35</v>
      </c>
      <c r="M287" s="277">
        <v>1.6248400000000001</v>
      </c>
    </row>
    <row r="288" spans="1:13">
      <c r="A288" s="268">
        <v>278</v>
      </c>
      <c r="B288" s="277" t="s">
        <v>448</v>
      </c>
      <c r="C288" s="278">
        <v>612.70000000000005</v>
      </c>
      <c r="D288" s="279">
        <v>605.76666666666677</v>
      </c>
      <c r="E288" s="279">
        <v>592.93333333333351</v>
      </c>
      <c r="F288" s="279">
        <v>573.16666666666674</v>
      </c>
      <c r="G288" s="279">
        <v>560.33333333333348</v>
      </c>
      <c r="H288" s="279">
        <v>625.53333333333353</v>
      </c>
      <c r="I288" s="279">
        <v>638.36666666666679</v>
      </c>
      <c r="J288" s="279">
        <v>658.13333333333355</v>
      </c>
      <c r="K288" s="277">
        <v>618.6</v>
      </c>
      <c r="L288" s="277">
        <v>586</v>
      </c>
      <c r="M288" s="277">
        <v>8.3691800000000001</v>
      </c>
    </row>
    <row r="289" spans="1:13">
      <c r="A289" s="268">
        <v>279</v>
      </c>
      <c r="B289" s="277" t="s">
        <v>446</v>
      </c>
      <c r="C289" s="278">
        <v>45.4</v>
      </c>
      <c r="D289" s="279">
        <v>45.433333333333337</v>
      </c>
      <c r="E289" s="279">
        <v>45.116666666666674</v>
      </c>
      <c r="F289" s="279">
        <v>44.833333333333336</v>
      </c>
      <c r="G289" s="279">
        <v>44.516666666666673</v>
      </c>
      <c r="H289" s="279">
        <v>45.716666666666676</v>
      </c>
      <c r="I289" s="279">
        <v>46.033333333333339</v>
      </c>
      <c r="J289" s="279">
        <v>46.316666666666677</v>
      </c>
      <c r="K289" s="277">
        <v>45.75</v>
      </c>
      <c r="L289" s="277">
        <v>45.15</v>
      </c>
      <c r="M289" s="277">
        <v>18.688120000000001</v>
      </c>
    </row>
    <row r="290" spans="1:13">
      <c r="A290" s="268">
        <v>280</v>
      </c>
      <c r="B290" s="277" t="s">
        <v>134</v>
      </c>
      <c r="C290" s="278">
        <v>62.5</v>
      </c>
      <c r="D290" s="279">
        <v>62.383333333333333</v>
      </c>
      <c r="E290" s="279">
        <v>61.816666666666663</v>
      </c>
      <c r="F290" s="279">
        <v>61.133333333333333</v>
      </c>
      <c r="G290" s="279">
        <v>60.566666666666663</v>
      </c>
      <c r="H290" s="279">
        <v>63.066666666666663</v>
      </c>
      <c r="I290" s="279">
        <v>63.63333333333334</v>
      </c>
      <c r="J290" s="279">
        <v>64.316666666666663</v>
      </c>
      <c r="K290" s="277">
        <v>62.95</v>
      </c>
      <c r="L290" s="277">
        <v>61.7</v>
      </c>
      <c r="M290" s="277">
        <v>131.36841000000001</v>
      </c>
    </row>
    <row r="291" spans="1:13">
      <c r="A291" s="268">
        <v>281</v>
      </c>
      <c r="B291" s="277" t="s">
        <v>453</v>
      </c>
      <c r="C291" s="278">
        <v>21.4</v>
      </c>
      <c r="D291" s="279">
        <v>21.466666666666669</v>
      </c>
      <c r="E291" s="279">
        <v>21.083333333333336</v>
      </c>
      <c r="F291" s="279">
        <v>20.766666666666666</v>
      </c>
      <c r="G291" s="279">
        <v>20.383333333333333</v>
      </c>
      <c r="H291" s="279">
        <v>21.783333333333339</v>
      </c>
      <c r="I291" s="279">
        <v>22.166666666666671</v>
      </c>
      <c r="J291" s="279">
        <v>22.483333333333341</v>
      </c>
      <c r="K291" s="277">
        <v>21.85</v>
      </c>
      <c r="L291" s="277">
        <v>21.15</v>
      </c>
      <c r="M291" s="277">
        <v>11.974690000000001</v>
      </c>
    </row>
    <row r="292" spans="1:13">
      <c r="A292" s="268">
        <v>282</v>
      </c>
      <c r="B292" s="277" t="s">
        <v>358</v>
      </c>
      <c r="C292" s="278">
        <v>1921.75</v>
      </c>
      <c r="D292" s="279">
        <v>1906.4833333333333</v>
      </c>
      <c r="E292" s="279">
        <v>1882.9666666666667</v>
      </c>
      <c r="F292" s="279">
        <v>1844.1833333333334</v>
      </c>
      <c r="G292" s="279">
        <v>1820.6666666666667</v>
      </c>
      <c r="H292" s="279">
        <v>1945.2666666666667</v>
      </c>
      <c r="I292" s="279">
        <v>1968.7833333333335</v>
      </c>
      <c r="J292" s="279">
        <v>2007.5666666666666</v>
      </c>
      <c r="K292" s="277">
        <v>1930</v>
      </c>
      <c r="L292" s="277">
        <v>1867.7</v>
      </c>
      <c r="M292" s="277">
        <v>1.3054600000000001</v>
      </c>
    </row>
    <row r="293" spans="1:13">
      <c r="A293" s="268">
        <v>283</v>
      </c>
      <c r="B293" s="277" t="s">
        <v>454</v>
      </c>
      <c r="C293" s="278">
        <v>652.04999999999995</v>
      </c>
      <c r="D293" s="279">
        <v>648.35</v>
      </c>
      <c r="E293" s="279">
        <v>638.70000000000005</v>
      </c>
      <c r="F293" s="279">
        <v>625.35</v>
      </c>
      <c r="G293" s="279">
        <v>615.70000000000005</v>
      </c>
      <c r="H293" s="279">
        <v>661.7</v>
      </c>
      <c r="I293" s="279">
        <v>671.34999999999991</v>
      </c>
      <c r="J293" s="279">
        <v>684.7</v>
      </c>
      <c r="K293" s="277">
        <v>658</v>
      </c>
      <c r="L293" s="277">
        <v>635</v>
      </c>
      <c r="M293" s="277">
        <v>9.7535600000000002</v>
      </c>
    </row>
    <row r="294" spans="1:13">
      <c r="A294" s="268">
        <v>284</v>
      </c>
      <c r="B294" s="277" t="s">
        <v>452</v>
      </c>
      <c r="C294" s="278">
        <v>2791.4</v>
      </c>
      <c r="D294" s="279">
        <v>2796.7833333333328</v>
      </c>
      <c r="E294" s="279">
        <v>2774.5666666666657</v>
      </c>
      <c r="F294" s="279">
        <v>2757.7333333333327</v>
      </c>
      <c r="G294" s="279">
        <v>2735.5166666666655</v>
      </c>
      <c r="H294" s="279">
        <v>2813.6166666666659</v>
      </c>
      <c r="I294" s="279">
        <v>2835.833333333333</v>
      </c>
      <c r="J294" s="279">
        <v>2852.6666666666661</v>
      </c>
      <c r="K294" s="277">
        <v>2819</v>
      </c>
      <c r="L294" s="277">
        <v>2779.95</v>
      </c>
      <c r="M294" s="277">
        <v>3.7879999999999997E-2</v>
      </c>
    </row>
    <row r="295" spans="1:13">
      <c r="A295" s="268">
        <v>285</v>
      </c>
      <c r="B295" s="277" t="s">
        <v>455</v>
      </c>
      <c r="C295" s="278">
        <v>24.05</v>
      </c>
      <c r="D295" s="279">
        <v>24.216666666666669</v>
      </c>
      <c r="E295" s="279">
        <v>23.733333333333338</v>
      </c>
      <c r="F295" s="279">
        <v>23.416666666666668</v>
      </c>
      <c r="G295" s="279">
        <v>22.933333333333337</v>
      </c>
      <c r="H295" s="279">
        <v>24.533333333333339</v>
      </c>
      <c r="I295" s="279">
        <v>25.016666666666673</v>
      </c>
      <c r="J295" s="279">
        <v>25.333333333333339</v>
      </c>
      <c r="K295" s="277">
        <v>24.7</v>
      </c>
      <c r="L295" s="277">
        <v>23.9</v>
      </c>
      <c r="M295" s="277">
        <v>9.7608700000000006</v>
      </c>
    </row>
    <row r="296" spans="1:13">
      <c r="A296" s="268">
        <v>286</v>
      </c>
      <c r="B296" s="277" t="s">
        <v>135</v>
      </c>
      <c r="C296" s="278">
        <v>267.89999999999998</v>
      </c>
      <c r="D296" s="279">
        <v>269.13333333333333</v>
      </c>
      <c r="E296" s="279">
        <v>265.76666666666665</v>
      </c>
      <c r="F296" s="279">
        <v>263.63333333333333</v>
      </c>
      <c r="G296" s="279">
        <v>260.26666666666665</v>
      </c>
      <c r="H296" s="279">
        <v>271.26666666666665</v>
      </c>
      <c r="I296" s="279">
        <v>274.63333333333333</v>
      </c>
      <c r="J296" s="279">
        <v>276.76666666666665</v>
      </c>
      <c r="K296" s="277">
        <v>272.5</v>
      </c>
      <c r="L296" s="277">
        <v>267</v>
      </c>
      <c r="M296" s="277">
        <v>29.482240000000001</v>
      </c>
    </row>
    <row r="297" spans="1:13">
      <c r="A297" s="268">
        <v>287</v>
      </c>
      <c r="B297" s="277" t="s">
        <v>456</v>
      </c>
      <c r="C297" s="278">
        <v>666.85</v>
      </c>
      <c r="D297" s="279">
        <v>671.2833333333333</v>
      </c>
      <c r="E297" s="279">
        <v>658.56666666666661</v>
      </c>
      <c r="F297" s="279">
        <v>650.2833333333333</v>
      </c>
      <c r="G297" s="279">
        <v>637.56666666666661</v>
      </c>
      <c r="H297" s="279">
        <v>679.56666666666661</v>
      </c>
      <c r="I297" s="279">
        <v>692.2833333333333</v>
      </c>
      <c r="J297" s="279">
        <v>700.56666666666661</v>
      </c>
      <c r="K297" s="277">
        <v>684</v>
      </c>
      <c r="L297" s="277">
        <v>663</v>
      </c>
      <c r="M297" s="277">
        <v>0.65834000000000004</v>
      </c>
    </row>
    <row r="298" spans="1:13">
      <c r="A298" s="268">
        <v>288</v>
      </c>
      <c r="B298" s="277" t="s">
        <v>136</v>
      </c>
      <c r="C298" s="278">
        <v>919.6</v>
      </c>
      <c r="D298" s="279">
        <v>922.16666666666663</v>
      </c>
      <c r="E298" s="279">
        <v>912.43333333333328</v>
      </c>
      <c r="F298" s="279">
        <v>905.26666666666665</v>
      </c>
      <c r="G298" s="279">
        <v>895.5333333333333</v>
      </c>
      <c r="H298" s="279">
        <v>929.33333333333326</v>
      </c>
      <c r="I298" s="279">
        <v>939.06666666666661</v>
      </c>
      <c r="J298" s="279">
        <v>946.23333333333323</v>
      </c>
      <c r="K298" s="277">
        <v>931.9</v>
      </c>
      <c r="L298" s="277">
        <v>915</v>
      </c>
      <c r="M298" s="277">
        <v>30.360759999999999</v>
      </c>
    </row>
    <row r="299" spans="1:13">
      <c r="A299" s="268">
        <v>289</v>
      </c>
      <c r="B299" s="277" t="s">
        <v>266</v>
      </c>
      <c r="C299" s="278">
        <v>2249.6999999999998</v>
      </c>
      <c r="D299" s="279">
        <v>2234.2166666666667</v>
      </c>
      <c r="E299" s="279">
        <v>2210.4833333333336</v>
      </c>
      <c r="F299" s="279">
        <v>2171.2666666666669</v>
      </c>
      <c r="G299" s="279">
        <v>2147.5333333333338</v>
      </c>
      <c r="H299" s="279">
        <v>2273.4333333333334</v>
      </c>
      <c r="I299" s="279">
        <v>2297.1666666666661</v>
      </c>
      <c r="J299" s="279">
        <v>2336.3833333333332</v>
      </c>
      <c r="K299" s="277">
        <v>2257.9499999999998</v>
      </c>
      <c r="L299" s="277">
        <v>2195</v>
      </c>
      <c r="M299" s="277">
        <v>1.1040700000000001</v>
      </c>
    </row>
    <row r="300" spans="1:13">
      <c r="A300" s="268">
        <v>290</v>
      </c>
      <c r="B300" s="277" t="s">
        <v>265</v>
      </c>
      <c r="C300" s="278">
        <v>1410.35</v>
      </c>
      <c r="D300" s="279">
        <v>1392.2666666666667</v>
      </c>
      <c r="E300" s="279">
        <v>1369.3333333333333</v>
      </c>
      <c r="F300" s="279">
        <v>1328.3166666666666</v>
      </c>
      <c r="G300" s="279">
        <v>1305.3833333333332</v>
      </c>
      <c r="H300" s="279">
        <v>1433.2833333333333</v>
      </c>
      <c r="I300" s="279">
        <v>1456.2166666666667</v>
      </c>
      <c r="J300" s="279">
        <v>1497.2333333333333</v>
      </c>
      <c r="K300" s="277">
        <v>1415.2</v>
      </c>
      <c r="L300" s="277">
        <v>1351.25</v>
      </c>
      <c r="M300" s="277">
        <v>1.5884100000000001</v>
      </c>
    </row>
    <row r="301" spans="1:13">
      <c r="A301" s="268">
        <v>291</v>
      </c>
      <c r="B301" s="277" t="s">
        <v>137</v>
      </c>
      <c r="C301" s="278">
        <v>864.25</v>
      </c>
      <c r="D301" s="279">
        <v>875.73333333333323</v>
      </c>
      <c r="E301" s="279">
        <v>850.76666666666642</v>
      </c>
      <c r="F301" s="279">
        <v>837.28333333333319</v>
      </c>
      <c r="G301" s="279">
        <v>812.31666666666638</v>
      </c>
      <c r="H301" s="279">
        <v>889.21666666666647</v>
      </c>
      <c r="I301" s="279">
        <v>914.18333333333339</v>
      </c>
      <c r="J301" s="279">
        <v>927.66666666666652</v>
      </c>
      <c r="K301" s="277">
        <v>900.7</v>
      </c>
      <c r="L301" s="277">
        <v>862.25</v>
      </c>
      <c r="M301" s="277">
        <v>23.903189999999999</v>
      </c>
    </row>
    <row r="302" spans="1:13">
      <c r="A302" s="268">
        <v>292</v>
      </c>
      <c r="B302" s="277" t="s">
        <v>457</v>
      </c>
      <c r="C302" s="278">
        <v>1125.8499999999999</v>
      </c>
      <c r="D302" s="279">
        <v>1141.6166666666666</v>
      </c>
      <c r="E302" s="279">
        <v>1104.2333333333331</v>
      </c>
      <c r="F302" s="279">
        <v>1082.6166666666666</v>
      </c>
      <c r="G302" s="279">
        <v>1045.2333333333331</v>
      </c>
      <c r="H302" s="279">
        <v>1163.2333333333331</v>
      </c>
      <c r="I302" s="279">
        <v>1200.6166666666668</v>
      </c>
      <c r="J302" s="279">
        <v>1222.2333333333331</v>
      </c>
      <c r="K302" s="277">
        <v>1179</v>
      </c>
      <c r="L302" s="277">
        <v>1120</v>
      </c>
      <c r="M302" s="277">
        <v>0.67301999999999995</v>
      </c>
    </row>
    <row r="303" spans="1:13">
      <c r="A303" s="268">
        <v>293</v>
      </c>
      <c r="B303" s="277" t="s">
        <v>138</v>
      </c>
      <c r="C303" s="278">
        <v>594</v>
      </c>
      <c r="D303" s="279">
        <v>591.25</v>
      </c>
      <c r="E303" s="279">
        <v>584.9</v>
      </c>
      <c r="F303" s="279">
        <v>575.79999999999995</v>
      </c>
      <c r="G303" s="279">
        <v>569.44999999999993</v>
      </c>
      <c r="H303" s="279">
        <v>600.35</v>
      </c>
      <c r="I303" s="279">
        <v>606.69999999999993</v>
      </c>
      <c r="J303" s="279">
        <v>615.80000000000007</v>
      </c>
      <c r="K303" s="277">
        <v>597.6</v>
      </c>
      <c r="L303" s="277">
        <v>582.15</v>
      </c>
      <c r="M303" s="277">
        <v>57.719169999999998</v>
      </c>
    </row>
    <row r="304" spans="1:13">
      <c r="A304" s="268">
        <v>294</v>
      </c>
      <c r="B304" s="277" t="s">
        <v>139</v>
      </c>
      <c r="C304" s="278">
        <v>229.6</v>
      </c>
      <c r="D304" s="279">
        <v>222.98333333333332</v>
      </c>
      <c r="E304" s="279">
        <v>212.26666666666665</v>
      </c>
      <c r="F304" s="279">
        <v>194.93333333333334</v>
      </c>
      <c r="G304" s="279">
        <v>184.21666666666667</v>
      </c>
      <c r="H304" s="279">
        <v>240.31666666666663</v>
      </c>
      <c r="I304" s="279">
        <v>251.03333333333327</v>
      </c>
      <c r="J304" s="279">
        <v>268.36666666666662</v>
      </c>
      <c r="K304" s="277">
        <v>233.7</v>
      </c>
      <c r="L304" s="277">
        <v>205.65</v>
      </c>
      <c r="M304" s="277">
        <v>1269.5053600000001</v>
      </c>
    </row>
    <row r="305" spans="1:13">
      <c r="A305" s="268">
        <v>295</v>
      </c>
      <c r="B305" s="277" t="s">
        <v>461</v>
      </c>
      <c r="C305" s="278">
        <v>25.05</v>
      </c>
      <c r="D305" s="279">
        <v>24.666666666666668</v>
      </c>
      <c r="E305" s="279">
        <v>24.283333333333335</v>
      </c>
      <c r="F305" s="279">
        <v>23.516666666666666</v>
      </c>
      <c r="G305" s="279">
        <v>23.133333333333333</v>
      </c>
      <c r="H305" s="279">
        <v>25.433333333333337</v>
      </c>
      <c r="I305" s="279">
        <v>25.81666666666667</v>
      </c>
      <c r="J305" s="279">
        <v>26.583333333333339</v>
      </c>
      <c r="K305" s="277">
        <v>25.05</v>
      </c>
      <c r="L305" s="277">
        <v>23.9</v>
      </c>
      <c r="M305" s="277">
        <v>15.738530000000001</v>
      </c>
    </row>
    <row r="306" spans="1:13">
      <c r="A306" s="268">
        <v>296</v>
      </c>
      <c r="B306" s="277" t="s">
        <v>319</v>
      </c>
      <c r="C306" s="278">
        <v>10.7</v>
      </c>
      <c r="D306" s="279">
        <v>10.766666666666666</v>
      </c>
      <c r="E306" s="279">
        <v>10.583333333333332</v>
      </c>
      <c r="F306" s="279">
        <v>10.466666666666667</v>
      </c>
      <c r="G306" s="279">
        <v>10.283333333333333</v>
      </c>
      <c r="H306" s="279">
        <v>10.883333333333331</v>
      </c>
      <c r="I306" s="279">
        <v>11.066666666666665</v>
      </c>
      <c r="J306" s="279">
        <v>11.18333333333333</v>
      </c>
      <c r="K306" s="277">
        <v>10.95</v>
      </c>
      <c r="L306" s="277">
        <v>10.65</v>
      </c>
      <c r="M306" s="277">
        <v>16.859860000000001</v>
      </c>
    </row>
    <row r="307" spans="1:13">
      <c r="A307" s="268">
        <v>297</v>
      </c>
      <c r="B307" s="277" t="s">
        <v>464</v>
      </c>
      <c r="C307" s="278">
        <v>118.5</v>
      </c>
      <c r="D307" s="279">
        <v>117.3</v>
      </c>
      <c r="E307" s="279">
        <v>116.1</v>
      </c>
      <c r="F307" s="279">
        <v>113.7</v>
      </c>
      <c r="G307" s="279">
        <v>112.5</v>
      </c>
      <c r="H307" s="279">
        <v>119.69999999999999</v>
      </c>
      <c r="I307" s="279">
        <v>120.9</v>
      </c>
      <c r="J307" s="279">
        <v>123.29999999999998</v>
      </c>
      <c r="K307" s="277">
        <v>118.5</v>
      </c>
      <c r="L307" s="277">
        <v>114.9</v>
      </c>
      <c r="M307" s="277">
        <v>1.2324999999999999</v>
      </c>
    </row>
    <row r="308" spans="1:13">
      <c r="A308" s="268">
        <v>298</v>
      </c>
      <c r="B308" s="277" t="s">
        <v>466</v>
      </c>
      <c r="C308" s="278">
        <v>321.05</v>
      </c>
      <c r="D308" s="279">
        <v>320.71666666666664</v>
      </c>
      <c r="E308" s="279">
        <v>316.43333333333328</v>
      </c>
      <c r="F308" s="279">
        <v>311.81666666666666</v>
      </c>
      <c r="G308" s="279">
        <v>307.5333333333333</v>
      </c>
      <c r="H308" s="279">
        <v>325.33333333333326</v>
      </c>
      <c r="I308" s="279">
        <v>329.61666666666667</v>
      </c>
      <c r="J308" s="279">
        <v>334.23333333333323</v>
      </c>
      <c r="K308" s="277">
        <v>325</v>
      </c>
      <c r="L308" s="277">
        <v>316.10000000000002</v>
      </c>
      <c r="M308" s="277">
        <v>0.29263</v>
      </c>
    </row>
    <row r="309" spans="1:13">
      <c r="A309" s="268">
        <v>299</v>
      </c>
      <c r="B309" s="277" t="s">
        <v>462</v>
      </c>
      <c r="C309" s="278">
        <v>3236.05</v>
      </c>
      <c r="D309" s="279">
        <v>3205.3833333333332</v>
      </c>
      <c r="E309" s="279">
        <v>3110.7666666666664</v>
      </c>
      <c r="F309" s="279">
        <v>2985.4833333333331</v>
      </c>
      <c r="G309" s="279">
        <v>2890.8666666666663</v>
      </c>
      <c r="H309" s="279">
        <v>3330.6666666666665</v>
      </c>
      <c r="I309" s="279">
        <v>3425.2833333333333</v>
      </c>
      <c r="J309" s="279">
        <v>3550.5666666666666</v>
      </c>
      <c r="K309" s="277">
        <v>3300</v>
      </c>
      <c r="L309" s="277">
        <v>3080.1</v>
      </c>
      <c r="M309" s="277">
        <v>0.18110000000000001</v>
      </c>
    </row>
    <row r="310" spans="1:13">
      <c r="A310" s="268">
        <v>300</v>
      </c>
      <c r="B310" s="277" t="s">
        <v>463</v>
      </c>
      <c r="C310" s="278">
        <v>226.45</v>
      </c>
      <c r="D310" s="279">
        <v>226.58333333333334</v>
      </c>
      <c r="E310" s="279">
        <v>224.86666666666667</v>
      </c>
      <c r="F310" s="279">
        <v>223.28333333333333</v>
      </c>
      <c r="G310" s="279">
        <v>221.56666666666666</v>
      </c>
      <c r="H310" s="279">
        <v>228.16666666666669</v>
      </c>
      <c r="I310" s="279">
        <v>229.88333333333333</v>
      </c>
      <c r="J310" s="279">
        <v>231.4666666666667</v>
      </c>
      <c r="K310" s="277">
        <v>228.3</v>
      </c>
      <c r="L310" s="277">
        <v>225</v>
      </c>
      <c r="M310" s="277">
        <v>0.76910999999999996</v>
      </c>
    </row>
    <row r="311" spans="1:13">
      <c r="A311" s="268">
        <v>301</v>
      </c>
      <c r="B311" s="277" t="s">
        <v>140</v>
      </c>
      <c r="C311" s="278">
        <v>165.3</v>
      </c>
      <c r="D311" s="279">
        <v>163.95000000000002</v>
      </c>
      <c r="E311" s="279">
        <v>161.35000000000002</v>
      </c>
      <c r="F311" s="279">
        <v>157.4</v>
      </c>
      <c r="G311" s="279">
        <v>154.80000000000001</v>
      </c>
      <c r="H311" s="279">
        <v>167.90000000000003</v>
      </c>
      <c r="I311" s="279">
        <v>170.5</v>
      </c>
      <c r="J311" s="279">
        <v>174.45000000000005</v>
      </c>
      <c r="K311" s="277">
        <v>166.55</v>
      </c>
      <c r="L311" s="277">
        <v>160</v>
      </c>
      <c r="M311" s="277">
        <v>75.668360000000007</v>
      </c>
    </row>
    <row r="312" spans="1:13">
      <c r="A312" s="268">
        <v>302</v>
      </c>
      <c r="B312" s="277" t="s">
        <v>141</v>
      </c>
      <c r="C312" s="278">
        <v>352.55</v>
      </c>
      <c r="D312" s="279">
        <v>351.93333333333334</v>
      </c>
      <c r="E312" s="279">
        <v>348.86666666666667</v>
      </c>
      <c r="F312" s="279">
        <v>345.18333333333334</v>
      </c>
      <c r="G312" s="279">
        <v>342.11666666666667</v>
      </c>
      <c r="H312" s="279">
        <v>355.61666666666667</v>
      </c>
      <c r="I312" s="279">
        <v>358.68333333333339</v>
      </c>
      <c r="J312" s="279">
        <v>362.36666666666667</v>
      </c>
      <c r="K312" s="277">
        <v>355</v>
      </c>
      <c r="L312" s="277">
        <v>348.25</v>
      </c>
      <c r="M312" s="277">
        <v>14.3255</v>
      </c>
    </row>
    <row r="313" spans="1:13">
      <c r="A313" s="268">
        <v>303</v>
      </c>
      <c r="B313" s="277" t="s">
        <v>142</v>
      </c>
      <c r="C313" s="278">
        <v>5867.5</v>
      </c>
      <c r="D313" s="279">
        <v>5871.833333333333</v>
      </c>
      <c r="E313" s="279">
        <v>5807.6666666666661</v>
      </c>
      <c r="F313" s="279">
        <v>5747.833333333333</v>
      </c>
      <c r="G313" s="279">
        <v>5683.6666666666661</v>
      </c>
      <c r="H313" s="279">
        <v>5931.6666666666661</v>
      </c>
      <c r="I313" s="279">
        <v>5995.8333333333321</v>
      </c>
      <c r="J313" s="279">
        <v>6055.6666666666661</v>
      </c>
      <c r="K313" s="277">
        <v>5936</v>
      </c>
      <c r="L313" s="277">
        <v>5812</v>
      </c>
      <c r="M313" s="277">
        <v>9.1261100000000006</v>
      </c>
    </row>
    <row r="314" spans="1:13">
      <c r="A314" s="268">
        <v>304</v>
      </c>
      <c r="B314" s="277" t="s">
        <v>458</v>
      </c>
      <c r="C314" s="278">
        <v>677.25</v>
      </c>
      <c r="D314" s="279">
        <v>682.13333333333333</v>
      </c>
      <c r="E314" s="279">
        <v>667.51666666666665</v>
      </c>
      <c r="F314" s="279">
        <v>657.7833333333333</v>
      </c>
      <c r="G314" s="279">
        <v>643.16666666666663</v>
      </c>
      <c r="H314" s="279">
        <v>691.86666666666667</v>
      </c>
      <c r="I314" s="279">
        <v>706.48333333333323</v>
      </c>
      <c r="J314" s="279">
        <v>716.2166666666667</v>
      </c>
      <c r="K314" s="277">
        <v>696.75</v>
      </c>
      <c r="L314" s="277">
        <v>672.4</v>
      </c>
      <c r="M314" s="277">
        <v>0.16453999999999999</v>
      </c>
    </row>
    <row r="315" spans="1:13">
      <c r="A315" s="268">
        <v>305</v>
      </c>
      <c r="B315" s="277" t="s">
        <v>143</v>
      </c>
      <c r="C315" s="278">
        <v>600.35</v>
      </c>
      <c r="D315" s="279">
        <v>602.61666666666667</v>
      </c>
      <c r="E315" s="279">
        <v>594.18333333333339</v>
      </c>
      <c r="F315" s="279">
        <v>588.01666666666677</v>
      </c>
      <c r="G315" s="279">
        <v>579.58333333333348</v>
      </c>
      <c r="H315" s="279">
        <v>608.7833333333333</v>
      </c>
      <c r="I315" s="279">
        <v>617.21666666666647</v>
      </c>
      <c r="J315" s="279">
        <v>623.38333333333321</v>
      </c>
      <c r="K315" s="277">
        <v>611.04999999999995</v>
      </c>
      <c r="L315" s="277">
        <v>596.45000000000005</v>
      </c>
      <c r="M315" s="277">
        <v>15.07531</v>
      </c>
    </row>
    <row r="316" spans="1:13">
      <c r="A316" s="268">
        <v>306</v>
      </c>
      <c r="B316" s="277" t="s">
        <v>472</v>
      </c>
      <c r="C316" s="278">
        <v>1440.85</v>
      </c>
      <c r="D316" s="279">
        <v>1417.6166666666668</v>
      </c>
      <c r="E316" s="279">
        <v>1378.2333333333336</v>
      </c>
      <c r="F316" s="279">
        <v>1315.6166666666668</v>
      </c>
      <c r="G316" s="279">
        <v>1276.2333333333336</v>
      </c>
      <c r="H316" s="279">
        <v>1480.2333333333336</v>
      </c>
      <c r="I316" s="279">
        <v>1519.6166666666668</v>
      </c>
      <c r="J316" s="279">
        <v>1582.2333333333336</v>
      </c>
      <c r="K316" s="277">
        <v>1457</v>
      </c>
      <c r="L316" s="277">
        <v>1355</v>
      </c>
      <c r="M316" s="277">
        <v>6.1107699999999996</v>
      </c>
    </row>
    <row r="317" spans="1:13">
      <c r="A317" s="268">
        <v>307</v>
      </c>
      <c r="B317" s="277" t="s">
        <v>468</v>
      </c>
      <c r="C317" s="278">
        <v>1462.8</v>
      </c>
      <c r="D317" s="279">
        <v>1471.3500000000001</v>
      </c>
      <c r="E317" s="279">
        <v>1412.7000000000003</v>
      </c>
      <c r="F317" s="279">
        <v>1362.6000000000001</v>
      </c>
      <c r="G317" s="279">
        <v>1303.9500000000003</v>
      </c>
      <c r="H317" s="279">
        <v>1521.4500000000003</v>
      </c>
      <c r="I317" s="279">
        <v>1580.1000000000004</v>
      </c>
      <c r="J317" s="279">
        <v>1630.2000000000003</v>
      </c>
      <c r="K317" s="277">
        <v>1530</v>
      </c>
      <c r="L317" s="277">
        <v>1421.25</v>
      </c>
      <c r="M317" s="277">
        <v>1.2321500000000001</v>
      </c>
    </row>
    <row r="318" spans="1:13">
      <c r="A318" s="268">
        <v>308</v>
      </c>
      <c r="B318" s="277" t="s">
        <v>144</v>
      </c>
      <c r="C318" s="278">
        <v>569.15</v>
      </c>
      <c r="D318" s="279">
        <v>570.73333333333323</v>
      </c>
      <c r="E318" s="279">
        <v>560.81666666666649</v>
      </c>
      <c r="F318" s="279">
        <v>552.48333333333323</v>
      </c>
      <c r="G318" s="279">
        <v>542.56666666666649</v>
      </c>
      <c r="H318" s="279">
        <v>579.06666666666649</v>
      </c>
      <c r="I318" s="279">
        <v>588.98333333333323</v>
      </c>
      <c r="J318" s="279">
        <v>597.31666666666649</v>
      </c>
      <c r="K318" s="277">
        <v>580.65</v>
      </c>
      <c r="L318" s="277">
        <v>562.4</v>
      </c>
      <c r="M318" s="277">
        <v>7.1322599999999996</v>
      </c>
    </row>
    <row r="319" spans="1:13">
      <c r="A319" s="268">
        <v>309</v>
      </c>
      <c r="B319" s="277" t="s">
        <v>145</v>
      </c>
      <c r="C319" s="278">
        <v>1006.65</v>
      </c>
      <c r="D319" s="279">
        <v>1005.9</v>
      </c>
      <c r="E319" s="279">
        <v>996.8</v>
      </c>
      <c r="F319" s="279">
        <v>986.94999999999993</v>
      </c>
      <c r="G319" s="279">
        <v>977.84999999999991</v>
      </c>
      <c r="H319" s="279">
        <v>1015.75</v>
      </c>
      <c r="I319" s="279">
        <v>1024.8500000000001</v>
      </c>
      <c r="J319" s="279">
        <v>1034.7</v>
      </c>
      <c r="K319" s="277">
        <v>1015</v>
      </c>
      <c r="L319" s="277">
        <v>996.05</v>
      </c>
      <c r="M319" s="277">
        <v>7.0536300000000001</v>
      </c>
    </row>
    <row r="320" spans="1:13">
      <c r="A320" s="268">
        <v>310</v>
      </c>
      <c r="B320" s="277" t="s">
        <v>465</v>
      </c>
      <c r="C320" s="278">
        <v>166.1</v>
      </c>
      <c r="D320" s="279">
        <v>165.70000000000002</v>
      </c>
      <c r="E320" s="279">
        <v>160.40000000000003</v>
      </c>
      <c r="F320" s="279">
        <v>154.70000000000002</v>
      </c>
      <c r="G320" s="279">
        <v>149.40000000000003</v>
      </c>
      <c r="H320" s="279">
        <v>171.40000000000003</v>
      </c>
      <c r="I320" s="279">
        <v>176.70000000000005</v>
      </c>
      <c r="J320" s="279">
        <v>182.40000000000003</v>
      </c>
      <c r="K320" s="277">
        <v>171</v>
      </c>
      <c r="L320" s="277">
        <v>160</v>
      </c>
      <c r="M320" s="277">
        <v>0.54801</v>
      </c>
    </row>
    <row r="321" spans="1:13">
      <c r="A321" s="268">
        <v>311</v>
      </c>
      <c r="B321" s="277" t="s">
        <v>1976</v>
      </c>
      <c r="C321" s="278">
        <v>206.25</v>
      </c>
      <c r="D321" s="279">
        <v>207.21666666666667</v>
      </c>
      <c r="E321" s="279">
        <v>204.68333333333334</v>
      </c>
      <c r="F321" s="279">
        <v>203.11666666666667</v>
      </c>
      <c r="G321" s="279">
        <v>200.58333333333334</v>
      </c>
      <c r="H321" s="279">
        <v>208.78333333333333</v>
      </c>
      <c r="I321" s="279">
        <v>211.31666666666669</v>
      </c>
      <c r="J321" s="279">
        <v>212.88333333333333</v>
      </c>
      <c r="K321" s="277">
        <v>209.75</v>
      </c>
      <c r="L321" s="277">
        <v>205.65</v>
      </c>
      <c r="M321" s="277">
        <v>3.9696099999999999</v>
      </c>
    </row>
    <row r="322" spans="1:13">
      <c r="A322" s="268">
        <v>312</v>
      </c>
      <c r="B322" s="277" t="s">
        <v>469</v>
      </c>
      <c r="C322" s="278">
        <v>70.349999999999994</v>
      </c>
      <c r="D322" s="279">
        <v>70.433333333333337</v>
      </c>
      <c r="E322" s="279">
        <v>69.166666666666671</v>
      </c>
      <c r="F322" s="279">
        <v>67.983333333333334</v>
      </c>
      <c r="G322" s="279">
        <v>66.716666666666669</v>
      </c>
      <c r="H322" s="279">
        <v>71.616666666666674</v>
      </c>
      <c r="I322" s="279">
        <v>72.883333333333326</v>
      </c>
      <c r="J322" s="279">
        <v>74.066666666666677</v>
      </c>
      <c r="K322" s="277">
        <v>71.7</v>
      </c>
      <c r="L322" s="277">
        <v>69.25</v>
      </c>
      <c r="M322" s="277">
        <v>30.147629999999999</v>
      </c>
    </row>
    <row r="323" spans="1:13">
      <c r="A323" s="268">
        <v>313</v>
      </c>
      <c r="B323" s="277" t="s">
        <v>470</v>
      </c>
      <c r="C323" s="278">
        <v>304.95</v>
      </c>
      <c r="D323" s="279">
        <v>305.56666666666666</v>
      </c>
      <c r="E323" s="279">
        <v>302.18333333333334</v>
      </c>
      <c r="F323" s="279">
        <v>299.41666666666669</v>
      </c>
      <c r="G323" s="279">
        <v>296.03333333333336</v>
      </c>
      <c r="H323" s="279">
        <v>308.33333333333331</v>
      </c>
      <c r="I323" s="279">
        <v>311.71666666666664</v>
      </c>
      <c r="J323" s="279">
        <v>314.48333333333329</v>
      </c>
      <c r="K323" s="277">
        <v>308.95</v>
      </c>
      <c r="L323" s="277">
        <v>302.8</v>
      </c>
      <c r="M323" s="277">
        <v>2.1202200000000002</v>
      </c>
    </row>
    <row r="324" spans="1:13">
      <c r="A324" s="268">
        <v>314</v>
      </c>
      <c r="B324" s="277" t="s">
        <v>146</v>
      </c>
      <c r="C324" s="278">
        <v>1026.8</v>
      </c>
      <c r="D324" s="279">
        <v>1025.8166666666666</v>
      </c>
      <c r="E324" s="279">
        <v>1012.4833333333331</v>
      </c>
      <c r="F324" s="279">
        <v>998.16666666666652</v>
      </c>
      <c r="G324" s="279">
        <v>984.83333333333303</v>
      </c>
      <c r="H324" s="279">
        <v>1040.1333333333332</v>
      </c>
      <c r="I324" s="279">
        <v>1053.4666666666667</v>
      </c>
      <c r="J324" s="279">
        <v>1067.7833333333333</v>
      </c>
      <c r="K324" s="277">
        <v>1039.1500000000001</v>
      </c>
      <c r="L324" s="277">
        <v>1011.5</v>
      </c>
      <c r="M324" s="277">
        <v>7.7695499999999997</v>
      </c>
    </row>
    <row r="325" spans="1:13">
      <c r="A325" s="268">
        <v>315</v>
      </c>
      <c r="B325" s="277" t="s">
        <v>459</v>
      </c>
      <c r="C325" s="278">
        <v>19.25</v>
      </c>
      <c r="D325" s="279">
        <v>19.366666666666667</v>
      </c>
      <c r="E325" s="279">
        <v>18.983333333333334</v>
      </c>
      <c r="F325" s="279">
        <v>18.716666666666669</v>
      </c>
      <c r="G325" s="279">
        <v>18.333333333333336</v>
      </c>
      <c r="H325" s="279">
        <v>19.633333333333333</v>
      </c>
      <c r="I325" s="279">
        <v>20.016666666666666</v>
      </c>
      <c r="J325" s="279">
        <v>20.283333333333331</v>
      </c>
      <c r="K325" s="277">
        <v>19.75</v>
      </c>
      <c r="L325" s="277">
        <v>19.100000000000001</v>
      </c>
      <c r="M325" s="277">
        <v>13.869949999999999</v>
      </c>
    </row>
    <row r="326" spans="1:13">
      <c r="A326" s="268">
        <v>316</v>
      </c>
      <c r="B326" s="277" t="s">
        <v>460</v>
      </c>
      <c r="C326" s="278">
        <v>147.5</v>
      </c>
      <c r="D326" s="279">
        <v>149.16666666666666</v>
      </c>
      <c r="E326" s="279">
        <v>145.33333333333331</v>
      </c>
      <c r="F326" s="279">
        <v>143.16666666666666</v>
      </c>
      <c r="G326" s="279">
        <v>139.33333333333331</v>
      </c>
      <c r="H326" s="279">
        <v>151.33333333333331</v>
      </c>
      <c r="I326" s="279">
        <v>155.16666666666663</v>
      </c>
      <c r="J326" s="279">
        <v>157.33333333333331</v>
      </c>
      <c r="K326" s="277">
        <v>153</v>
      </c>
      <c r="L326" s="277">
        <v>147</v>
      </c>
      <c r="M326" s="277">
        <v>3.4683899999999999</v>
      </c>
    </row>
    <row r="327" spans="1:13">
      <c r="A327" s="268">
        <v>317</v>
      </c>
      <c r="B327" s="277" t="s">
        <v>147</v>
      </c>
      <c r="C327" s="278">
        <v>94.3</v>
      </c>
      <c r="D327" s="279">
        <v>94</v>
      </c>
      <c r="E327" s="279">
        <v>93.45</v>
      </c>
      <c r="F327" s="279">
        <v>92.600000000000009</v>
      </c>
      <c r="G327" s="279">
        <v>92.050000000000011</v>
      </c>
      <c r="H327" s="279">
        <v>94.85</v>
      </c>
      <c r="I327" s="279">
        <v>95.4</v>
      </c>
      <c r="J327" s="279">
        <v>96.249999999999986</v>
      </c>
      <c r="K327" s="277">
        <v>94.55</v>
      </c>
      <c r="L327" s="277">
        <v>93.15</v>
      </c>
      <c r="M327" s="277">
        <v>64.978210000000004</v>
      </c>
    </row>
    <row r="328" spans="1:13">
      <c r="A328" s="268">
        <v>318</v>
      </c>
      <c r="B328" s="277" t="s">
        <v>471</v>
      </c>
      <c r="C328" s="278">
        <v>663.8</v>
      </c>
      <c r="D328" s="279">
        <v>666.33333333333337</v>
      </c>
      <c r="E328" s="279">
        <v>648.7166666666667</v>
      </c>
      <c r="F328" s="279">
        <v>633.63333333333333</v>
      </c>
      <c r="G328" s="279">
        <v>616.01666666666665</v>
      </c>
      <c r="H328" s="279">
        <v>681.41666666666674</v>
      </c>
      <c r="I328" s="279">
        <v>699.0333333333333</v>
      </c>
      <c r="J328" s="279">
        <v>714.11666666666679</v>
      </c>
      <c r="K328" s="277">
        <v>683.95</v>
      </c>
      <c r="L328" s="277">
        <v>651.25</v>
      </c>
      <c r="M328" s="277">
        <v>1.2622599999999999</v>
      </c>
    </row>
    <row r="329" spans="1:13">
      <c r="A329" s="268">
        <v>319</v>
      </c>
      <c r="B329" s="277" t="s">
        <v>268</v>
      </c>
      <c r="C329" s="278">
        <v>1005.45</v>
      </c>
      <c r="D329" s="279">
        <v>1009.4666666666667</v>
      </c>
      <c r="E329" s="279">
        <v>993.98333333333335</v>
      </c>
      <c r="F329" s="279">
        <v>982.51666666666665</v>
      </c>
      <c r="G329" s="279">
        <v>967.0333333333333</v>
      </c>
      <c r="H329" s="279">
        <v>1020.9333333333334</v>
      </c>
      <c r="I329" s="279">
        <v>1036.4166666666667</v>
      </c>
      <c r="J329" s="279">
        <v>1047.8833333333334</v>
      </c>
      <c r="K329" s="277">
        <v>1024.95</v>
      </c>
      <c r="L329" s="277">
        <v>998</v>
      </c>
      <c r="M329" s="277">
        <v>4.2825300000000004</v>
      </c>
    </row>
    <row r="330" spans="1:13">
      <c r="A330" s="268">
        <v>320</v>
      </c>
      <c r="B330" s="277" t="s">
        <v>148</v>
      </c>
      <c r="C330" s="278">
        <v>65042.8</v>
      </c>
      <c r="D330" s="279">
        <v>65204.133333333331</v>
      </c>
      <c r="E330" s="279">
        <v>64558.766666666663</v>
      </c>
      <c r="F330" s="279">
        <v>64074.73333333333</v>
      </c>
      <c r="G330" s="279">
        <v>63429.366666666661</v>
      </c>
      <c r="H330" s="279">
        <v>65688.166666666657</v>
      </c>
      <c r="I330" s="279">
        <v>66333.533333333326</v>
      </c>
      <c r="J330" s="279">
        <v>66817.566666666666</v>
      </c>
      <c r="K330" s="277">
        <v>65849.5</v>
      </c>
      <c r="L330" s="277">
        <v>64720.1</v>
      </c>
      <c r="M330" s="277">
        <v>0.10938000000000001</v>
      </c>
    </row>
    <row r="331" spans="1:13">
      <c r="A331" s="268">
        <v>321</v>
      </c>
      <c r="B331" s="277" t="s">
        <v>267</v>
      </c>
      <c r="C331" s="278">
        <v>35</v>
      </c>
      <c r="D331" s="279">
        <v>34.983333333333334</v>
      </c>
      <c r="E331" s="279">
        <v>34.716666666666669</v>
      </c>
      <c r="F331" s="279">
        <v>34.433333333333337</v>
      </c>
      <c r="G331" s="279">
        <v>34.166666666666671</v>
      </c>
      <c r="H331" s="279">
        <v>35.266666666666666</v>
      </c>
      <c r="I331" s="279">
        <v>35.533333333333331</v>
      </c>
      <c r="J331" s="279">
        <v>35.816666666666663</v>
      </c>
      <c r="K331" s="277">
        <v>35.25</v>
      </c>
      <c r="L331" s="277">
        <v>34.700000000000003</v>
      </c>
      <c r="M331" s="277">
        <v>6.7546900000000001</v>
      </c>
    </row>
    <row r="332" spans="1:13">
      <c r="A332" s="268">
        <v>322</v>
      </c>
      <c r="B332" s="277" t="s">
        <v>149</v>
      </c>
      <c r="C332" s="278">
        <v>1229.75</v>
      </c>
      <c r="D332" s="279">
        <v>1201.5833333333333</v>
      </c>
      <c r="E332" s="279">
        <v>1168.1666666666665</v>
      </c>
      <c r="F332" s="279">
        <v>1106.5833333333333</v>
      </c>
      <c r="G332" s="279">
        <v>1073.1666666666665</v>
      </c>
      <c r="H332" s="279">
        <v>1263.1666666666665</v>
      </c>
      <c r="I332" s="279">
        <v>1296.583333333333</v>
      </c>
      <c r="J332" s="279">
        <v>1358.1666666666665</v>
      </c>
      <c r="K332" s="277">
        <v>1235</v>
      </c>
      <c r="L332" s="277">
        <v>1140</v>
      </c>
      <c r="M332" s="277">
        <v>51.382109999999997</v>
      </c>
    </row>
    <row r="333" spans="1:13">
      <c r="A333" s="268">
        <v>323</v>
      </c>
      <c r="B333" s="277" t="s">
        <v>3162</v>
      </c>
      <c r="C333" s="278">
        <v>287.5</v>
      </c>
      <c r="D333" s="279">
        <v>289.45</v>
      </c>
      <c r="E333" s="279">
        <v>284.29999999999995</v>
      </c>
      <c r="F333" s="279">
        <v>281.09999999999997</v>
      </c>
      <c r="G333" s="279">
        <v>275.94999999999993</v>
      </c>
      <c r="H333" s="279">
        <v>292.64999999999998</v>
      </c>
      <c r="I333" s="279">
        <v>297.79999999999995</v>
      </c>
      <c r="J333" s="279">
        <v>301</v>
      </c>
      <c r="K333" s="277">
        <v>294.60000000000002</v>
      </c>
      <c r="L333" s="277">
        <v>286.25</v>
      </c>
      <c r="M333" s="277">
        <v>6.7002100000000002</v>
      </c>
    </row>
    <row r="334" spans="1:13">
      <c r="A334" s="268">
        <v>324</v>
      </c>
      <c r="B334" s="277" t="s">
        <v>269</v>
      </c>
      <c r="C334" s="278">
        <v>677.65</v>
      </c>
      <c r="D334" s="279">
        <v>679.65</v>
      </c>
      <c r="E334" s="279">
        <v>668.09999999999991</v>
      </c>
      <c r="F334" s="279">
        <v>658.55</v>
      </c>
      <c r="G334" s="279">
        <v>646.99999999999989</v>
      </c>
      <c r="H334" s="279">
        <v>689.19999999999993</v>
      </c>
      <c r="I334" s="279">
        <v>700.74999999999989</v>
      </c>
      <c r="J334" s="279">
        <v>710.3</v>
      </c>
      <c r="K334" s="277">
        <v>691.2</v>
      </c>
      <c r="L334" s="277">
        <v>670.1</v>
      </c>
      <c r="M334" s="277">
        <v>2.5863999999999998</v>
      </c>
    </row>
    <row r="335" spans="1:13">
      <c r="A335" s="268">
        <v>325</v>
      </c>
      <c r="B335" s="277" t="s">
        <v>150</v>
      </c>
      <c r="C335" s="278">
        <v>33.75</v>
      </c>
      <c r="D335" s="279">
        <v>33.983333333333334</v>
      </c>
      <c r="E335" s="279">
        <v>33.266666666666666</v>
      </c>
      <c r="F335" s="279">
        <v>32.783333333333331</v>
      </c>
      <c r="G335" s="279">
        <v>32.066666666666663</v>
      </c>
      <c r="H335" s="279">
        <v>34.466666666666669</v>
      </c>
      <c r="I335" s="279">
        <v>35.183333333333337</v>
      </c>
      <c r="J335" s="279">
        <v>35.666666666666671</v>
      </c>
      <c r="K335" s="277">
        <v>34.700000000000003</v>
      </c>
      <c r="L335" s="277">
        <v>33.5</v>
      </c>
      <c r="M335" s="277">
        <v>83.080879999999993</v>
      </c>
    </row>
    <row r="336" spans="1:13">
      <c r="A336" s="268">
        <v>326</v>
      </c>
      <c r="B336" s="277" t="s">
        <v>261</v>
      </c>
      <c r="C336" s="278">
        <v>3255.45</v>
      </c>
      <c r="D336" s="279">
        <v>3227.7333333333336</v>
      </c>
      <c r="E336" s="279">
        <v>3137.666666666667</v>
      </c>
      <c r="F336" s="279">
        <v>3019.8833333333332</v>
      </c>
      <c r="G336" s="279">
        <v>2929.8166666666666</v>
      </c>
      <c r="H336" s="279">
        <v>3345.5166666666673</v>
      </c>
      <c r="I336" s="279">
        <v>3435.5833333333339</v>
      </c>
      <c r="J336" s="279">
        <v>3553.3666666666677</v>
      </c>
      <c r="K336" s="277">
        <v>3317.8</v>
      </c>
      <c r="L336" s="277">
        <v>3109.95</v>
      </c>
      <c r="M336" s="277">
        <v>7.9666300000000003</v>
      </c>
    </row>
    <row r="337" spans="1:13">
      <c r="A337" s="268">
        <v>327</v>
      </c>
      <c r="B337" s="277" t="s">
        <v>478</v>
      </c>
      <c r="C337" s="278">
        <v>1715.8</v>
      </c>
      <c r="D337" s="279">
        <v>1711.9166666666667</v>
      </c>
      <c r="E337" s="279">
        <v>1699.8833333333334</v>
      </c>
      <c r="F337" s="279">
        <v>1683.9666666666667</v>
      </c>
      <c r="G337" s="279">
        <v>1671.9333333333334</v>
      </c>
      <c r="H337" s="279">
        <v>1727.8333333333335</v>
      </c>
      <c r="I337" s="279">
        <v>1739.8666666666668</v>
      </c>
      <c r="J337" s="279">
        <v>1755.7833333333335</v>
      </c>
      <c r="K337" s="277">
        <v>1723.95</v>
      </c>
      <c r="L337" s="277">
        <v>1696</v>
      </c>
      <c r="M337" s="277">
        <v>0.68296999999999997</v>
      </c>
    </row>
    <row r="338" spans="1:13">
      <c r="A338" s="268">
        <v>328</v>
      </c>
      <c r="B338" s="277" t="s">
        <v>151</v>
      </c>
      <c r="C338" s="278">
        <v>25.85</v>
      </c>
      <c r="D338" s="279">
        <v>25.7</v>
      </c>
      <c r="E338" s="279">
        <v>25</v>
      </c>
      <c r="F338" s="279">
        <v>24.150000000000002</v>
      </c>
      <c r="G338" s="279">
        <v>23.450000000000003</v>
      </c>
      <c r="H338" s="279">
        <v>26.549999999999997</v>
      </c>
      <c r="I338" s="279">
        <v>27.249999999999993</v>
      </c>
      <c r="J338" s="279">
        <v>28.099999999999994</v>
      </c>
      <c r="K338" s="277">
        <v>26.4</v>
      </c>
      <c r="L338" s="277">
        <v>24.85</v>
      </c>
      <c r="M338" s="277">
        <v>191.87782999999999</v>
      </c>
    </row>
    <row r="339" spans="1:13">
      <c r="A339" s="268">
        <v>329</v>
      </c>
      <c r="B339" s="277" t="s">
        <v>477</v>
      </c>
      <c r="C339" s="278">
        <v>48.15</v>
      </c>
      <c r="D339" s="279">
        <v>48.5</v>
      </c>
      <c r="E339" s="279">
        <v>47.15</v>
      </c>
      <c r="F339" s="279">
        <v>46.15</v>
      </c>
      <c r="G339" s="279">
        <v>44.8</v>
      </c>
      <c r="H339" s="279">
        <v>49.5</v>
      </c>
      <c r="I339" s="279">
        <v>50.849999999999994</v>
      </c>
      <c r="J339" s="279">
        <v>51.85</v>
      </c>
      <c r="K339" s="277">
        <v>49.85</v>
      </c>
      <c r="L339" s="277">
        <v>47.5</v>
      </c>
      <c r="M339" s="277">
        <v>3.1272799999999998</v>
      </c>
    </row>
    <row r="340" spans="1:13">
      <c r="A340" s="268">
        <v>330</v>
      </c>
      <c r="B340" s="277" t="s">
        <v>152</v>
      </c>
      <c r="C340" s="278">
        <v>32.4</v>
      </c>
      <c r="D340" s="279">
        <v>32.4</v>
      </c>
      <c r="E340" s="279">
        <v>31.65</v>
      </c>
      <c r="F340" s="279">
        <v>30.9</v>
      </c>
      <c r="G340" s="279">
        <v>30.15</v>
      </c>
      <c r="H340" s="279">
        <v>33.15</v>
      </c>
      <c r="I340" s="279">
        <v>33.9</v>
      </c>
      <c r="J340" s="279">
        <v>34.65</v>
      </c>
      <c r="K340" s="277">
        <v>33.15</v>
      </c>
      <c r="L340" s="277">
        <v>31.65</v>
      </c>
      <c r="M340" s="277">
        <v>156.59813</v>
      </c>
    </row>
    <row r="341" spans="1:13">
      <c r="A341" s="268">
        <v>331</v>
      </c>
      <c r="B341" s="277" t="s">
        <v>473</v>
      </c>
      <c r="C341" s="278">
        <v>428.5</v>
      </c>
      <c r="D341" s="279">
        <v>428.33333333333331</v>
      </c>
      <c r="E341" s="279">
        <v>423.66666666666663</v>
      </c>
      <c r="F341" s="279">
        <v>418.83333333333331</v>
      </c>
      <c r="G341" s="279">
        <v>414.16666666666663</v>
      </c>
      <c r="H341" s="279">
        <v>433.16666666666663</v>
      </c>
      <c r="I341" s="279">
        <v>437.83333333333326</v>
      </c>
      <c r="J341" s="279">
        <v>442.66666666666663</v>
      </c>
      <c r="K341" s="277">
        <v>433</v>
      </c>
      <c r="L341" s="277">
        <v>423.5</v>
      </c>
      <c r="M341" s="277">
        <v>0.34293000000000001</v>
      </c>
    </row>
    <row r="342" spans="1:13">
      <c r="A342" s="268">
        <v>332</v>
      </c>
      <c r="B342" s="277" t="s">
        <v>153</v>
      </c>
      <c r="C342" s="278">
        <v>17247</v>
      </c>
      <c r="D342" s="279">
        <v>17229.2</v>
      </c>
      <c r="E342" s="279">
        <v>17088.400000000001</v>
      </c>
      <c r="F342" s="279">
        <v>16929.8</v>
      </c>
      <c r="G342" s="279">
        <v>16789</v>
      </c>
      <c r="H342" s="279">
        <v>17387.800000000003</v>
      </c>
      <c r="I342" s="279">
        <v>17528.599999999999</v>
      </c>
      <c r="J342" s="279">
        <v>17687.200000000004</v>
      </c>
      <c r="K342" s="277">
        <v>17370</v>
      </c>
      <c r="L342" s="277">
        <v>17070.599999999999</v>
      </c>
      <c r="M342" s="277">
        <v>1.96577</v>
      </c>
    </row>
    <row r="343" spans="1:13">
      <c r="A343" s="268">
        <v>333</v>
      </c>
      <c r="B343" s="277" t="s">
        <v>3182</v>
      </c>
      <c r="C343" s="278">
        <v>45.4</v>
      </c>
      <c r="D343" s="279">
        <v>44.933333333333337</v>
      </c>
      <c r="E343" s="279">
        <v>44.466666666666676</v>
      </c>
      <c r="F343" s="279">
        <v>43.533333333333339</v>
      </c>
      <c r="G343" s="279">
        <v>43.066666666666677</v>
      </c>
      <c r="H343" s="279">
        <v>45.866666666666674</v>
      </c>
      <c r="I343" s="279">
        <v>46.333333333333343</v>
      </c>
      <c r="J343" s="279">
        <v>47.266666666666673</v>
      </c>
      <c r="K343" s="277">
        <v>45.4</v>
      </c>
      <c r="L343" s="277">
        <v>44</v>
      </c>
      <c r="M343" s="277">
        <v>69.90634</v>
      </c>
    </row>
    <row r="344" spans="1:13">
      <c r="A344" s="268">
        <v>334</v>
      </c>
      <c r="B344" s="277" t="s">
        <v>476</v>
      </c>
      <c r="C344" s="278">
        <v>34.700000000000003</v>
      </c>
      <c r="D344" s="279">
        <v>34.783333333333331</v>
      </c>
      <c r="E344" s="279">
        <v>34.416666666666664</v>
      </c>
      <c r="F344" s="279">
        <v>34.133333333333333</v>
      </c>
      <c r="G344" s="279">
        <v>33.766666666666666</v>
      </c>
      <c r="H344" s="279">
        <v>35.066666666666663</v>
      </c>
      <c r="I344" s="279">
        <v>35.433333333333337</v>
      </c>
      <c r="J344" s="279">
        <v>35.716666666666661</v>
      </c>
      <c r="K344" s="277">
        <v>35.15</v>
      </c>
      <c r="L344" s="277">
        <v>34.5</v>
      </c>
      <c r="M344" s="277">
        <v>7.0940500000000002</v>
      </c>
    </row>
    <row r="345" spans="1:13">
      <c r="A345" s="268">
        <v>335</v>
      </c>
      <c r="B345" s="277" t="s">
        <v>475</v>
      </c>
      <c r="C345" s="278">
        <v>281.05</v>
      </c>
      <c r="D345" s="279">
        <v>281.26666666666665</v>
      </c>
      <c r="E345" s="279">
        <v>273.5333333333333</v>
      </c>
      <c r="F345" s="279">
        <v>266.01666666666665</v>
      </c>
      <c r="G345" s="279">
        <v>258.2833333333333</v>
      </c>
      <c r="H345" s="279">
        <v>288.7833333333333</v>
      </c>
      <c r="I345" s="279">
        <v>296.51666666666665</v>
      </c>
      <c r="J345" s="279">
        <v>304.0333333333333</v>
      </c>
      <c r="K345" s="277">
        <v>289</v>
      </c>
      <c r="L345" s="277">
        <v>273.75</v>
      </c>
      <c r="M345" s="277">
        <v>8.4609799999999993</v>
      </c>
    </row>
    <row r="346" spans="1:13">
      <c r="A346" s="268">
        <v>336</v>
      </c>
      <c r="B346" s="277" t="s">
        <v>270</v>
      </c>
      <c r="C346" s="278">
        <v>20.100000000000001</v>
      </c>
      <c r="D346" s="279">
        <v>20.116666666666664</v>
      </c>
      <c r="E346" s="279">
        <v>20.033333333333328</v>
      </c>
      <c r="F346" s="279">
        <v>19.966666666666665</v>
      </c>
      <c r="G346" s="279">
        <v>19.883333333333329</v>
      </c>
      <c r="H346" s="279">
        <v>20.183333333333326</v>
      </c>
      <c r="I346" s="279">
        <v>20.266666666666662</v>
      </c>
      <c r="J346" s="279">
        <v>20.333333333333325</v>
      </c>
      <c r="K346" s="277">
        <v>20.2</v>
      </c>
      <c r="L346" s="277">
        <v>20.05</v>
      </c>
      <c r="M346" s="277">
        <v>25.20879</v>
      </c>
    </row>
    <row r="347" spans="1:13">
      <c r="A347" s="268">
        <v>337</v>
      </c>
      <c r="B347" s="277" t="s">
        <v>283</v>
      </c>
      <c r="C347" s="278">
        <v>120.8</v>
      </c>
      <c r="D347" s="279">
        <v>117.96666666666665</v>
      </c>
      <c r="E347" s="279">
        <v>114.08333333333331</v>
      </c>
      <c r="F347" s="279">
        <v>107.36666666666666</v>
      </c>
      <c r="G347" s="279">
        <v>103.48333333333332</v>
      </c>
      <c r="H347" s="279">
        <v>124.68333333333331</v>
      </c>
      <c r="I347" s="279">
        <v>128.56666666666666</v>
      </c>
      <c r="J347" s="279">
        <v>135.2833333333333</v>
      </c>
      <c r="K347" s="277">
        <v>121.85</v>
      </c>
      <c r="L347" s="277">
        <v>111.25</v>
      </c>
      <c r="M347" s="277">
        <v>26.785499999999999</v>
      </c>
    </row>
    <row r="348" spans="1:13">
      <c r="A348" s="268">
        <v>338</v>
      </c>
      <c r="B348" s="277" t="s">
        <v>154</v>
      </c>
      <c r="C348" s="278">
        <v>1692.3</v>
      </c>
      <c r="D348" s="279">
        <v>1690.4333333333334</v>
      </c>
      <c r="E348" s="279">
        <v>1667.8666666666668</v>
      </c>
      <c r="F348" s="279">
        <v>1643.4333333333334</v>
      </c>
      <c r="G348" s="279">
        <v>1620.8666666666668</v>
      </c>
      <c r="H348" s="279">
        <v>1714.8666666666668</v>
      </c>
      <c r="I348" s="279">
        <v>1737.4333333333334</v>
      </c>
      <c r="J348" s="279">
        <v>1761.8666666666668</v>
      </c>
      <c r="K348" s="277">
        <v>1713</v>
      </c>
      <c r="L348" s="277">
        <v>1666</v>
      </c>
      <c r="M348" s="277">
        <v>2.85365</v>
      </c>
    </row>
    <row r="349" spans="1:13">
      <c r="A349" s="268">
        <v>339</v>
      </c>
      <c r="B349" s="277" t="s">
        <v>479</v>
      </c>
      <c r="C349" s="278">
        <v>1205.2</v>
      </c>
      <c r="D349" s="279">
        <v>1225.1166666666666</v>
      </c>
      <c r="E349" s="279">
        <v>1154.7333333333331</v>
      </c>
      <c r="F349" s="279">
        <v>1104.2666666666667</v>
      </c>
      <c r="G349" s="279">
        <v>1033.8833333333332</v>
      </c>
      <c r="H349" s="279">
        <v>1275.583333333333</v>
      </c>
      <c r="I349" s="279">
        <v>1345.9666666666667</v>
      </c>
      <c r="J349" s="279">
        <v>1396.4333333333329</v>
      </c>
      <c r="K349" s="277">
        <v>1295.5</v>
      </c>
      <c r="L349" s="277">
        <v>1174.6500000000001</v>
      </c>
      <c r="M349" s="277">
        <v>1.0212399999999999</v>
      </c>
    </row>
    <row r="350" spans="1:13">
      <c r="A350" s="268">
        <v>340</v>
      </c>
      <c r="B350" s="277" t="s">
        <v>474</v>
      </c>
      <c r="C350" s="278">
        <v>46.65</v>
      </c>
      <c r="D350" s="279">
        <v>46.6</v>
      </c>
      <c r="E350" s="279">
        <v>46.050000000000004</v>
      </c>
      <c r="F350" s="279">
        <v>45.45</v>
      </c>
      <c r="G350" s="279">
        <v>44.900000000000006</v>
      </c>
      <c r="H350" s="279">
        <v>47.2</v>
      </c>
      <c r="I350" s="279">
        <v>47.75</v>
      </c>
      <c r="J350" s="279">
        <v>48.35</v>
      </c>
      <c r="K350" s="277">
        <v>47.15</v>
      </c>
      <c r="L350" s="277">
        <v>46</v>
      </c>
      <c r="M350" s="277">
        <v>11.77741</v>
      </c>
    </row>
    <row r="351" spans="1:13">
      <c r="A351" s="268">
        <v>341</v>
      </c>
      <c r="B351" s="277" t="s">
        <v>155</v>
      </c>
      <c r="C351" s="278">
        <v>85.6</v>
      </c>
      <c r="D351" s="279">
        <v>85.933333333333323</v>
      </c>
      <c r="E351" s="279">
        <v>84.816666666666649</v>
      </c>
      <c r="F351" s="279">
        <v>84.033333333333331</v>
      </c>
      <c r="G351" s="279">
        <v>82.916666666666657</v>
      </c>
      <c r="H351" s="279">
        <v>86.71666666666664</v>
      </c>
      <c r="I351" s="279">
        <v>87.833333333333314</v>
      </c>
      <c r="J351" s="279">
        <v>88.616666666666632</v>
      </c>
      <c r="K351" s="277">
        <v>87.05</v>
      </c>
      <c r="L351" s="277">
        <v>85.15</v>
      </c>
      <c r="M351" s="277">
        <v>32.339469999999999</v>
      </c>
    </row>
    <row r="352" spans="1:13">
      <c r="A352" s="268">
        <v>342</v>
      </c>
      <c r="B352" s="277" t="s">
        <v>156</v>
      </c>
      <c r="C352" s="278">
        <v>87.15</v>
      </c>
      <c r="D352" s="279">
        <v>87.683333333333337</v>
      </c>
      <c r="E352" s="279">
        <v>86.466666666666669</v>
      </c>
      <c r="F352" s="279">
        <v>85.783333333333331</v>
      </c>
      <c r="G352" s="279">
        <v>84.566666666666663</v>
      </c>
      <c r="H352" s="279">
        <v>88.366666666666674</v>
      </c>
      <c r="I352" s="279">
        <v>89.583333333333343</v>
      </c>
      <c r="J352" s="279">
        <v>90.26666666666668</v>
      </c>
      <c r="K352" s="277">
        <v>88.9</v>
      </c>
      <c r="L352" s="277">
        <v>87</v>
      </c>
      <c r="M352" s="277">
        <v>123.49625</v>
      </c>
    </row>
    <row r="353" spans="1:13">
      <c r="A353" s="268">
        <v>343</v>
      </c>
      <c r="B353" s="277" t="s">
        <v>271</v>
      </c>
      <c r="C353" s="278">
        <v>367.45</v>
      </c>
      <c r="D353" s="279">
        <v>365.13333333333338</v>
      </c>
      <c r="E353" s="279">
        <v>361.76666666666677</v>
      </c>
      <c r="F353" s="279">
        <v>356.08333333333337</v>
      </c>
      <c r="G353" s="279">
        <v>352.71666666666675</v>
      </c>
      <c r="H353" s="279">
        <v>370.81666666666678</v>
      </c>
      <c r="I353" s="279">
        <v>374.18333333333345</v>
      </c>
      <c r="J353" s="279">
        <v>379.86666666666679</v>
      </c>
      <c r="K353" s="277">
        <v>368.5</v>
      </c>
      <c r="L353" s="277">
        <v>359.45</v>
      </c>
      <c r="M353" s="277">
        <v>1.39724</v>
      </c>
    </row>
    <row r="354" spans="1:13">
      <c r="A354" s="268">
        <v>344</v>
      </c>
      <c r="B354" s="277" t="s">
        <v>272</v>
      </c>
      <c r="C354" s="278">
        <v>3191.35</v>
      </c>
      <c r="D354" s="279">
        <v>3155.4500000000003</v>
      </c>
      <c r="E354" s="279">
        <v>3095.9000000000005</v>
      </c>
      <c r="F354" s="279">
        <v>3000.4500000000003</v>
      </c>
      <c r="G354" s="279">
        <v>2940.9000000000005</v>
      </c>
      <c r="H354" s="279">
        <v>3250.9000000000005</v>
      </c>
      <c r="I354" s="279">
        <v>3310.4500000000007</v>
      </c>
      <c r="J354" s="279">
        <v>3405.9000000000005</v>
      </c>
      <c r="K354" s="277">
        <v>3215</v>
      </c>
      <c r="L354" s="277">
        <v>3060</v>
      </c>
      <c r="M354" s="277">
        <v>0.36144999999999999</v>
      </c>
    </row>
    <row r="355" spans="1:13">
      <c r="A355" s="268">
        <v>345</v>
      </c>
      <c r="B355" s="277" t="s">
        <v>157</v>
      </c>
      <c r="C355" s="278">
        <v>95.85</v>
      </c>
      <c r="D355" s="279">
        <v>96.066666666666663</v>
      </c>
      <c r="E355" s="279">
        <v>94.883333333333326</v>
      </c>
      <c r="F355" s="279">
        <v>93.916666666666657</v>
      </c>
      <c r="G355" s="279">
        <v>92.73333333333332</v>
      </c>
      <c r="H355" s="279">
        <v>97.033333333333331</v>
      </c>
      <c r="I355" s="279">
        <v>98.216666666666669</v>
      </c>
      <c r="J355" s="279">
        <v>99.183333333333337</v>
      </c>
      <c r="K355" s="277">
        <v>97.25</v>
      </c>
      <c r="L355" s="277">
        <v>95.1</v>
      </c>
      <c r="M355" s="277">
        <v>9.7291600000000003</v>
      </c>
    </row>
    <row r="356" spans="1:13">
      <c r="A356" s="268">
        <v>346</v>
      </c>
      <c r="B356" s="277" t="s">
        <v>480</v>
      </c>
      <c r="C356" s="278">
        <v>71.05</v>
      </c>
      <c r="D356" s="279">
        <v>70.216666666666654</v>
      </c>
      <c r="E356" s="279">
        <v>69.383333333333312</v>
      </c>
      <c r="F356" s="279">
        <v>67.716666666666654</v>
      </c>
      <c r="G356" s="279">
        <v>66.883333333333312</v>
      </c>
      <c r="H356" s="279">
        <v>71.883333333333312</v>
      </c>
      <c r="I356" s="279">
        <v>72.716666666666654</v>
      </c>
      <c r="J356" s="279">
        <v>74.383333333333312</v>
      </c>
      <c r="K356" s="277">
        <v>71.05</v>
      </c>
      <c r="L356" s="277">
        <v>68.55</v>
      </c>
      <c r="M356" s="277">
        <v>22.51615</v>
      </c>
    </row>
    <row r="357" spans="1:13">
      <c r="A357" s="268">
        <v>347</v>
      </c>
      <c r="B357" s="277" t="s">
        <v>158</v>
      </c>
      <c r="C357" s="278">
        <v>80.3</v>
      </c>
      <c r="D357" s="279">
        <v>80.25</v>
      </c>
      <c r="E357" s="279">
        <v>79.25</v>
      </c>
      <c r="F357" s="279">
        <v>78.2</v>
      </c>
      <c r="G357" s="279">
        <v>77.2</v>
      </c>
      <c r="H357" s="279">
        <v>81.3</v>
      </c>
      <c r="I357" s="279">
        <v>82.3</v>
      </c>
      <c r="J357" s="279">
        <v>83.35</v>
      </c>
      <c r="K357" s="277">
        <v>81.25</v>
      </c>
      <c r="L357" s="277">
        <v>79.2</v>
      </c>
      <c r="M357" s="277">
        <v>155.70376999999999</v>
      </c>
    </row>
    <row r="358" spans="1:13">
      <c r="A358" s="268">
        <v>348</v>
      </c>
      <c r="B358" s="277" t="s">
        <v>481</v>
      </c>
      <c r="C358" s="278">
        <v>70.849999999999994</v>
      </c>
      <c r="D358" s="279">
        <v>71.033333333333346</v>
      </c>
      <c r="E358" s="279">
        <v>69.116666666666688</v>
      </c>
      <c r="F358" s="279">
        <v>67.38333333333334</v>
      </c>
      <c r="G358" s="279">
        <v>65.466666666666683</v>
      </c>
      <c r="H358" s="279">
        <v>72.766666666666694</v>
      </c>
      <c r="I358" s="279">
        <v>74.683333333333351</v>
      </c>
      <c r="J358" s="279">
        <v>76.4166666666667</v>
      </c>
      <c r="K358" s="277">
        <v>72.95</v>
      </c>
      <c r="L358" s="277">
        <v>69.3</v>
      </c>
      <c r="M358" s="277">
        <v>9.3279700000000005</v>
      </c>
    </row>
    <row r="359" spans="1:13">
      <c r="A359" s="268">
        <v>349</v>
      </c>
      <c r="B359" s="277" t="s">
        <v>482</v>
      </c>
      <c r="C359" s="278">
        <v>182.85</v>
      </c>
      <c r="D359" s="279">
        <v>183.25</v>
      </c>
      <c r="E359" s="279">
        <v>179.6</v>
      </c>
      <c r="F359" s="279">
        <v>176.35</v>
      </c>
      <c r="G359" s="279">
        <v>172.7</v>
      </c>
      <c r="H359" s="279">
        <v>186.5</v>
      </c>
      <c r="I359" s="279">
        <v>190.14999999999998</v>
      </c>
      <c r="J359" s="279">
        <v>193.4</v>
      </c>
      <c r="K359" s="277">
        <v>186.9</v>
      </c>
      <c r="L359" s="277">
        <v>180</v>
      </c>
      <c r="M359" s="277">
        <v>7.9767299999999999</v>
      </c>
    </row>
    <row r="360" spans="1:13">
      <c r="A360" s="268">
        <v>350</v>
      </c>
      <c r="B360" s="277" t="s">
        <v>483</v>
      </c>
      <c r="C360" s="278">
        <v>169.35</v>
      </c>
      <c r="D360" s="279">
        <v>171.78333333333333</v>
      </c>
      <c r="E360" s="279">
        <v>165.56666666666666</v>
      </c>
      <c r="F360" s="279">
        <v>161.78333333333333</v>
      </c>
      <c r="G360" s="279">
        <v>155.56666666666666</v>
      </c>
      <c r="H360" s="279">
        <v>175.56666666666666</v>
      </c>
      <c r="I360" s="279">
        <v>181.7833333333333</v>
      </c>
      <c r="J360" s="279">
        <v>185.56666666666666</v>
      </c>
      <c r="K360" s="277">
        <v>178</v>
      </c>
      <c r="L360" s="277">
        <v>168</v>
      </c>
      <c r="M360" s="277">
        <v>0.50044999999999995</v>
      </c>
    </row>
    <row r="361" spans="1:13">
      <c r="A361" s="268">
        <v>351</v>
      </c>
      <c r="B361" s="277" t="s">
        <v>159</v>
      </c>
      <c r="C361" s="278">
        <v>19132.55</v>
      </c>
      <c r="D361" s="279">
        <v>19235.366666666669</v>
      </c>
      <c r="E361" s="279">
        <v>18941.733333333337</v>
      </c>
      <c r="F361" s="279">
        <v>18750.916666666668</v>
      </c>
      <c r="G361" s="279">
        <v>18457.283333333336</v>
      </c>
      <c r="H361" s="279">
        <v>19426.183333333338</v>
      </c>
      <c r="I361" s="279">
        <v>19719.816666666669</v>
      </c>
      <c r="J361" s="279">
        <v>19910.633333333339</v>
      </c>
      <c r="K361" s="277">
        <v>19529</v>
      </c>
      <c r="L361" s="277">
        <v>19044.55</v>
      </c>
      <c r="M361" s="277">
        <v>0.21679999999999999</v>
      </c>
    </row>
    <row r="362" spans="1:13">
      <c r="A362" s="268">
        <v>352</v>
      </c>
      <c r="B362" s="277" t="s">
        <v>487</v>
      </c>
      <c r="C362" s="278">
        <v>87.5</v>
      </c>
      <c r="D362" s="279">
        <v>88.116666666666674</v>
      </c>
      <c r="E362" s="279">
        <v>86.383333333333354</v>
      </c>
      <c r="F362" s="279">
        <v>85.26666666666668</v>
      </c>
      <c r="G362" s="279">
        <v>83.53333333333336</v>
      </c>
      <c r="H362" s="279">
        <v>89.233333333333348</v>
      </c>
      <c r="I362" s="279">
        <v>90.966666666666669</v>
      </c>
      <c r="J362" s="279">
        <v>92.083333333333343</v>
      </c>
      <c r="K362" s="277">
        <v>89.85</v>
      </c>
      <c r="L362" s="277">
        <v>87</v>
      </c>
      <c r="M362" s="277">
        <v>2.4704899999999999</v>
      </c>
    </row>
    <row r="363" spans="1:13">
      <c r="A363" s="268">
        <v>353</v>
      </c>
      <c r="B363" s="277" t="s">
        <v>484</v>
      </c>
      <c r="C363" s="278">
        <v>15.4</v>
      </c>
      <c r="D363" s="279">
        <v>15.283333333333333</v>
      </c>
      <c r="E363" s="279">
        <v>15.166666666666666</v>
      </c>
      <c r="F363" s="279">
        <v>14.933333333333334</v>
      </c>
      <c r="G363" s="279">
        <v>14.816666666666666</v>
      </c>
      <c r="H363" s="279">
        <v>15.516666666666666</v>
      </c>
      <c r="I363" s="279">
        <v>15.633333333333333</v>
      </c>
      <c r="J363" s="279">
        <v>15.866666666666665</v>
      </c>
      <c r="K363" s="277">
        <v>15.4</v>
      </c>
      <c r="L363" s="277">
        <v>15.05</v>
      </c>
      <c r="M363" s="277">
        <v>4.8235799999999998</v>
      </c>
    </row>
    <row r="364" spans="1:13">
      <c r="A364" s="268">
        <v>354</v>
      </c>
      <c r="B364" s="277" t="s">
        <v>160</v>
      </c>
      <c r="C364" s="278">
        <v>1406.35</v>
      </c>
      <c r="D364" s="279">
        <v>1406.3999999999999</v>
      </c>
      <c r="E364" s="279">
        <v>1384.0499999999997</v>
      </c>
      <c r="F364" s="279">
        <v>1361.7499999999998</v>
      </c>
      <c r="G364" s="279">
        <v>1339.3999999999996</v>
      </c>
      <c r="H364" s="279">
        <v>1428.6999999999998</v>
      </c>
      <c r="I364" s="279">
        <v>1451.0499999999997</v>
      </c>
      <c r="J364" s="279">
        <v>1473.35</v>
      </c>
      <c r="K364" s="277">
        <v>1428.75</v>
      </c>
      <c r="L364" s="277">
        <v>1384.1</v>
      </c>
      <c r="M364" s="277">
        <v>12.052580000000001</v>
      </c>
    </row>
    <row r="365" spans="1:13">
      <c r="A365" s="268">
        <v>355</v>
      </c>
      <c r="B365" s="277" t="s">
        <v>488</v>
      </c>
      <c r="C365" s="278">
        <v>756.65</v>
      </c>
      <c r="D365" s="279">
        <v>757.88333333333333</v>
      </c>
      <c r="E365" s="279">
        <v>749.76666666666665</v>
      </c>
      <c r="F365" s="279">
        <v>742.88333333333333</v>
      </c>
      <c r="G365" s="279">
        <v>734.76666666666665</v>
      </c>
      <c r="H365" s="279">
        <v>764.76666666666665</v>
      </c>
      <c r="I365" s="279">
        <v>772.88333333333321</v>
      </c>
      <c r="J365" s="279">
        <v>779.76666666666665</v>
      </c>
      <c r="K365" s="277">
        <v>766</v>
      </c>
      <c r="L365" s="277">
        <v>751</v>
      </c>
      <c r="M365" s="277">
        <v>0.58555000000000001</v>
      </c>
    </row>
    <row r="366" spans="1:13">
      <c r="A366" s="268">
        <v>356</v>
      </c>
      <c r="B366" s="277" t="s">
        <v>161</v>
      </c>
      <c r="C366" s="278">
        <v>266.2</v>
      </c>
      <c r="D366" s="279">
        <v>265.5</v>
      </c>
      <c r="E366" s="279">
        <v>263.5</v>
      </c>
      <c r="F366" s="279">
        <v>260.8</v>
      </c>
      <c r="G366" s="279">
        <v>258.8</v>
      </c>
      <c r="H366" s="279">
        <v>268.2</v>
      </c>
      <c r="I366" s="279">
        <v>270.2</v>
      </c>
      <c r="J366" s="279">
        <v>272.89999999999998</v>
      </c>
      <c r="K366" s="277">
        <v>267.5</v>
      </c>
      <c r="L366" s="277">
        <v>262.8</v>
      </c>
      <c r="M366" s="277">
        <v>16.129059999999999</v>
      </c>
    </row>
    <row r="367" spans="1:13">
      <c r="A367" s="268">
        <v>357</v>
      </c>
      <c r="B367" s="277" t="s">
        <v>162</v>
      </c>
      <c r="C367" s="278">
        <v>82.75</v>
      </c>
      <c r="D367" s="279">
        <v>82.933333333333337</v>
      </c>
      <c r="E367" s="279">
        <v>82.216666666666669</v>
      </c>
      <c r="F367" s="279">
        <v>81.683333333333337</v>
      </c>
      <c r="G367" s="279">
        <v>80.966666666666669</v>
      </c>
      <c r="H367" s="279">
        <v>83.466666666666669</v>
      </c>
      <c r="I367" s="279">
        <v>84.183333333333337</v>
      </c>
      <c r="J367" s="279">
        <v>84.716666666666669</v>
      </c>
      <c r="K367" s="277">
        <v>83.65</v>
      </c>
      <c r="L367" s="277">
        <v>82.4</v>
      </c>
      <c r="M367" s="277">
        <v>40.861879999999999</v>
      </c>
    </row>
    <row r="368" spans="1:13">
      <c r="A368" s="268">
        <v>358</v>
      </c>
      <c r="B368" s="277" t="s">
        <v>275</v>
      </c>
      <c r="C368" s="278">
        <v>4160.05</v>
      </c>
      <c r="D368" s="279">
        <v>4158.3499999999995</v>
      </c>
      <c r="E368" s="279">
        <v>4131.6999999999989</v>
      </c>
      <c r="F368" s="279">
        <v>4103.3499999999995</v>
      </c>
      <c r="G368" s="279">
        <v>4076.6999999999989</v>
      </c>
      <c r="H368" s="279">
        <v>4186.6999999999989</v>
      </c>
      <c r="I368" s="279">
        <v>4213.3499999999985</v>
      </c>
      <c r="J368" s="279">
        <v>4241.6999999999989</v>
      </c>
      <c r="K368" s="277">
        <v>4185</v>
      </c>
      <c r="L368" s="277">
        <v>4130</v>
      </c>
      <c r="M368" s="277">
        <v>0.41654999999999998</v>
      </c>
    </row>
    <row r="369" spans="1:13">
      <c r="A369" s="268">
        <v>359</v>
      </c>
      <c r="B369" s="277" t="s">
        <v>277</v>
      </c>
      <c r="C369" s="278">
        <v>10678.1</v>
      </c>
      <c r="D369" s="279">
        <v>10619.6</v>
      </c>
      <c r="E369" s="279">
        <v>10340.200000000001</v>
      </c>
      <c r="F369" s="279">
        <v>10002.300000000001</v>
      </c>
      <c r="G369" s="279">
        <v>9722.9000000000015</v>
      </c>
      <c r="H369" s="279">
        <v>10957.5</v>
      </c>
      <c r="I369" s="279">
        <v>11236.899999999998</v>
      </c>
      <c r="J369" s="279">
        <v>11574.8</v>
      </c>
      <c r="K369" s="277">
        <v>10899</v>
      </c>
      <c r="L369" s="277">
        <v>10281.700000000001</v>
      </c>
      <c r="M369" s="277">
        <v>9.8729999999999998E-2</v>
      </c>
    </row>
    <row r="370" spans="1:13">
      <c r="A370" s="268">
        <v>360</v>
      </c>
      <c r="B370" s="277" t="s">
        <v>494</v>
      </c>
      <c r="C370" s="278">
        <v>4143.5</v>
      </c>
      <c r="D370" s="279">
        <v>4153.8166666666666</v>
      </c>
      <c r="E370" s="279">
        <v>4119.6833333333334</v>
      </c>
      <c r="F370" s="279">
        <v>4095.8666666666668</v>
      </c>
      <c r="G370" s="279">
        <v>4061.7333333333336</v>
      </c>
      <c r="H370" s="279">
        <v>4177.6333333333332</v>
      </c>
      <c r="I370" s="279">
        <v>4211.7666666666664</v>
      </c>
      <c r="J370" s="279">
        <v>4235.583333333333</v>
      </c>
      <c r="K370" s="277">
        <v>4187.95</v>
      </c>
      <c r="L370" s="277">
        <v>4130</v>
      </c>
      <c r="M370" s="277">
        <v>7.9200000000000007E-2</v>
      </c>
    </row>
    <row r="371" spans="1:13">
      <c r="A371" s="268">
        <v>361</v>
      </c>
      <c r="B371" s="277" t="s">
        <v>489</v>
      </c>
      <c r="C371" s="278">
        <v>105.1</v>
      </c>
      <c r="D371" s="279">
        <v>105.91666666666667</v>
      </c>
      <c r="E371" s="279">
        <v>104.18333333333334</v>
      </c>
      <c r="F371" s="279">
        <v>103.26666666666667</v>
      </c>
      <c r="G371" s="279">
        <v>101.53333333333333</v>
      </c>
      <c r="H371" s="279">
        <v>106.83333333333334</v>
      </c>
      <c r="I371" s="279">
        <v>108.56666666666666</v>
      </c>
      <c r="J371" s="279">
        <v>109.48333333333335</v>
      </c>
      <c r="K371" s="277">
        <v>107.65</v>
      </c>
      <c r="L371" s="277">
        <v>105</v>
      </c>
      <c r="M371" s="277">
        <v>10.104189999999999</v>
      </c>
    </row>
    <row r="372" spans="1:13">
      <c r="A372" s="268">
        <v>362</v>
      </c>
      <c r="B372" s="277" t="s">
        <v>490</v>
      </c>
      <c r="C372" s="278">
        <v>585.1</v>
      </c>
      <c r="D372" s="279">
        <v>585.0333333333333</v>
      </c>
      <c r="E372" s="279">
        <v>577.06666666666661</v>
      </c>
      <c r="F372" s="279">
        <v>569.0333333333333</v>
      </c>
      <c r="G372" s="279">
        <v>561.06666666666661</v>
      </c>
      <c r="H372" s="279">
        <v>593.06666666666661</v>
      </c>
      <c r="I372" s="279">
        <v>601.0333333333333</v>
      </c>
      <c r="J372" s="279">
        <v>609.06666666666661</v>
      </c>
      <c r="K372" s="277">
        <v>593</v>
      </c>
      <c r="L372" s="277">
        <v>577</v>
      </c>
      <c r="M372" s="277">
        <v>0.71569000000000005</v>
      </c>
    </row>
    <row r="373" spans="1:13">
      <c r="A373" s="268">
        <v>363</v>
      </c>
      <c r="B373" s="277" t="s">
        <v>163</v>
      </c>
      <c r="C373" s="278">
        <v>1440.5</v>
      </c>
      <c r="D373" s="279">
        <v>1426.7</v>
      </c>
      <c r="E373" s="279">
        <v>1409.4</v>
      </c>
      <c r="F373" s="279">
        <v>1378.3</v>
      </c>
      <c r="G373" s="279">
        <v>1361</v>
      </c>
      <c r="H373" s="279">
        <v>1457.8000000000002</v>
      </c>
      <c r="I373" s="279">
        <v>1475.1</v>
      </c>
      <c r="J373" s="279">
        <v>1506.2000000000003</v>
      </c>
      <c r="K373" s="277">
        <v>1444</v>
      </c>
      <c r="L373" s="277">
        <v>1395.6</v>
      </c>
      <c r="M373" s="277">
        <v>15.202260000000001</v>
      </c>
    </row>
    <row r="374" spans="1:13">
      <c r="A374" s="268">
        <v>364</v>
      </c>
      <c r="B374" s="277" t="s">
        <v>273</v>
      </c>
      <c r="C374" s="278">
        <v>1701.05</v>
      </c>
      <c r="D374" s="279">
        <v>1701.7166666666665</v>
      </c>
      <c r="E374" s="279">
        <v>1679.633333333333</v>
      </c>
      <c r="F374" s="279">
        <v>1658.2166666666665</v>
      </c>
      <c r="G374" s="279">
        <v>1636.133333333333</v>
      </c>
      <c r="H374" s="279">
        <v>1723.133333333333</v>
      </c>
      <c r="I374" s="279">
        <v>1745.2166666666665</v>
      </c>
      <c r="J374" s="279">
        <v>1766.633333333333</v>
      </c>
      <c r="K374" s="277">
        <v>1723.8</v>
      </c>
      <c r="L374" s="277">
        <v>1680.3</v>
      </c>
      <c r="M374" s="277">
        <v>1.2298800000000001</v>
      </c>
    </row>
    <row r="375" spans="1:13">
      <c r="A375" s="268">
        <v>365</v>
      </c>
      <c r="B375" s="277" t="s">
        <v>164</v>
      </c>
      <c r="C375" s="278">
        <v>34.549999999999997</v>
      </c>
      <c r="D375" s="279">
        <v>34.300000000000004</v>
      </c>
      <c r="E375" s="279">
        <v>33.850000000000009</v>
      </c>
      <c r="F375" s="279">
        <v>33.150000000000006</v>
      </c>
      <c r="G375" s="279">
        <v>32.70000000000001</v>
      </c>
      <c r="H375" s="279">
        <v>35.000000000000007</v>
      </c>
      <c r="I375" s="279">
        <v>35.45000000000001</v>
      </c>
      <c r="J375" s="279">
        <v>36.150000000000006</v>
      </c>
      <c r="K375" s="277">
        <v>34.75</v>
      </c>
      <c r="L375" s="277">
        <v>33.6</v>
      </c>
      <c r="M375" s="277">
        <v>194.22998000000001</v>
      </c>
    </row>
    <row r="376" spans="1:13">
      <c r="A376" s="268">
        <v>366</v>
      </c>
      <c r="B376" s="277" t="s">
        <v>274</v>
      </c>
      <c r="C376" s="278">
        <v>203.75</v>
      </c>
      <c r="D376" s="279">
        <v>202.4</v>
      </c>
      <c r="E376" s="279">
        <v>199.8</v>
      </c>
      <c r="F376" s="279">
        <v>195.85</v>
      </c>
      <c r="G376" s="279">
        <v>193.25</v>
      </c>
      <c r="H376" s="279">
        <v>206.35000000000002</v>
      </c>
      <c r="I376" s="279">
        <v>208.95</v>
      </c>
      <c r="J376" s="279">
        <v>212.90000000000003</v>
      </c>
      <c r="K376" s="277">
        <v>205</v>
      </c>
      <c r="L376" s="277">
        <v>198.45</v>
      </c>
      <c r="M376" s="277">
        <v>5.0400200000000002</v>
      </c>
    </row>
    <row r="377" spans="1:13">
      <c r="A377" s="268">
        <v>367</v>
      </c>
      <c r="B377" s="277" t="s">
        <v>485</v>
      </c>
      <c r="C377" s="278">
        <v>139.25</v>
      </c>
      <c r="D377" s="279">
        <v>140.20000000000002</v>
      </c>
      <c r="E377" s="279">
        <v>137.05000000000004</v>
      </c>
      <c r="F377" s="279">
        <v>134.85000000000002</v>
      </c>
      <c r="G377" s="279">
        <v>131.70000000000005</v>
      </c>
      <c r="H377" s="279">
        <v>142.40000000000003</v>
      </c>
      <c r="I377" s="279">
        <v>145.55000000000001</v>
      </c>
      <c r="J377" s="279">
        <v>147.75000000000003</v>
      </c>
      <c r="K377" s="277">
        <v>143.35</v>
      </c>
      <c r="L377" s="277">
        <v>138</v>
      </c>
      <c r="M377" s="277">
        <v>0.68559000000000003</v>
      </c>
    </row>
    <row r="378" spans="1:13">
      <c r="A378" s="268">
        <v>368</v>
      </c>
      <c r="B378" s="277" t="s">
        <v>491</v>
      </c>
      <c r="C378" s="278">
        <v>842.6</v>
      </c>
      <c r="D378" s="279">
        <v>838.54999999999984</v>
      </c>
      <c r="E378" s="279">
        <v>827.09999999999968</v>
      </c>
      <c r="F378" s="279">
        <v>811.5999999999998</v>
      </c>
      <c r="G378" s="279">
        <v>800.14999999999964</v>
      </c>
      <c r="H378" s="279">
        <v>854.04999999999973</v>
      </c>
      <c r="I378" s="279">
        <v>865.49999999999977</v>
      </c>
      <c r="J378" s="279">
        <v>880.99999999999977</v>
      </c>
      <c r="K378" s="277">
        <v>850</v>
      </c>
      <c r="L378" s="277">
        <v>823.05</v>
      </c>
      <c r="M378" s="277">
        <v>3.7931300000000001</v>
      </c>
    </row>
    <row r="379" spans="1:13">
      <c r="A379" s="268">
        <v>369</v>
      </c>
      <c r="B379" s="277" t="s">
        <v>165</v>
      </c>
      <c r="C379" s="278">
        <v>163.5</v>
      </c>
      <c r="D379" s="279">
        <v>163.36666666666667</v>
      </c>
      <c r="E379" s="279">
        <v>162.48333333333335</v>
      </c>
      <c r="F379" s="279">
        <v>161.46666666666667</v>
      </c>
      <c r="G379" s="279">
        <v>160.58333333333334</v>
      </c>
      <c r="H379" s="279">
        <v>164.38333333333335</v>
      </c>
      <c r="I379" s="279">
        <v>165.26666666666668</v>
      </c>
      <c r="J379" s="279">
        <v>166.28333333333336</v>
      </c>
      <c r="K379" s="277">
        <v>164.25</v>
      </c>
      <c r="L379" s="277">
        <v>162.35</v>
      </c>
      <c r="M379" s="277">
        <v>47.197479999999999</v>
      </c>
    </row>
    <row r="380" spans="1:13">
      <c r="A380" s="268">
        <v>370</v>
      </c>
      <c r="B380" s="277" t="s">
        <v>492</v>
      </c>
      <c r="C380" s="278">
        <v>64.650000000000006</v>
      </c>
      <c r="D380" s="279">
        <v>64.833333333333343</v>
      </c>
      <c r="E380" s="279">
        <v>64.216666666666683</v>
      </c>
      <c r="F380" s="279">
        <v>63.783333333333346</v>
      </c>
      <c r="G380" s="279">
        <v>63.166666666666686</v>
      </c>
      <c r="H380" s="279">
        <v>65.26666666666668</v>
      </c>
      <c r="I380" s="279">
        <v>65.883333333333354</v>
      </c>
      <c r="J380" s="279">
        <v>66.316666666666677</v>
      </c>
      <c r="K380" s="277">
        <v>65.45</v>
      </c>
      <c r="L380" s="277">
        <v>64.400000000000006</v>
      </c>
      <c r="M380" s="277">
        <v>6.3829900000000004</v>
      </c>
    </row>
    <row r="381" spans="1:13">
      <c r="A381" s="268">
        <v>371</v>
      </c>
      <c r="B381" s="277" t="s">
        <v>276</v>
      </c>
      <c r="C381" s="278">
        <v>175.95</v>
      </c>
      <c r="D381" s="279">
        <v>174.93333333333331</v>
      </c>
      <c r="E381" s="279">
        <v>171.06666666666661</v>
      </c>
      <c r="F381" s="279">
        <v>166.18333333333331</v>
      </c>
      <c r="G381" s="279">
        <v>162.31666666666661</v>
      </c>
      <c r="H381" s="279">
        <v>179.81666666666661</v>
      </c>
      <c r="I381" s="279">
        <v>183.68333333333334</v>
      </c>
      <c r="J381" s="279">
        <v>188.56666666666661</v>
      </c>
      <c r="K381" s="277">
        <v>178.8</v>
      </c>
      <c r="L381" s="277">
        <v>170.05</v>
      </c>
      <c r="M381" s="277">
        <v>7.80166</v>
      </c>
    </row>
    <row r="382" spans="1:13">
      <c r="A382" s="268">
        <v>372</v>
      </c>
      <c r="B382" s="277" t="s">
        <v>493</v>
      </c>
      <c r="C382" s="278">
        <v>48.35</v>
      </c>
      <c r="D382" s="279">
        <v>48.616666666666667</v>
      </c>
      <c r="E382" s="279">
        <v>47.733333333333334</v>
      </c>
      <c r="F382" s="279">
        <v>47.116666666666667</v>
      </c>
      <c r="G382" s="279">
        <v>46.233333333333334</v>
      </c>
      <c r="H382" s="279">
        <v>49.233333333333334</v>
      </c>
      <c r="I382" s="279">
        <v>50.116666666666674</v>
      </c>
      <c r="J382" s="279">
        <v>50.733333333333334</v>
      </c>
      <c r="K382" s="277">
        <v>49.5</v>
      </c>
      <c r="L382" s="277">
        <v>48</v>
      </c>
      <c r="M382" s="277">
        <v>0.97575000000000001</v>
      </c>
    </row>
    <row r="383" spans="1:13">
      <c r="A383" s="268">
        <v>373</v>
      </c>
      <c r="B383" s="277" t="s">
        <v>486</v>
      </c>
      <c r="C383" s="278">
        <v>49.8</v>
      </c>
      <c r="D383" s="279">
        <v>49.483333333333327</v>
      </c>
      <c r="E383" s="279">
        <v>48.266666666666652</v>
      </c>
      <c r="F383" s="279">
        <v>46.733333333333327</v>
      </c>
      <c r="G383" s="279">
        <v>45.516666666666652</v>
      </c>
      <c r="H383" s="279">
        <v>51.016666666666652</v>
      </c>
      <c r="I383" s="279">
        <v>52.233333333333334</v>
      </c>
      <c r="J383" s="279">
        <v>53.766666666666652</v>
      </c>
      <c r="K383" s="277">
        <v>50.7</v>
      </c>
      <c r="L383" s="277">
        <v>47.95</v>
      </c>
      <c r="M383" s="277">
        <v>13.660019999999999</v>
      </c>
    </row>
    <row r="384" spans="1:13">
      <c r="A384" s="268">
        <v>374</v>
      </c>
      <c r="B384" s="277" t="s">
        <v>166</v>
      </c>
      <c r="C384" s="278">
        <v>1034.0999999999999</v>
      </c>
      <c r="D384" s="279">
        <v>1043.1166666666666</v>
      </c>
      <c r="E384" s="279">
        <v>1021.9833333333331</v>
      </c>
      <c r="F384" s="279">
        <v>1009.8666666666666</v>
      </c>
      <c r="G384" s="279">
        <v>988.73333333333312</v>
      </c>
      <c r="H384" s="279">
        <v>1055.2333333333331</v>
      </c>
      <c r="I384" s="279">
        <v>1076.3666666666668</v>
      </c>
      <c r="J384" s="279">
        <v>1088.4833333333331</v>
      </c>
      <c r="K384" s="277">
        <v>1064.25</v>
      </c>
      <c r="L384" s="277">
        <v>1031</v>
      </c>
      <c r="M384" s="277">
        <v>9.4541299999999993</v>
      </c>
    </row>
    <row r="385" spans="1:13">
      <c r="A385" s="268">
        <v>375</v>
      </c>
      <c r="B385" s="277" t="s">
        <v>278</v>
      </c>
      <c r="C385" s="278">
        <v>345.35</v>
      </c>
      <c r="D385" s="279">
        <v>339.2166666666667</v>
      </c>
      <c r="E385" s="279">
        <v>333.08333333333337</v>
      </c>
      <c r="F385" s="279">
        <v>320.81666666666666</v>
      </c>
      <c r="G385" s="279">
        <v>314.68333333333334</v>
      </c>
      <c r="H385" s="279">
        <v>351.48333333333341</v>
      </c>
      <c r="I385" s="279">
        <v>357.61666666666673</v>
      </c>
      <c r="J385" s="279">
        <v>369.88333333333344</v>
      </c>
      <c r="K385" s="277">
        <v>345.35</v>
      </c>
      <c r="L385" s="277">
        <v>326.95</v>
      </c>
      <c r="M385" s="277">
        <v>2.1015100000000002</v>
      </c>
    </row>
    <row r="386" spans="1:13">
      <c r="A386" s="268">
        <v>376</v>
      </c>
      <c r="B386" s="277" t="s">
        <v>496</v>
      </c>
      <c r="C386" s="278">
        <v>406.35</v>
      </c>
      <c r="D386" s="279">
        <v>402.55</v>
      </c>
      <c r="E386" s="279">
        <v>396.3</v>
      </c>
      <c r="F386" s="279">
        <v>386.25</v>
      </c>
      <c r="G386" s="279">
        <v>380</v>
      </c>
      <c r="H386" s="279">
        <v>412.6</v>
      </c>
      <c r="I386" s="279">
        <v>418.85</v>
      </c>
      <c r="J386" s="279">
        <v>428.90000000000003</v>
      </c>
      <c r="K386" s="277">
        <v>408.8</v>
      </c>
      <c r="L386" s="277">
        <v>392.5</v>
      </c>
      <c r="M386" s="277">
        <v>10.029260000000001</v>
      </c>
    </row>
    <row r="387" spans="1:13">
      <c r="A387" s="268">
        <v>377</v>
      </c>
      <c r="B387" s="277" t="s">
        <v>498</v>
      </c>
      <c r="C387" s="278">
        <v>101.35</v>
      </c>
      <c r="D387" s="279">
        <v>101.14999999999999</v>
      </c>
      <c r="E387" s="279">
        <v>98.999999999999986</v>
      </c>
      <c r="F387" s="279">
        <v>96.649999999999991</v>
      </c>
      <c r="G387" s="279">
        <v>94.499999999999986</v>
      </c>
      <c r="H387" s="279">
        <v>103.49999999999999</v>
      </c>
      <c r="I387" s="279">
        <v>105.64999999999999</v>
      </c>
      <c r="J387" s="279">
        <v>107.99999999999999</v>
      </c>
      <c r="K387" s="277">
        <v>103.3</v>
      </c>
      <c r="L387" s="277">
        <v>98.8</v>
      </c>
      <c r="M387" s="277">
        <v>36.378360000000001</v>
      </c>
    </row>
    <row r="388" spans="1:13">
      <c r="A388" s="268">
        <v>378</v>
      </c>
      <c r="B388" s="277" t="s">
        <v>279</v>
      </c>
      <c r="C388" s="278">
        <v>466.15</v>
      </c>
      <c r="D388" s="279">
        <v>467.7</v>
      </c>
      <c r="E388" s="279">
        <v>463.5</v>
      </c>
      <c r="F388" s="279">
        <v>460.85</v>
      </c>
      <c r="G388" s="279">
        <v>456.65000000000003</v>
      </c>
      <c r="H388" s="279">
        <v>470.34999999999997</v>
      </c>
      <c r="I388" s="279">
        <v>474.5499999999999</v>
      </c>
      <c r="J388" s="279">
        <v>477.19999999999993</v>
      </c>
      <c r="K388" s="277">
        <v>471.9</v>
      </c>
      <c r="L388" s="277">
        <v>465.05</v>
      </c>
      <c r="M388" s="277">
        <v>0.42143999999999998</v>
      </c>
    </row>
    <row r="389" spans="1:13">
      <c r="A389" s="268">
        <v>379</v>
      </c>
      <c r="B389" s="277" t="s">
        <v>499</v>
      </c>
      <c r="C389" s="278">
        <v>291.5</v>
      </c>
      <c r="D389" s="279">
        <v>293.51666666666665</v>
      </c>
      <c r="E389" s="279">
        <v>286.0333333333333</v>
      </c>
      <c r="F389" s="279">
        <v>280.56666666666666</v>
      </c>
      <c r="G389" s="279">
        <v>273.08333333333331</v>
      </c>
      <c r="H389" s="279">
        <v>298.98333333333329</v>
      </c>
      <c r="I389" s="279">
        <v>306.46666666666664</v>
      </c>
      <c r="J389" s="279">
        <v>311.93333333333328</v>
      </c>
      <c r="K389" s="277">
        <v>301</v>
      </c>
      <c r="L389" s="277">
        <v>288.05</v>
      </c>
      <c r="M389" s="277">
        <v>12.328480000000001</v>
      </c>
    </row>
    <row r="390" spans="1:13">
      <c r="A390" s="268">
        <v>380</v>
      </c>
      <c r="B390" s="277" t="s">
        <v>167</v>
      </c>
      <c r="C390" s="278">
        <v>674.5</v>
      </c>
      <c r="D390" s="279">
        <v>665.94999999999993</v>
      </c>
      <c r="E390" s="279">
        <v>655.04999999999984</v>
      </c>
      <c r="F390" s="279">
        <v>635.59999999999991</v>
      </c>
      <c r="G390" s="279">
        <v>624.69999999999982</v>
      </c>
      <c r="H390" s="279">
        <v>685.39999999999986</v>
      </c>
      <c r="I390" s="279">
        <v>696.3</v>
      </c>
      <c r="J390" s="279">
        <v>715.74999999999989</v>
      </c>
      <c r="K390" s="277">
        <v>676.85</v>
      </c>
      <c r="L390" s="277">
        <v>646.5</v>
      </c>
      <c r="M390" s="277">
        <v>6.6278100000000002</v>
      </c>
    </row>
    <row r="391" spans="1:13">
      <c r="A391" s="268">
        <v>381</v>
      </c>
      <c r="B391" s="277" t="s">
        <v>501</v>
      </c>
      <c r="C391" s="278">
        <v>1032.45</v>
      </c>
      <c r="D391" s="279">
        <v>1045.2166666666669</v>
      </c>
      <c r="E391" s="279">
        <v>1013.5333333333338</v>
      </c>
      <c r="F391" s="279">
        <v>994.61666666666679</v>
      </c>
      <c r="G391" s="279">
        <v>962.93333333333362</v>
      </c>
      <c r="H391" s="279">
        <v>1064.1333333333339</v>
      </c>
      <c r="I391" s="279">
        <v>1095.8166666666668</v>
      </c>
      <c r="J391" s="279">
        <v>1114.733333333334</v>
      </c>
      <c r="K391" s="277">
        <v>1076.9000000000001</v>
      </c>
      <c r="L391" s="277">
        <v>1026.3</v>
      </c>
      <c r="M391" s="277">
        <v>7.8439999999999996E-2</v>
      </c>
    </row>
    <row r="392" spans="1:13">
      <c r="A392" s="268">
        <v>382</v>
      </c>
      <c r="B392" s="277" t="s">
        <v>502</v>
      </c>
      <c r="C392" s="278">
        <v>253.25</v>
      </c>
      <c r="D392" s="279">
        <v>254.15</v>
      </c>
      <c r="E392" s="279">
        <v>251.60000000000002</v>
      </c>
      <c r="F392" s="279">
        <v>249.95000000000002</v>
      </c>
      <c r="G392" s="279">
        <v>247.40000000000003</v>
      </c>
      <c r="H392" s="279">
        <v>255.8</v>
      </c>
      <c r="I392" s="279">
        <v>258.35000000000002</v>
      </c>
      <c r="J392" s="279">
        <v>260</v>
      </c>
      <c r="K392" s="277">
        <v>256.7</v>
      </c>
      <c r="L392" s="277">
        <v>252.5</v>
      </c>
      <c r="M392" s="277">
        <v>3.6654300000000002</v>
      </c>
    </row>
    <row r="393" spans="1:13">
      <c r="A393" s="268">
        <v>383</v>
      </c>
      <c r="B393" s="277" t="s">
        <v>168</v>
      </c>
      <c r="C393" s="278">
        <v>174.7</v>
      </c>
      <c r="D393" s="279">
        <v>174.06666666666669</v>
      </c>
      <c r="E393" s="279">
        <v>170.83333333333337</v>
      </c>
      <c r="F393" s="279">
        <v>166.96666666666667</v>
      </c>
      <c r="G393" s="279">
        <v>163.73333333333335</v>
      </c>
      <c r="H393" s="279">
        <v>177.93333333333339</v>
      </c>
      <c r="I393" s="279">
        <v>181.16666666666669</v>
      </c>
      <c r="J393" s="279">
        <v>185.03333333333342</v>
      </c>
      <c r="K393" s="277">
        <v>177.3</v>
      </c>
      <c r="L393" s="277">
        <v>170.2</v>
      </c>
      <c r="M393" s="277">
        <v>289.70740999999998</v>
      </c>
    </row>
    <row r="394" spans="1:13">
      <c r="A394" s="268">
        <v>384</v>
      </c>
      <c r="B394" s="277" t="s">
        <v>500</v>
      </c>
      <c r="C394" s="278">
        <v>47.55</v>
      </c>
      <c r="D394" s="279">
        <v>47.616666666666667</v>
      </c>
      <c r="E394" s="279">
        <v>47.033333333333331</v>
      </c>
      <c r="F394" s="279">
        <v>46.516666666666666</v>
      </c>
      <c r="G394" s="279">
        <v>45.93333333333333</v>
      </c>
      <c r="H394" s="279">
        <v>48.133333333333333</v>
      </c>
      <c r="I394" s="279">
        <v>48.716666666666661</v>
      </c>
      <c r="J394" s="279">
        <v>49.233333333333334</v>
      </c>
      <c r="K394" s="277">
        <v>48.2</v>
      </c>
      <c r="L394" s="277">
        <v>47.1</v>
      </c>
      <c r="M394" s="277">
        <v>13.93167</v>
      </c>
    </row>
    <row r="395" spans="1:13">
      <c r="A395" s="268">
        <v>385</v>
      </c>
      <c r="B395" s="277" t="s">
        <v>169</v>
      </c>
      <c r="C395" s="278">
        <v>105.85</v>
      </c>
      <c r="D395" s="279">
        <v>106.03333333333335</v>
      </c>
      <c r="E395" s="279">
        <v>104.4666666666667</v>
      </c>
      <c r="F395" s="279">
        <v>103.08333333333336</v>
      </c>
      <c r="G395" s="279">
        <v>101.51666666666671</v>
      </c>
      <c r="H395" s="279">
        <v>107.41666666666669</v>
      </c>
      <c r="I395" s="279">
        <v>108.98333333333332</v>
      </c>
      <c r="J395" s="279">
        <v>110.36666666666667</v>
      </c>
      <c r="K395" s="277">
        <v>107.6</v>
      </c>
      <c r="L395" s="277">
        <v>104.65</v>
      </c>
      <c r="M395" s="277">
        <v>47.426049999999996</v>
      </c>
    </row>
    <row r="396" spans="1:13">
      <c r="A396" s="268">
        <v>386</v>
      </c>
      <c r="B396" s="277" t="s">
        <v>503</v>
      </c>
      <c r="C396" s="278">
        <v>95</v>
      </c>
      <c r="D396" s="279">
        <v>95.05</v>
      </c>
      <c r="E396" s="279">
        <v>94.25</v>
      </c>
      <c r="F396" s="279">
        <v>93.5</v>
      </c>
      <c r="G396" s="279">
        <v>92.7</v>
      </c>
      <c r="H396" s="279">
        <v>95.8</v>
      </c>
      <c r="I396" s="279">
        <v>96.59999999999998</v>
      </c>
      <c r="J396" s="279">
        <v>97.35</v>
      </c>
      <c r="K396" s="277">
        <v>95.85</v>
      </c>
      <c r="L396" s="277">
        <v>94.3</v>
      </c>
      <c r="M396" s="277">
        <v>2.79149</v>
      </c>
    </row>
    <row r="397" spans="1:13">
      <c r="A397" s="268">
        <v>387</v>
      </c>
      <c r="B397" s="277" t="s">
        <v>504</v>
      </c>
      <c r="C397" s="278">
        <v>622.29999999999995</v>
      </c>
      <c r="D397" s="279">
        <v>626.01666666666665</v>
      </c>
      <c r="E397" s="279">
        <v>616.5333333333333</v>
      </c>
      <c r="F397" s="279">
        <v>610.76666666666665</v>
      </c>
      <c r="G397" s="279">
        <v>601.2833333333333</v>
      </c>
      <c r="H397" s="279">
        <v>631.7833333333333</v>
      </c>
      <c r="I397" s="279">
        <v>641.26666666666665</v>
      </c>
      <c r="J397" s="279">
        <v>647.0333333333333</v>
      </c>
      <c r="K397" s="277">
        <v>635.5</v>
      </c>
      <c r="L397" s="277">
        <v>620.25</v>
      </c>
      <c r="M397" s="277">
        <v>2.6169600000000002</v>
      </c>
    </row>
    <row r="398" spans="1:13">
      <c r="A398" s="268">
        <v>388</v>
      </c>
      <c r="B398" s="277" t="s">
        <v>505</v>
      </c>
      <c r="C398" s="278">
        <v>11.35</v>
      </c>
      <c r="D398" s="279">
        <v>11.083333333333334</v>
      </c>
      <c r="E398" s="279">
        <v>10.766666666666667</v>
      </c>
      <c r="F398" s="279">
        <v>10.183333333333334</v>
      </c>
      <c r="G398" s="279">
        <v>9.8666666666666671</v>
      </c>
      <c r="H398" s="279">
        <v>11.666666666666668</v>
      </c>
      <c r="I398" s="279">
        <v>11.983333333333334</v>
      </c>
      <c r="J398" s="279">
        <v>12.566666666666668</v>
      </c>
      <c r="K398" s="277">
        <v>11.4</v>
      </c>
      <c r="L398" s="277">
        <v>10.5</v>
      </c>
      <c r="M398" s="277">
        <v>17.736090000000001</v>
      </c>
    </row>
    <row r="399" spans="1:13">
      <c r="A399" s="268">
        <v>389</v>
      </c>
      <c r="B399" s="277" t="s">
        <v>170</v>
      </c>
      <c r="C399" s="278">
        <v>1919.9</v>
      </c>
      <c r="D399" s="279">
        <v>1917.1833333333334</v>
      </c>
      <c r="E399" s="279">
        <v>1902.3666666666668</v>
      </c>
      <c r="F399" s="279">
        <v>1884.8333333333335</v>
      </c>
      <c r="G399" s="279">
        <v>1870.0166666666669</v>
      </c>
      <c r="H399" s="279">
        <v>1934.7166666666667</v>
      </c>
      <c r="I399" s="279">
        <v>1949.5333333333333</v>
      </c>
      <c r="J399" s="279">
        <v>1967.0666666666666</v>
      </c>
      <c r="K399" s="277">
        <v>1932</v>
      </c>
      <c r="L399" s="277">
        <v>1899.65</v>
      </c>
      <c r="M399" s="277">
        <v>168.87752</v>
      </c>
    </row>
    <row r="400" spans="1:13">
      <c r="A400" s="268">
        <v>390</v>
      </c>
      <c r="B400" s="277" t="s">
        <v>506</v>
      </c>
      <c r="C400" s="278">
        <v>33.9</v>
      </c>
      <c r="D400" s="279">
        <v>33.633333333333333</v>
      </c>
      <c r="E400" s="279">
        <v>33.366666666666667</v>
      </c>
      <c r="F400" s="279">
        <v>32.833333333333336</v>
      </c>
      <c r="G400" s="279">
        <v>32.56666666666667</v>
      </c>
      <c r="H400" s="279">
        <v>34.166666666666664</v>
      </c>
      <c r="I400" s="279">
        <v>34.43333333333333</v>
      </c>
      <c r="J400" s="279">
        <v>34.966666666666661</v>
      </c>
      <c r="K400" s="277">
        <v>33.9</v>
      </c>
      <c r="L400" s="277">
        <v>33.1</v>
      </c>
      <c r="M400" s="277">
        <v>21.504300000000001</v>
      </c>
    </row>
    <row r="401" spans="1:13">
      <c r="A401" s="268">
        <v>391</v>
      </c>
      <c r="B401" s="277" t="s">
        <v>519</v>
      </c>
      <c r="C401" s="278">
        <v>8.9499999999999993</v>
      </c>
      <c r="D401" s="279">
        <v>8.9833333333333325</v>
      </c>
      <c r="E401" s="279">
        <v>8.7666666666666657</v>
      </c>
      <c r="F401" s="279">
        <v>8.5833333333333339</v>
      </c>
      <c r="G401" s="279">
        <v>8.3666666666666671</v>
      </c>
      <c r="H401" s="279">
        <v>9.1666666666666643</v>
      </c>
      <c r="I401" s="279">
        <v>9.3833333333333293</v>
      </c>
      <c r="J401" s="279">
        <v>9.5666666666666629</v>
      </c>
      <c r="K401" s="277">
        <v>9.1999999999999993</v>
      </c>
      <c r="L401" s="277">
        <v>8.8000000000000007</v>
      </c>
      <c r="M401" s="277">
        <v>11.36124</v>
      </c>
    </row>
    <row r="402" spans="1:13">
      <c r="A402" s="268">
        <v>392</v>
      </c>
      <c r="B402" s="277" t="s">
        <v>508</v>
      </c>
      <c r="C402" s="278">
        <v>123.65</v>
      </c>
      <c r="D402" s="279">
        <v>123.78333333333335</v>
      </c>
      <c r="E402" s="279">
        <v>121.16666666666669</v>
      </c>
      <c r="F402" s="279">
        <v>118.68333333333334</v>
      </c>
      <c r="G402" s="279">
        <v>116.06666666666668</v>
      </c>
      <c r="H402" s="279">
        <v>126.26666666666669</v>
      </c>
      <c r="I402" s="279">
        <v>128.88333333333333</v>
      </c>
      <c r="J402" s="279">
        <v>131.3666666666667</v>
      </c>
      <c r="K402" s="277">
        <v>126.4</v>
      </c>
      <c r="L402" s="277">
        <v>121.3</v>
      </c>
      <c r="M402" s="277">
        <v>1.39676</v>
      </c>
    </row>
    <row r="403" spans="1:13">
      <c r="A403" s="268">
        <v>393</v>
      </c>
      <c r="B403" s="277" t="s">
        <v>2316</v>
      </c>
      <c r="C403" s="278">
        <v>92.1</v>
      </c>
      <c r="D403" s="279">
        <v>92.433333333333337</v>
      </c>
      <c r="E403" s="279">
        <v>89.866666666666674</v>
      </c>
      <c r="F403" s="279">
        <v>87.63333333333334</v>
      </c>
      <c r="G403" s="279">
        <v>85.066666666666677</v>
      </c>
      <c r="H403" s="279">
        <v>94.666666666666671</v>
      </c>
      <c r="I403" s="279">
        <v>97.233333333333334</v>
      </c>
      <c r="J403" s="279">
        <v>99.466666666666669</v>
      </c>
      <c r="K403" s="277">
        <v>95</v>
      </c>
      <c r="L403" s="277">
        <v>90.2</v>
      </c>
      <c r="M403" s="277">
        <v>2.8224900000000002</v>
      </c>
    </row>
    <row r="404" spans="1:13">
      <c r="A404" s="268">
        <v>394</v>
      </c>
      <c r="B404" s="277" t="s">
        <v>495</v>
      </c>
      <c r="C404" s="278">
        <v>252.45</v>
      </c>
      <c r="D404" s="279">
        <v>251.15</v>
      </c>
      <c r="E404" s="279">
        <v>248.3</v>
      </c>
      <c r="F404" s="279">
        <v>244.15</v>
      </c>
      <c r="G404" s="279">
        <v>241.3</v>
      </c>
      <c r="H404" s="279">
        <v>255.3</v>
      </c>
      <c r="I404" s="279">
        <v>258.14999999999998</v>
      </c>
      <c r="J404" s="279">
        <v>262.3</v>
      </c>
      <c r="K404" s="277">
        <v>254</v>
      </c>
      <c r="L404" s="277">
        <v>247</v>
      </c>
      <c r="M404" s="277">
        <v>10.41934</v>
      </c>
    </row>
    <row r="405" spans="1:13">
      <c r="A405" s="268">
        <v>395</v>
      </c>
      <c r="B405" s="277" t="s">
        <v>507</v>
      </c>
      <c r="C405" s="278">
        <v>3.6</v>
      </c>
      <c r="D405" s="279">
        <v>3.5666666666666664</v>
      </c>
      <c r="E405" s="279">
        <v>3.5333333333333328</v>
      </c>
      <c r="F405" s="279">
        <v>3.4666666666666663</v>
      </c>
      <c r="G405" s="279">
        <v>3.4333333333333327</v>
      </c>
      <c r="H405" s="279">
        <v>3.6333333333333329</v>
      </c>
      <c r="I405" s="279">
        <v>3.6666666666666661</v>
      </c>
      <c r="J405" s="279">
        <v>3.7333333333333329</v>
      </c>
      <c r="K405" s="277">
        <v>3.6</v>
      </c>
      <c r="L405" s="277">
        <v>3.5</v>
      </c>
      <c r="M405" s="277">
        <v>77.528009999999995</v>
      </c>
    </row>
    <row r="406" spans="1:13">
      <c r="A406" s="268">
        <v>396</v>
      </c>
      <c r="B406" s="277" t="s">
        <v>497</v>
      </c>
      <c r="C406" s="278">
        <v>20.05</v>
      </c>
      <c r="D406" s="279">
        <v>20.116666666666667</v>
      </c>
      <c r="E406" s="279">
        <v>19.833333333333336</v>
      </c>
      <c r="F406" s="279">
        <v>19.616666666666667</v>
      </c>
      <c r="G406" s="279">
        <v>19.333333333333336</v>
      </c>
      <c r="H406" s="279">
        <v>20.333333333333336</v>
      </c>
      <c r="I406" s="279">
        <v>20.616666666666667</v>
      </c>
      <c r="J406" s="279">
        <v>20.833333333333336</v>
      </c>
      <c r="K406" s="277">
        <v>20.399999999999999</v>
      </c>
      <c r="L406" s="277">
        <v>19.899999999999999</v>
      </c>
      <c r="M406" s="277">
        <v>63.470579999999998</v>
      </c>
    </row>
    <row r="407" spans="1:13">
      <c r="A407" s="268">
        <v>397</v>
      </c>
      <c r="B407" s="277" t="s">
        <v>512</v>
      </c>
      <c r="C407" s="278">
        <v>52.35</v>
      </c>
      <c r="D407" s="279">
        <v>52.783333333333331</v>
      </c>
      <c r="E407" s="279">
        <v>51.666666666666664</v>
      </c>
      <c r="F407" s="279">
        <v>50.983333333333334</v>
      </c>
      <c r="G407" s="279">
        <v>49.866666666666667</v>
      </c>
      <c r="H407" s="279">
        <v>53.466666666666661</v>
      </c>
      <c r="I407" s="279">
        <v>54.583333333333336</v>
      </c>
      <c r="J407" s="279">
        <v>55.266666666666659</v>
      </c>
      <c r="K407" s="277">
        <v>53.9</v>
      </c>
      <c r="L407" s="277">
        <v>52.1</v>
      </c>
      <c r="M407" s="277">
        <v>6.11768</v>
      </c>
    </row>
    <row r="408" spans="1:13">
      <c r="A408" s="268">
        <v>398</v>
      </c>
      <c r="B408" s="277" t="s">
        <v>171</v>
      </c>
      <c r="C408" s="278">
        <v>35.549999999999997</v>
      </c>
      <c r="D408" s="279">
        <v>35.4</v>
      </c>
      <c r="E408" s="279">
        <v>35</v>
      </c>
      <c r="F408" s="279">
        <v>34.450000000000003</v>
      </c>
      <c r="G408" s="279">
        <v>34.050000000000004</v>
      </c>
      <c r="H408" s="279">
        <v>35.949999999999996</v>
      </c>
      <c r="I408" s="279">
        <v>36.349999999999987</v>
      </c>
      <c r="J408" s="279">
        <v>36.899999999999991</v>
      </c>
      <c r="K408" s="277">
        <v>35.799999999999997</v>
      </c>
      <c r="L408" s="277">
        <v>34.85</v>
      </c>
      <c r="M408" s="277">
        <v>276.38688000000002</v>
      </c>
    </row>
    <row r="409" spans="1:13">
      <c r="A409" s="268">
        <v>399</v>
      </c>
      <c r="B409" s="277" t="s">
        <v>513</v>
      </c>
      <c r="C409" s="278">
        <v>7818.85</v>
      </c>
      <c r="D409" s="279">
        <v>7809.95</v>
      </c>
      <c r="E409" s="279">
        <v>7769.9</v>
      </c>
      <c r="F409" s="279">
        <v>7720.95</v>
      </c>
      <c r="G409" s="279">
        <v>7680.9</v>
      </c>
      <c r="H409" s="279">
        <v>7858.9</v>
      </c>
      <c r="I409" s="279">
        <v>7898.9500000000007</v>
      </c>
      <c r="J409" s="279">
        <v>7947.9</v>
      </c>
      <c r="K409" s="277">
        <v>7850</v>
      </c>
      <c r="L409" s="277">
        <v>7761</v>
      </c>
      <c r="M409" s="277">
        <v>0.39856999999999998</v>
      </c>
    </row>
    <row r="410" spans="1:13">
      <c r="A410" s="268">
        <v>400</v>
      </c>
      <c r="B410" s="277" t="s">
        <v>280</v>
      </c>
      <c r="C410" s="278">
        <v>854.45</v>
      </c>
      <c r="D410" s="279">
        <v>864.51666666666677</v>
      </c>
      <c r="E410" s="279">
        <v>840.93333333333351</v>
      </c>
      <c r="F410" s="279">
        <v>827.41666666666674</v>
      </c>
      <c r="G410" s="279">
        <v>803.83333333333348</v>
      </c>
      <c r="H410" s="279">
        <v>878.03333333333353</v>
      </c>
      <c r="I410" s="279">
        <v>901.61666666666679</v>
      </c>
      <c r="J410" s="279">
        <v>915.13333333333355</v>
      </c>
      <c r="K410" s="277">
        <v>888.1</v>
      </c>
      <c r="L410" s="277">
        <v>851</v>
      </c>
      <c r="M410" s="277">
        <v>14.97335</v>
      </c>
    </row>
    <row r="411" spans="1:13">
      <c r="A411" s="268">
        <v>401</v>
      </c>
      <c r="B411" s="277" t="s">
        <v>172</v>
      </c>
      <c r="C411" s="278">
        <v>190.75</v>
      </c>
      <c r="D411" s="279">
        <v>190.91666666666666</v>
      </c>
      <c r="E411" s="279">
        <v>188.58333333333331</v>
      </c>
      <c r="F411" s="279">
        <v>186.41666666666666</v>
      </c>
      <c r="G411" s="279">
        <v>184.08333333333331</v>
      </c>
      <c r="H411" s="279">
        <v>193.08333333333331</v>
      </c>
      <c r="I411" s="279">
        <v>195.41666666666663</v>
      </c>
      <c r="J411" s="279">
        <v>197.58333333333331</v>
      </c>
      <c r="K411" s="277">
        <v>193.25</v>
      </c>
      <c r="L411" s="277">
        <v>188.75</v>
      </c>
      <c r="M411" s="277">
        <v>456.80606</v>
      </c>
    </row>
    <row r="412" spans="1:13">
      <c r="A412" s="268">
        <v>402</v>
      </c>
      <c r="B412" s="277" t="s">
        <v>514</v>
      </c>
      <c r="C412" s="278">
        <v>3674.4</v>
      </c>
      <c r="D412" s="279">
        <v>3669.7999999999997</v>
      </c>
      <c r="E412" s="279">
        <v>3639.5999999999995</v>
      </c>
      <c r="F412" s="279">
        <v>3604.7999999999997</v>
      </c>
      <c r="G412" s="279">
        <v>3574.5999999999995</v>
      </c>
      <c r="H412" s="279">
        <v>3704.5999999999995</v>
      </c>
      <c r="I412" s="279">
        <v>3734.7999999999993</v>
      </c>
      <c r="J412" s="279">
        <v>3769.5999999999995</v>
      </c>
      <c r="K412" s="277">
        <v>3700</v>
      </c>
      <c r="L412" s="277">
        <v>3635</v>
      </c>
      <c r="M412" s="277">
        <v>0.44130000000000003</v>
      </c>
    </row>
    <row r="413" spans="1:13">
      <c r="A413" s="268">
        <v>403</v>
      </c>
      <c r="B413" s="277" t="s">
        <v>516</v>
      </c>
      <c r="C413" s="278">
        <v>1524.6</v>
      </c>
      <c r="D413" s="279">
        <v>1501.55</v>
      </c>
      <c r="E413" s="279">
        <v>1463.1</v>
      </c>
      <c r="F413" s="279">
        <v>1401.6</v>
      </c>
      <c r="G413" s="279">
        <v>1363.1499999999999</v>
      </c>
      <c r="H413" s="279">
        <v>1563.05</v>
      </c>
      <c r="I413" s="279">
        <v>1601.5000000000002</v>
      </c>
      <c r="J413" s="279">
        <v>1663</v>
      </c>
      <c r="K413" s="277">
        <v>1540</v>
      </c>
      <c r="L413" s="277">
        <v>1440.05</v>
      </c>
      <c r="M413" s="277">
        <v>0.10677</v>
      </c>
    </row>
    <row r="414" spans="1:13">
      <c r="A414" s="268">
        <v>404</v>
      </c>
      <c r="B414" s="277" t="s">
        <v>517</v>
      </c>
      <c r="C414" s="278">
        <v>536.75</v>
      </c>
      <c r="D414" s="279">
        <v>533.58333333333337</v>
      </c>
      <c r="E414" s="279">
        <v>516.16666666666674</v>
      </c>
      <c r="F414" s="279">
        <v>495.58333333333337</v>
      </c>
      <c r="G414" s="279">
        <v>478.16666666666674</v>
      </c>
      <c r="H414" s="279">
        <v>554.16666666666674</v>
      </c>
      <c r="I414" s="279">
        <v>571.58333333333348</v>
      </c>
      <c r="J414" s="279">
        <v>592.16666666666674</v>
      </c>
      <c r="K414" s="277">
        <v>551</v>
      </c>
      <c r="L414" s="277">
        <v>513</v>
      </c>
      <c r="M414" s="277">
        <v>3.157</v>
      </c>
    </row>
    <row r="415" spans="1:13">
      <c r="A415" s="268">
        <v>405</v>
      </c>
      <c r="B415" s="277" t="s">
        <v>509</v>
      </c>
      <c r="C415" s="278">
        <v>75.3</v>
      </c>
      <c r="D415" s="279">
        <v>74.3</v>
      </c>
      <c r="E415" s="279">
        <v>70.25</v>
      </c>
      <c r="F415" s="279">
        <v>65.2</v>
      </c>
      <c r="G415" s="279">
        <v>61.150000000000006</v>
      </c>
      <c r="H415" s="279">
        <v>79.349999999999994</v>
      </c>
      <c r="I415" s="279">
        <v>83.399999999999977</v>
      </c>
      <c r="J415" s="279">
        <v>88.449999999999989</v>
      </c>
      <c r="K415" s="277">
        <v>78.349999999999994</v>
      </c>
      <c r="L415" s="277">
        <v>69.25</v>
      </c>
      <c r="M415" s="277">
        <v>75.824439999999996</v>
      </c>
    </row>
    <row r="416" spans="1:13">
      <c r="A416" s="268">
        <v>406</v>
      </c>
      <c r="B416" s="277" t="s">
        <v>518</v>
      </c>
      <c r="C416" s="278">
        <v>157.80000000000001</v>
      </c>
      <c r="D416" s="279">
        <v>157.75</v>
      </c>
      <c r="E416" s="279">
        <v>155.05000000000001</v>
      </c>
      <c r="F416" s="279">
        <v>152.30000000000001</v>
      </c>
      <c r="G416" s="279">
        <v>149.60000000000002</v>
      </c>
      <c r="H416" s="279">
        <v>160.5</v>
      </c>
      <c r="I416" s="279">
        <v>163.19999999999999</v>
      </c>
      <c r="J416" s="279">
        <v>165.95</v>
      </c>
      <c r="K416" s="277">
        <v>160.44999999999999</v>
      </c>
      <c r="L416" s="277">
        <v>155</v>
      </c>
      <c r="M416" s="277">
        <v>0.73602000000000001</v>
      </c>
    </row>
    <row r="417" spans="1:13">
      <c r="A417" s="268">
        <v>407</v>
      </c>
      <c r="B417" s="277" t="s">
        <v>173</v>
      </c>
      <c r="C417" s="278">
        <v>22266.1</v>
      </c>
      <c r="D417" s="279">
        <v>22224.433333333334</v>
      </c>
      <c r="E417" s="279">
        <v>22048.966666666667</v>
      </c>
      <c r="F417" s="279">
        <v>21831.833333333332</v>
      </c>
      <c r="G417" s="279">
        <v>21656.366666666665</v>
      </c>
      <c r="H417" s="279">
        <v>22441.566666666669</v>
      </c>
      <c r="I417" s="279">
        <v>22617.033333333336</v>
      </c>
      <c r="J417" s="279">
        <v>22834.166666666672</v>
      </c>
      <c r="K417" s="277">
        <v>22399.9</v>
      </c>
      <c r="L417" s="277">
        <v>22007.3</v>
      </c>
      <c r="M417" s="277">
        <v>0.38324999999999998</v>
      </c>
    </row>
    <row r="418" spans="1:13">
      <c r="A418" s="268">
        <v>408</v>
      </c>
      <c r="B418" s="277" t="s">
        <v>520</v>
      </c>
      <c r="C418" s="278">
        <v>701.55</v>
      </c>
      <c r="D418" s="279">
        <v>695.44999999999993</v>
      </c>
      <c r="E418" s="279">
        <v>681.14999999999986</v>
      </c>
      <c r="F418" s="279">
        <v>660.74999999999989</v>
      </c>
      <c r="G418" s="279">
        <v>646.44999999999982</v>
      </c>
      <c r="H418" s="279">
        <v>715.84999999999991</v>
      </c>
      <c r="I418" s="279">
        <v>730.14999999999986</v>
      </c>
      <c r="J418" s="279">
        <v>750.55</v>
      </c>
      <c r="K418" s="277">
        <v>709.75</v>
      </c>
      <c r="L418" s="277">
        <v>675.05</v>
      </c>
      <c r="M418" s="277">
        <v>1.1473500000000001</v>
      </c>
    </row>
    <row r="419" spans="1:13">
      <c r="A419" s="268">
        <v>409</v>
      </c>
      <c r="B419" s="277" t="s">
        <v>174</v>
      </c>
      <c r="C419" s="278">
        <v>1180.05</v>
      </c>
      <c r="D419" s="279">
        <v>1176</v>
      </c>
      <c r="E419" s="279">
        <v>1164.25</v>
      </c>
      <c r="F419" s="279">
        <v>1148.45</v>
      </c>
      <c r="G419" s="279">
        <v>1136.7</v>
      </c>
      <c r="H419" s="279">
        <v>1191.8</v>
      </c>
      <c r="I419" s="279">
        <v>1203.55</v>
      </c>
      <c r="J419" s="279">
        <v>1219.3499999999999</v>
      </c>
      <c r="K419" s="277">
        <v>1187.75</v>
      </c>
      <c r="L419" s="277">
        <v>1160.2</v>
      </c>
      <c r="M419" s="277">
        <v>10.967269999999999</v>
      </c>
    </row>
    <row r="420" spans="1:13">
      <c r="A420" s="268">
        <v>410</v>
      </c>
      <c r="B420" s="277" t="s">
        <v>515</v>
      </c>
      <c r="C420" s="278">
        <v>362.1</v>
      </c>
      <c r="D420" s="279">
        <v>364.51666666666665</v>
      </c>
      <c r="E420" s="279">
        <v>358.58333333333331</v>
      </c>
      <c r="F420" s="279">
        <v>355.06666666666666</v>
      </c>
      <c r="G420" s="279">
        <v>349.13333333333333</v>
      </c>
      <c r="H420" s="279">
        <v>368.0333333333333</v>
      </c>
      <c r="I420" s="279">
        <v>373.9666666666667</v>
      </c>
      <c r="J420" s="279">
        <v>377.48333333333329</v>
      </c>
      <c r="K420" s="277">
        <v>370.45</v>
      </c>
      <c r="L420" s="277">
        <v>361</v>
      </c>
      <c r="M420" s="277">
        <v>0.32295000000000001</v>
      </c>
    </row>
    <row r="421" spans="1:13">
      <c r="A421" s="268">
        <v>411</v>
      </c>
      <c r="B421" s="277" t="s">
        <v>510</v>
      </c>
      <c r="C421" s="278">
        <v>22.6</v>
      </c>
      <c r="D421" s="279">
        <v>22.583333333333332</v>
      </c>
      <c r="E421" s="279">
        <v>22.466666666666665</v>
      </c>
      <c r="F421" s="279">
        <v>22.333333333333332</v>
      </c>
      <c r="G421" s="279">
        <v>22.216666666666665</v>
      </c>
      <c r="H421" s="279">
        <v>22.716666666666665</v>
      </c>
      <c r="I421" s="279">
        <v>22.833333333333332</v>
      </c>
      <c r="J421" s="279">
        <v>22.966666666666665</v>
      </c>
      <c r="K421" s="277">
        <v>22.7</v>
      </c>
      <c r="L421" s="277">
        <v>22.45</v>
      </c>
      <c r="M421" s="277">
        <v>6.4773500000000004</v>
      </c>
    </row>
    <row r="422" spans="1:13">
      <c r="A422" s="268">
        <v>412</v>
      </c>
      <c r="B422" s="277" t="s">
        <v>511</v>
      </c>
      <c r="C422" s="278">
        <v>1582.65</v>
      </c>
      <c r="D422" s="279">
        <v>1581.3500000000001</v>
      </c>
      <c r="E422" s="279">
        <v>1564.8500000000004</v>
      </c>
      <c r="F422" s="279">
        <v>1547.0500000000002</v>
      </c>
      <c r="G422" s="279">
        <v>1530.5500000000004</v>
      </c>
      <c r="H422" s="279">
        <v>1599.1500000000003</v>
      </c>
      <c r="I422" s="279">
        <v>1615.6499999999999</v>
      </c>
      <c r="J422" s="279">
        <v>1633.4500000000003</v>
      </c>
      <c r="K422" s="277">
        <v>1597.85</v>
      </c>
      <c r="L422" s="277">
        <v>1563.55</v>
      </c>
      <c r="M422" s="277">
        <v>0.31024000000000002</v>
      </c>
    </row>
    <row r="423" spans="1:13">
      <c r="A423" s="268">
        <v>413</v>
      </c>
      <c r="B423" s="277" t="s">
        <v>521</v>
      </c>
      <c r="C423" s="278">
        <v>235.55</v>
      </c>
      <c r="D423" s="279">
        <v>233.78333333333333</v>
      </c>
      <c r="E423" s="279">
        <v>229.81666666666666</v>
      </c>
      <c r="F423" s="279">
        <v>224.08333333333334</v>
      </c>
      <c r="G423" s="279">
        <v>220.11666666666667</v>
      </c>
      <c r="H423" s="279">
        <v>239.51666666666665</v>
      </c>
      <c r="I423" s="279">
        <v>243.48333333333329</v>
      </c>
      <c r="J423" s="279">
        <v>249.21666666666664</v>
      </c>
      <c r="K423" s="277">
        <v>237.75</v>
      </c>
      <c r="L423" s="277">
        <v>228.05</v>
      </c>
      <c r="M423" s="277">
        <v>3.89635</v>
      </c>
    </row>
    <row r="424" spans="1:13">
      <c r="A424" s="268">
        <v>414</v>
      </c>
      <c r="B424" s="277" t="s">
        <v>522</v>
      </c>
      <c r="C424" s="278">
        <v>1030.55</v>
      </c>
      <c r="D424" s="279">
        <v>1053.5333333333335</v>
      </c>
      <c r="E424" s="279">
        <v>997.06666666666706</v>
      </c>
      <c r="F424" s="279">
        <v>963.58333333333348</v>
      </c>
      <c r="G424" s="279">
        <v>907.11666666666702</v>
      </c>
      <c r="H424" s="279">
        <v>1087.0166666666671</v>
      </c>
      <c r="I424" s="279">
        <v>1143.4833333333338</v>
      </c>
      <c r="J424" s="279">
        <v>1176.9666666666672</v>
      </c>
      <c r="K424" s="277">
        <v>1110</v>
      </c>
      <c r="L424" s="277">
        <v>1020.05</v>
      </c>
      <c r="M424" s="277">
        <v>0.44053999999999999</v>
      </c>
    </row>
    <row r="425" spans="1:13">
      <c r="A425" s="268">
        <v>415</v>
      </c>
      <c r="B425" s="277" t="s">
        <v>523</v>
      </c>
      <c r="C425" s="278">
        <v>242.9</v>
      </c>
      <c r="D425" s="279">
        <v>243.45000000000002</v>
      </c>
      <c r="E425" s="279">
        <v>240.45000000000005</v>
      </c>
      <c r="F425" s="279">
        <v>238.00000000000003</v>
      </c>
      <c r="G425" s="279">
        <v>235.00000000000006</v>
      </c>
      <c r="H425" s="279">
        <v>245.90000000000003</v>
      </c>
      <c r="I425" s="279">
        <v>248.89999999999998</v>
      </c>
      <c r="J425" s="279">
        <v>251.35000000000002</v>
      </c>
      <c r="K425" s="277">
        <v>246.45</v>
      </c>
      <c r="L425" s="277">
        <v>241</v>
      </c>
      <c r="M425" s="277">
        <v>4.0316700000000001</v>
      </c>
    </row>
    <row r="426" spans="1:13">
      <c r="A426" s="268">
        <v>416</v>
      </c>
      <c r="B426" s="277" t="s">
        <v>524</v>
      </c>
      <c r="C426" s="278">
        <v>7.55</v>
      </c>
      <c r="D426" s="279">
        <v>7.583333333333333</v>
      </c>
      <c r="E426" s="279">
        <v>7.4666666666666659</v>
      </c>
      <c r="F426" s="279">
        <v>7.3833333333333329</v>
      </c>
      <c r="G426" s="279">
        <v>7.2666666666666657</v>
      </c>
      <c r="H426" s="279">
        <v>7.6666666666666661</v>
      </c>
      <c r="I426" s="279">
        <v>7.7833333333333332</v>
      </c>
      <c r="J426" s="279">
        <v>7.8666666666666663</v>
      </c>
      <c r="K426" s="277">
        <v>7.7</v>
      </c>
      <c r="L426" s="277">
        <v>7.5</v>
      </c>
      <c r="M426" s="277">
        <v>109.07911</v>
      </c>
    </row>
    <row r="427" spans="1:13">
      <c r="A427" s="268">
        <v>417</v>
      </c>
      <c r="B427" s="277" t="s">
        <v>2517</v>
      </c>
      <c r="C427" s="278">
        <v>616.35</v>
      </c>
      <c r="D427" s="279">
        <v>624.15</v>
      </c>
      <c r="E427" s="279">
        <v>598.44999999999993</v>
      </c>
      <c r="F427" s="279">
        <v>580.54999999999995</v>
      </c>
      <c r="G427" s="279">
        <v>554.84999999999991</v>
      </c>
      <c r="H427" s="279">
        <v>642.04999999999995</v>
      </c>
      <c r="I427" s="279">
        <v>667.75</v>
      </c>
      <c r="J427" s="279">
        <v>685.65</v>
      </c>
      <c r="K427" s="277">
        <v>649.85</v>
      </c>
      <c r="L427" s="277">
        <v>606.25</v>
      </c>
      <c r="M427" s="277">
        <v>0.30970999999999999</v>
      </c>
    </row>
    <row r="428" spans="1:13">
      <c r="A428" s="268">
        <v>418</v>
      </c>
      <c r="B428" s="277" t="s">
        <v>527</v>
      </c>
      <c r="C428" s="278">
        <v>162.44999999999999</v>
      </c>
      <c r="D428" s="279">
        <v>164.43333333333331</v>
      </c>
      <c r="E428" s="279">
        <v>160.01666666666662</v>
      </c>
      <c r="F428" s="279">
        <v>157.58333333333331</v>
      </c>
      <c r="G428" s="279">
        <v>153.16666666666663</v>
      </c>
      <c r="H428" s="279">
        <v>166.86666666666662</v>
      </c>
      <c r="I428" s="279">
        <v>171.2833333333333</v>
      </c>
      <c r="J428" s="279">
        <v>173.71666666666661</v>
      </c>
      <c r="K428" s="277">
        <v>168.85</v>
      </c>
      <c r="L428" s="277">
        <v>162</v>
      </c>
      <c r="M428" s="277">
        <v>5.9829800000000004</v>
      </c>
    </row>
    <row r="429" spans="1:13">
      <c r="A429" s="268">
        <v>419</v>
      </c>
      <c r="B429" s="277" t="s">
        <v>2526</v>
      </c>
      <c r="C429" s="278">
        <v>48.75</v>
      </c>
      <c r="D429" s="279">
        <v>48.916666666666664</v>
      </c>
      <c r="E429" s="279">
        <v>48.483333333333327</v>
      </c>
      <c r="F429" s="279">
        <v>48.216666666666661</v>
      </c>
      <c r="G429" s="279">
        <v>47.783333333333324</v>
      </c>
      <c r="H429" s="279">
        <v>49.18333333333333</v>
      </c>
      <c r="I429" s="279">
        <v>49.616666666666667</v>
      </c>
      <c r="J429" s="279">
        <v>49.883333333333333</v>
      </c>
      <c r="K429" s="277">
        <v>49.35</v>
      </c>
      <c r="L429" s="277">
        <v>48.65</v>
      </c>
      <c r="M429" s="277">
        <v>11.849539999999999</v>
      </c>
    </row>
    <row r="430" spans="1:13">
      <c r="A430" s="268">
        <v>420</v>
      </c>
      <c r="B430" s="277" t="s">
        <v>175</v>
      </c>
      <c r="C430" s="278">
        <v>3849.3</v>
      </c>
      <c r="D430" s="279">
        <v>3860.2000000000003</v>
      </c>
      <c r="E430" s="279">
        <v>3806.2500000000005</v>
      </c>
      <c r="F430" s="279">
        <v>3763.2000000000003</v>
      </c>
      <c r="G430" s="279">
        <v>3709.2500000000005</v>
      </c>
      <c r="H430" s="279">
        <v>3903.2500000000005</v>
      </c>
      <c r="I430" s="279">
        <v>3957.2000000000003</v>
      </c>
      <c r="J430" s="279">
        <v>4000.2500000000005</v>
      </c>
      <c r="K430" s="277">
        <v>3914.15</v>
      </c>
      <c r="L430" s="277">
        <v>3817.15</v>
      </c>
      <c r="M430" s="277">
        <v>1.9932300000000001</v>
      </c>
    </row>
    <row r="431" spans="1:13">
      <c r="A431" s="268">
        <v>421</v>
      </c>
      <c r="B431" s="277" t="s">
        <v>176</v>
      </c>
      <c r="C431" s="278">
        <v>690.8</v>
      </c>
      <c r="D431" s="279">
        <v>693.01666666666677</v>
      </c>
      <c r="E431" s="279">
        <v>679.03333333333353</v>
      </c>
      <c r="F431" s="279">
        <v>667.26666666666677</v>
      </c>
      <c r="G431" s="279">
        <v>653.28333333333353</v>
      </c>
      <c r="H431" s="279">
        <v>704.78333333333353</v>
      </c>
      <c r="I431" s="279">
        <v>718.76666666666688</v>
      </c>
      <c r="J431" s="279">
        <v>730.53333333333353</v>
      </c>
      <c r="K431" s="277">
        <v>707</v>
      </c>
      <c r="L431" s="277">
        <v>681.25</v>
      </c>
      <c r="M431" s="277">
        <v>30.60801</v>
      </c>
    </row>
    <row r="432" spans="1:13">
      <c r="A432" s="268">
        <v>422</v>
      </c>
      <c r="B432" s="277" t="s">
        <v>177</v>
      </c>
      <c r="C432" s="286">
        <v>427.55</v>
      </c>
      <c r="D432" s="287">
        <v>426.84999999999997</v>
      </c>
      <c r="E432" s="287">
        <v>422.69999999999993</v>
      </c>
      <c r="F432" s="287">
        <v>417.84999999999997</v>
      </c>
      <c r="G432" s="287">
        <v>413.69999999999993</v>
      </c>
      <c r="H432" s="287">
        <v>431.69999999999993</v>
      </c>
      <c r="I432" s="287">
        <v>435.84999999999991</v>
      </c>
      <c r="J432" s="287">
        <v>440.69999999999993</v>
      </c>
      <c r="K432" s="288">
        <v>431</v>
      </c>
      <c r="L432" s="288">
        <v>422</v>
      </c>
      <c r="M432" s="288">
        <v>5.1960699999999997</v>
      </c>
    </row>
    <row r="433" spans="1:13">
      <c r="A433" s="268">
        <v>423</v>
      </c>
      <c r="B433" s="277" t="s">
        <v>525</v>
      </c>
      <c r="C433" s="277">
        <v>86.8</v>
      </c>
      <c r="D433" s="279">
        <v>87.399999999999991</v>
      </c>
      <c r="E433" s="279">
        <v>85.899999999999977</v>
      </c>
      <c r="F433" s="279">
        <v>84.999999999999986</v>
      </c>
      <c r="G433" s="279">
        <v>83.499999999999972</v>
      </c>
      <c r="H433" s="279">
        <v>88.299999999999983</v>
      </c>
      <c r="I433" s="279">
        <v>89.800000000000011</v>
      </c>
      <c r="J433" s="279">
        <v>90.699999999999989</v>
      </c>
      <c r="K433" s="277">
        <v>88.9</v>
      </c>
      <c r="L433" s="277">
        <v>86.5</v>
      </c>
      <c r="M433" s="277">
        <v>0.76117000000000001</v>
      </c>
    </row>
    <row r="434" spans="1:13">
      <c r="A434" s="268">
        <v>424</v>
      </c>
      <c r="B434" s="277" t="s">
        <v>281</v>
      </c>
      <c r="C434" s="277">
        <v>158.85</v>
      </c>
      <c r="D434" s="279">
        <v>157.25</v>
      </c>
      <c r="E434" s="279">
        <v>153.9</v>
      </c>
      <c r="F434" s="279">
        <v>148.95000000000002</v>
      </c>
      <c r="G434" s="279">
        <v>145.60000000000002</v>
      </c>
      <c r="H434" s="279">
        <v>162.19999999999999</v>
      </c>
      <c r="I434" s="279">
        <v>165.55</v>
      </c>
      <c r="J434" s="279">
        <v>170.49999999999997</v>
      </c>
      <c r="K434" s="277">
        <v>160.6</v>
      </c>
      <c r="L434" s="277">
        <v>152.30000000000001</v>
      </c>
      <c r="M434" s="277">
        <v>36.943820000000002</v>
      </c>
    </row>
    <row r="435" spans="1:13">
      <c r="A435" s="268">
        <v>425</v>
      </c>
      <c r="B435" s="277" t="s">
        <v>526</v>
      </c>
      <c r="C435" s="277">
        <v>389.5</v>
      </c>
      <c r="D435" s="279">
        <v>391.08333333333331</v>
      </c>
      <c r="E435" s="279">
        <v>387.21666666666664</v>
      </c>
      <c r="F435" s="279">
        <v>384.93333333333334</v>
      </c>
      <c r="G435" s="279">
        <v>381.06666666666666</v>
      </c>
      <c r="H435" s="279">
        <v>393.36666666666662</v>
      </c>
      <c r="I435" s="279">
        <v>397.23333333333329</v>
      </c>
      <c r="J435" s="279">
        <v>399.51666666666659</v>
      </c>
      <c r="K435" s="277">
        <v>394.95</v>
      </c>
      <c r="L435" s="277">
        <v>388.8</v>
      </c>
      <c r="M435" s="277">
        <v>1.43919</v>
      </c>
    </row>
    <row r="436" spans="1:13">
      <c r="A436" s="268">
        <v>426</v>
      </c>
      <c r="B436" s="277" t="s">
        <v>528</v>
      </c>
      <c r="C436" s="277">
        <v>1624</v>
      </c>
      <c r="D436" s="279">
        <v>1612.3333333333333</v>
      </c>
      <c r="E436" s="279">
        <v>1594.6666666666665</v>
      </c>
      <c r="F436" s="279">
        <v>1565.3333333333333</v>
      </c>
      <c r="G436" s="279">
        <v>1547.6666666666665</v>
      </c>
      <c r="H436" s="279">
        <v>1641.6666666666665</v>
      </c>
      <c r="I436" s="279">
        <v>1659.333333333333</v>
      </c>
      <c r="J436" s="279">
        <v>1688.6666666666665</v>
      </c>
      <c r="K436" s="277">
        <v>1630</v>
      </c>
      <c r="L436" s="277">
        <v>1583</v>
      </c>
      <c r="M436" s="277">
        <v>1.3899999999999999E-2</v>
      </c>
    </row>
    <row r="437" spans="1:13">
      <c r="A437" s="268">
        <v>427</v>
      </c>
      <c r="B437" s="277" t="s">
        <v>529</v>
      </c>
      <c r="C437" s="277">
        <v>1261.2</v>
      </c>
      <c r="D437" s="279">
        <v>1260.2</v>
      </c>
      <c r="E437" s="279">
        <v>1251</v>
      </c>
      <c r="F437" s="279">
        <v>1240.8</v>
      </c>
      <c r="G437" s="279">
        <v>1231.5999999999999</v>
      </c>
      <c r="H437" s="279">
        <v>1270.4000000000001</v>
      </c>
      <c r="I437" s="279">
        <v>1279.6000000000004</v>
      </c>
      <c r="J437" s="279">
        <v>1289.8000000000002</v>
      </c>
      <c r="K437" s="277">
        <v>1269.4000000000001</v>
      </c>
      <c r="L437" s="277">
        <v>1250</v>
      </c>
      <c r="M437" s="277">
        <v>9.2249999999999999E-2</v>
      </c>
    </row>
    <row r="438" spans="1:13">
      <c r="A438" s="268">
        <v>428</v>
      </c>
      <c r="B438" s="277" t="s">
        <v>530</v>
      </c>
      <c r="C438" s="277">
        <v>395.25</v>
      </c>
      <c r="D438" s="279">
        <v>393.93333333333334</v>
      </c>
      <c r="E438" s="279">
        <v>391.06666666666666</v>
      </c>
      <c r="F438" s="279">
        <v>386.88333333333333</v>
      </c>
      <c r="G438" s="279">
        <v>384.01666666666665</v>
      </c>
      <c r="H438" s="279">
        <v>398.11666666666667</v>
      </c>
      <c r="I438" s="279">
        <v>400.98333333333335</v>
      </c>
      <c r="J438" s="279">
        <v>405.16666666666669</v>
      </c>
      <c r="K438" s="277">
        <v>396.8</v>
      </c>
      <c r="L438" s="277">
        <v>389.75</v>
      </c>
      <c r="M438" s="277">
        <v>0.70599000000000001</v>
      </c>
    </row>
    <row r="439" spans="1:13">
      <c r="A439" s="268">
        <v>429</v>
      </c>
      <c r="B439" s="277" t="s">
        <v>178</v>
      </c>
      <c r="C439" s="277">
        <v>483.8</v>
      </c>
      <c r="D439" s="279">
        <v>489.10000000000008</v>
      </c>
      <c r="E439" s="279">
        <v>476.30000000000018</v>
      </c>
      <c r="F439" s="279">
        <v>468.80000000000013</v>
      </c>
      <c r="G439" s="279">
        <v>456.00000000000023</v>
      </c>
      <c r="H439" s="279">
        <v>496.60000000000014</v>
      </c>
      <c r="I439" s="279">
        <v>509.4</v>
      </c>
      <c r="J439" s="279">
        <v>516.90000000000009</v>
      </c>
      <c r="K439" s="277">
        <v>501.9</v>
      </c>
      <c r="L439" s="277">
        <v>481.6</v>
      </c>
      <c r="M439" s="277">
        <v>161.11403000000001</v>
      </c>
    </row>
    <row r="440" spans="1:13">
      <c r="A440" s="268">
        <v>430</v>
      </c>
      <c r="B440" s="277" t="s">
        <v>531</v>
      </c>
      <c r="C440" s="277">
        <v>167.05</v>
      </c>
      <c r="D440" s="279">
        <v>167.65</v>
      </c>
      <c r="E440" s="279">
        <v>165.4</v>
      </c>
      <c r="F440" s="279">
        <v>163.75</v>
      </c>
      <c r="G440" s="279">
        <v>161.5</v>
      </c>
      <c r="H440" s="279">
        <v>169.3</v>
      </c>
      <c r="I440" s="279">
        <v>171.55</v>
      </c>
      <c r="J440" s="279">
        <v>173.20000000000002</v>
      </c>
      <c r="K440" s="277">
        <v>169.9</v>
      </c>
      <c r="L440" s="277">
        <v>166</v>
      </c>
      <c r="M440" s="277">
        <v>3.08073</v>
      </c>
    </row>
    <row r="441" spans="1:13">
      <c r="A441" s="268">
        <v>431</v>
      </c>
      <c r="B441" s="277" t="s">
        <v>179</v>
      </c>
      <c r="C441" s="277">
        <v>382.7</v>
      </c>
      <c r="D441" s="279">
        <v>383.68333333333334</v>
      </c>
      <c r="E441" s="279">
        <v>380.01666666666665</v>
      </c>
      <c r="F441" s="279">
        <v>377.33333333333331</v>
      </c>
      <c r="G441" s="279">
        <v>373.66666666666663</v>
      </c>
      <c r="H441" s="279">
        <v>386.36666666666667</v>
      </c>
      <c r="I441" s="279">
        <v>390.0333333333333</v>
      </c>
      <c r="J441" s="279">
        <v>392.7166666666667</v>
      </c>
      <c r="K441" s="277">
        <v>387.35</v>
      </c>
      <c r="L441" s="277">
        <v>381</v>
      </c>
      <c r="M441" s="277">
        <v>5.7905300000000004</v>
      </c>
    </row>
    <row r="442" spans="1:13">
      <c r="A442" s="268">
        <v>432</v>
      </c>
      <c r="B442" s="277" t="s">
        <v>532</v>
      </c>
      <c r="C442" s="277">
        <v>155.65</v>
      </c>
      <c r="D442" s="279">
        <v>157.35</v>
      </c>
      <c r="E442" s="279">
        <v>153.29999999999998</v>
      </c>
      <c r="F442" s="279">
        <v>150.94999999999999</v>
      </c>
      <c r="G442" s="279">
        <v>146.89999999999998</v>
      </c>
      <c r="H442" s="279">
        <v>159.69999999999999</v>
      </c>
      <c r="I442" s="279">
        <v>163.75</v>
      </c>
      <c r="J442" s="279">
        <v>166.1</v>
      </c>
      <c r="K442" s="277">
        <v>161.4</v>
      </c>
      <c r="L442" s="277">
        <v>155</v>
      </c>
      <c r="M442" s="277">
        <v>2.3930699999999998</v>
      </c>
    </row>
    <row r="443" spans="1:13">
      <c r="A443" s="268">
        <v>433</v>
      </c>
      <c r="B443" s="277" t="s">
        <v>533</v>
      </c>
      <c r="C443" s="277">
        <v>1155.45</v>
      </c>
      <c r="D443" s="279">
        <v>1161.8166666666666</v>
      </c>
      <c r="E443" s="279">
        <v>1143.6333333333332</v>
      </c>
      <c r="F443" s="279">
        <v>1131.8166666666666</v>
      </c>
      <c r="G443" s="279">
        <v>1113.6333333333332</v>
      </c>
      <c r="H443" s="279">
        <v>1173.6333333333332</v>
      </c>
      <c r="I443" s="279">
        <v>1191.8166666666666</v>
      </c>
      <c r="J443" s="279">
        <v>1203.6333333333332</v>
      </c>
      <c r="K443" s="277">
        <v>1180</v>
      </c>
      <c r="L443" s="277">
        <v>1150</v>
      </c>
      <c r="M443" s="277">
        <v>0.21617</v>
      </c>
    </row>
    <row r="444" spans="1:13">
      <c r="A444" s="268">
        <v>434</v>
      </c>
      <c r="B444" s="277" t="s">
        <v>534</v>
      </c>
      <c r="C444" s="277">
        <v>4.7</v>
      </c>
      <c r="D444" s="279">
        <v>4.6333333333333337</v>
      </c>
      <c r="E444" s="279">
        <v>4.5666666666666673</v>
      </c>
      <c r="F444" s="279">
        <v>4.4333333333333336</v>
      </c>
      <c r="G444" s="279">
        <v>4.3666666666666671</v>
      </c>
      <c r="H444" s="279">
        <v>4.7666666666666675</v>
      </c>
      <c r="I444" s="279">
        <v>4.8333333333333339</v>
      </c>
      <c r="J444" s="279">
        <v>4.9666666666666677</v>
      </c>
      <c r="K444" s="277">
        <v>4.7</v>
      </c>
      <c r="L444" s="277">
        <v>4.5</v>
      </c>
      <c r="M444" s="277">
        <v>54.800910000000002</v>
      </c>
    </row>
    <row r="445" spans="1:13">
      <c r="A445" s="268">
        <v>435</v>
      </c>
      <c r="B445" s="277" t="s">
        <v>535</v>
      </c>
      <c r="C445" s="277">
        <v>141.25</v>
      </c>
      <c r="D445" s="279">
        <v>142.25</v>
      </c>
      <c r="E445" s="279">
        <v>140</v>
      </c>
      <c r="F445" s="279">
        <v>138.75</v>
      </c>
      <c r="G445" s="279">
        <v>136.5</v>
      </c>
      <c r="H445" s="279">
        <v>143.5</v>
      </c>
      <c r="I445" s="279">
        <v>145.75</v>
      </c>
      <c r="J445" s="279">
        <v>147</v>
      </c>
      <c r="K445" s="277">
        <v>144.5</v>
      </c>
      <c r="L445" s="277">
        <v>141</v>
      </c>
      <c r="M445" s="277">
        <v>0.37136000000000002</v>
      </c>
    </row>
    <row r="446" spans="1:13">
      <c r="A446" s="268">
        <v>436</v>
      </c>
      <c r="B446" s="277" t="s">
        <v>536</v>
      </c>
      <c r="C446" s="277">
        <v>846.6</v>
      </c>
      <c r="D446" s="279">
        <v>851.5</v>
      </c>
      <c r="E446" s="279">
        <v>838.15</v>
      </c>
      <c r="F446" s="279">
        <v>829.69999999999993</v>
      </c>
      <c r="G446" s="279">
        <v>816.34999999999991</v>
      </c>
      <c r="H446" s="279">
        <v>859.95</v>
      </c>
      <c r="I446" s="279">
        <v>873.3</v>
      </c>
      <c r="J446" s="279">
        <v>881.75000000000011</v>
      </c>
      <c r="K446" s="277">
        <v>864.85</v>
      </c>
      <c r="L446" s="277">
        <v>843.05</v>
      </c>
      <c r="M446" s="277">
        <v>0.18124999999999999</v>
      </c>
    </row>
    <row r="447" spans="1:13">
      <c r="A447" s="268">
        <v>437</v>
      </c>
      <c r="B447" s="277" t="s">
        <v>282</v>
      </c>
      <c r="C447" s="277">
        <v>422.4</v>
      </c>
      <c r="D447" s="279">
        <v>425.91666666666669</v>
      </c>
      <c r="E447" s="279">
        <v>417.33333333333337</v>
      </c>
      <c r="F447" s="279">
        <v>412.26666666666671</v>
      </c>
      <c r="G447" s="279">
        <v>403.68333333333339</v>
      </c>
      <c r="H447" s="279">
        <v>430.98333333333335</v>
      </c>
      <c r="I447" s="279">
        <v>439.56666666666672</v>
      </c>
      <c r="J447" s="279">
        <v>444.63333333333333</v>
      </c>
      <c r="K447" s="277">
        <v>434.5</v>
      </c>
      <c r="L447" s="277">
        <v>420.85</v>
      </c>
      <c r="M447" s="277">
        <v>4.2807899999999997</v>
      </c>
    </row>
    <row r="448" spans="1:13">
      <c r="A448" s="268">
        <v>438</v>
      </c>
      <c r="B448" s="277" t="s">
        <v>542</v>
      </c>
      <c r="C448" s="277">
        <v>41.4</v>
      </c>
      <c r="D448" s="279">
        <v>41.533333333333339</v>
      </c>
      <c r="E448" s="279">
        <v>40.566666666666677</v>
      </c>
      <c r="F448" s="279">
        <v>39.733333333333341</v>
      </c>
      <c r="G448" s="279">
        <v>38.76666666666668</v>
      </c>
      <c r="H448" s="279">
        <v>42.366666666666674</v>
      </c>
      <c r="I448" s="279">
        <v>43.333333333333329</v>
      </c>
      <c r="J448" s="279">
        <v>44.166666666666671</v>
      </c>
      <c r="K448" s="277">
        <v>42.5</v>
      </c>
      <c r="L448" s="277">
        <v>40.700000000000003</v>
      </c>
      <c r="M448" s="277">
        <v>2.5318100000000001</v>
      </c>
    </row>
    <row r="449" spans="1:13">
      <c r="A449" s="268">
        <v>439</v>
      </c>
      <c r="B449" s="277" t="s">
        <v>2609</v>
      </c>
      <c r="C449" s="277">
        <v>12109.6</v>
      </c>
      <c r="D449" s="279">
        <v>12188.199999999999</v>
      </c>
      <c r="E449" s="279">
        <v>11927.399999999998</v>
      </c>
      <c r="F449" s="279">
        <v>11745.199999999999</v>
      </c>
      <c r="G449" s="279">
        <v>11484.399999999998</v>
      </c>
      <c r="H449" s="279">
        <v>12370.399999999998</v>
      </c>
      <c r="I449" s="279">
        <v>12631.199999999997</v>
      </c>
      <c r="J449" s="279">
        <v>12813.399999999998</v>
      </c>
      <c r="K449" s="277">
        <v>12449</v>
      </c>
      <c r="L449" s="277">
        <v>12006</v>
      </c>
      <c r="M449" s="277">
        <v>1.0019999999999999E-2</v>
      </c>
    </row>
    <row r="450" spans="1:13">
      <c r="A450" s="268">
        <v>440</v>
      </c>
      <c r="B450" s="277" t="s">
        <v>182</v>
      </c>
      <c r="C450" s="277">
        <v>921.8</v>
      </c>
      <c r="D450" s="279">
        <v>919.69999999999993</v>
      </c>
      <c r="E450" s="279">
        <v>913.14999999999986</v>
      </c>
      <c r="F450" s="279">
        <v>904.49999999999989</v>
      </c>
      <c r="G450" s="279">
        <v>897.94999999999982</v>
      </c>
      <c r="H450" s="279">
        <v>928.34999999999991</v>
      </c>
      <c r="I450" s="279">
        <v>934.89999999999986</v>
      </c>
      <c r="J450" s="279">
        <v>943.55</v>
      </c>
      <c r="K450" s="277">
        <v>926.25</v>
      </c>
      <c r="L450" s="277">
        <v>911.05</v>
      </c>
      <c r="M450" s="277">
        <v>2.4550100000000001</v>
      </c>
    </row>
    <row r="451" spans="1:13">
      <c r="A451" s="268">
        <v>441</v>
      </c>
      <c r="B451" s="277" t="s">
        <v>3465</v>
      </c>
      <c r="C451" s="277">
        <v>423.1</v>
      </c>
      <c r="D451" s="279">
        <v>422.58333333333331</v>
      </c>
      <c r="E451" s="279">
        <v>418.46666666666664</v>
      </c>
      <c r="F451" s="279">
        <v>413.83333333333331</v>
      </c>
      <c r="G451" s="279">
        <v>409.71666666666664</v>
      </c>
      <c r="H451" s="279">
        <v>427.21666666666664</v>
      </c>
      <c r="I451" s="279">
        <v>431.33333333333331</v>
      </c>
      <c r="J451" s="279">
        <v>435.96666666666664</v>
      </c>
      <c r="K451" s="277">
        <v>426.7</v>
      </c>
      <c r="L451" s="277">
        <v>417.95</v>
      </c>
      <c r="M451" s="277">
        <v>16.80913</v>
      </c>
    </row>
    <row r="452" spans="1:13">
      <c r="A452" s="268">
        <v>442</v>
      </c>
      <c r="B452" s="277" t="s">
        <v>543</v>
      </c>
      <c r="C452" s="277">
        <v>739.35</v>
      </c>
      <c r="D452" s="279">
        <v>739.73333333333323</v>
      </c>
      <c r="E452" s="279">
        <v>734.61666666666645</v>
      </c>
      <c r="F452" s="279">
        <v>729.88333333333321</v>
      </c>
      <c r="G452" s="279">
        <v>724.76666666666642</v>
      </c>
      <c r="H452" s="279">
        <v>744.46666666666647</v>
      </c>
      <c r="I452" s="279">
        <v>749.58333333333326</v>
      </c>
      <c r="J452" s="279">
        <v>754.31666666666649</v>
      </c>
      <c r="K452" s="277">
        <v>744.85</v>
      </c>
      <c r="L452" s="277">
        <v>735</v>
      </c>
      <c r="M452" s="277">
        <v>0.14016999999999999</v>
      </c>
    </row>
    <row r="453" spans="1:13">
      <c r="A453" s="268">
        <v>443</v>
      </c>
      <c r="B453" s="277" t="s">
        <v>183</v>
      </c>
      <c r="C453" s="277">
        <v>105.05</v>
      </c>
      <c r="D453" s="279">
        <v>105.08333333333333</v>
      </c>
      <c r="E453" s="279">
        <v>103.81666666666666</v>
      </c>
      <c r="F453" s="279">
        <v>102.58333333333333</v>
      </c>
      <c r="G453" s="279">
        <v>101.31666666666666</v>
      </c>
      <c r="H453" s="279">
        <v>106.31666666666666</v>
      </c>
      <c r="I453" s="279">
        <v>107.58333333333334</v>
      </c>
      <c r="J453" s="279">
        <v>108.81666666666666</v>
      </c>
      <c r="K453" s="277">
        <v>106.35</v>
      </c>
      <c r="L453" s="277">
        <v>103.85</v>
      </c>
      <c r="M453" s="277">
        <v>397.87957999999998</v>
      </c>
    </row>
    <row r="454" spans="1:13">
      <c r="A454" s="268">
        <v>444</v>
      </c>
      <c r="B454" s="277" t="s">
        <v>184</v>
      </c>
      <c r="C454" s="277">
        <v>40.25</v>
      </c>
      <c r="D454" s="279">
        <v>40.483333333333334</v>
      </c>
      <c r="E454" s="279">
        <v>39.716666666666669</v>
      </c>
      <c r="F454" s="279">
        <v>39.183333333333337</v>
      </c>
      <c r="G454" s="279">
        <v>38.416666666666671</v>
      </c>
      <c r="H454" s="279">
        <v>41.016666666666666</v>
      </c>
      <c r="I454" s="279">
        <v>41.783333333333331</v>
      </c>
      <c r="J454" s="279">
        <v>42.316666666666663</v>
      </c>
      <c r="K454" s="277">
        <v>41.25</v>
      </c>
      <c r="L454" s="277">
        <v>39.950000000000003</v>
      </c>
      <c r="M454" s="277">
        <v>32.719079999999998</v>
      </c>
    </row>
    <row r="455" spans="1:13">
      <c r="A455" s="268">
        <v>445</v>
      </c>
      <c r="B455" s="277" t="s">
        <v>185</v>
      </c>
      <c r="C455" s="277">
        <v>49.05</v>
      </c>
      <c r="D455" s="279">
        <v>49.266666666666673</v>
      </c>
      <c r="E455" s="279">
        <v>48.533333333333346</v>
      </c>
      <c r="F455" s="279">
        <v>48.016666666666673</v>
      </c>
      <c r="G455" s="279">
        <v>47.283333333333346</v>
      </c>
      <c r="H455" s="279">
        <v>49.783333333333346</v>
      </c>
      <c r="I455" s="279">
        <v>50.51666666666668</v>
      </c>
      <c r="J455" s="279">
        <v>51.033333333333346</v>
      </c>
      <c r="K455" s="277">
        <v>50</v>
      </c>
      <c r="L455" s="277">
        <v>48.75</v>
      </c>
      <c r="M455" s="277">
        <v>167.79114999999999</v>
      </c>
    </row>
    <row r="456" spans="1:13">
      <c r="A456" s="268">
        <v>446</v>
      </c>
      <c r="B456" s="277" t="s">
        <v>186</v>
      </c>
      <c r="C456" s="277">
        <v>352.4</v>
      </c>
      <c r="D456" s="279">
        <v>351.23333333333329</v>
      </c>
      <c r="E456" s="279">
        <v>347.76666666666659</v>
      </c>
      <c r="F456" s="279">
        <v>343.13333333333333</v>
      </c>
      <c r="G456" s="279">
        <v>339.66666666666663</v>
      </c>
      <c r="H456" s="279">
        <v>355.86666666666656</v>
      </c>
      <c r="I456" s="279">
        <v>359.33333333333326</v>
      </c>
      <c r="J456" s="279">
        <v>363.96666666666653</v>
      </c>
      <c r="K456" s="277">
        <v>354.7</v>
      </c>
      <c r="L456" s="277">
        <v>346.6</v>
      </c>
      <c r="M456" s="277">
        <v>95.32817</v>
      </c>
    </row>
    <row r="457" spans="1:13">
      <c r="A457" s="268">
        <v>447</v>
      </c>
      <c r="B457" s="277" t="s">
        <v>2625</v>
      </c>
      <c r="C457" s="277">
        <v>21.8</v>
      </c>
      <c r="D457" s="279">
        <v>21.716666666666669</v>
      </c>
      <c r="E457" s="279">
        <v>21.483333333333338</v>
      </c>
      <c r="F457" s="279">
        <v>21.166666666666668</v>
      </c>
      <c r="G457" s="279">
        <v>20.933333333333337</v>
      </c>
      <c r="H457" s="279">
        <v>22.033333333333339</v>
      </c>
      <c r="I457" s="279">
        <v>22.266666666666673</v>
      </c>
      <c r="J457" s="279">
        <v>22.583333333333339</v>
      </c>
      <c r="K457" s="277">
        <v>21.95</v>
      </c>
      <c r="L457" s="277">
        <v>21.4</v>
      </c>
      <c r="M457" s="277">
        <v>16.341000000000001</v>
      </c>
    </row>
    <row r="458" spans="1:13">
      <c r="A458" s="268">
        <v>448</v>
      </c>
      <c r="B458" s="277" t="s">
        <v>537</v>
      </c>
      <c r="C458" s="277">
        <v>674.6</v>
      </c>
      <c r="D458" s="279">
        <v>674.86666666666667</v>
      </c>
      <c r="E458" s="279">
        <v>670.73333333333335</v>
      </c>
      <c r="F458" s="279">
        <v>666.86666666666667</v>
      </c>
      <c r="G458" s="279">
        <v>662.73333333333335</v>
      </c>
      <c r="H458" s="279">
        <v>678.73333333333335</v>
      </c>
      <c r="I458" s="279">
        <v>682.86666666666679</v>
      </c>
      <c r="J458" s="279">
        <v>686.73333333333335</v>
      </c>
      <c r="K458" s="277">
        <v>679</v>
      </c>
      <c r="L458" s="277">
        <v>671</v>
      </c>
      <c r="M458" s="277">
        <v>8.0189999999999997E-2</v>
      </c>
    </row>
    <row r="459" spans="1:13">
      <c r="A459" s="268">
        <v>449</v>
      </c>
      <c r="B459" s="277" t="s">
        <v>538</v>
      </c>
      <c r="C459" s="277">
        <v>338</v>
      </c>
      <c r="D459" s="279">
        <v>339.58333333333331</v>
      </c>
      <c r="E459" s="279">
        <v>334.46666666666664</v>
      </c>
      <c r="F459" s="279">
        <v>330.93333333333334</v>
      </c>
      <c r="G459" s="279">
        <v>325.81666666666666</v>
      </c>
      <c r="H459" s="279">
        <v>343.11666666666662</v>
      </c>
      <c r="I459" s="279">
        <v>348.23333333333329</v>
      </c>
      <c r="J459" s="279">
        <v>351.76666666666659</v>
      </c>
      <c r="K459" s="277">
        <v>344.7</v>
      </c>
      <c r="L459" s="277">
        <v>336.05</v>
      </c>
      <c r="M459" s="277">
        <v>6.9080000000000003E-2</v>
      </c>
    </row>
    <row r="460" spans="1:13">
      <c r="A460" s="268">
        <v>450</v>
      </c>
      <c r="B460" s="277" t="s">
        <v>187</v>
      </c>
      <c r="C460" s="277">
        <v>2207.9</v>
      </c>
      <c r="D460" s="279">
        <v>2208.5333333333333</v>
      </c>
      <c r="E460" s="279">
        <v>2190.1666666666665</v>
      </c>
      <c r="F460" s="279">
        <v>2172.4333333333334</v>
      </c>
      <c r="G460" s="279">
        <v>2154.0666666666666</v>
      </c>
      <c r="H460" s="279">
        <v>2226.2666666666664</v>
      </c>
      <c r="I460" s="279">
        <v>2244.6333333333332</v>
      </c>
      <c r="J460" s="279">
        <v>2262.3666666666663</v>
      </c>
      <c r="K460" s="277">
        <v>2226.9</v>
      </c>
      <c r="L460" s="277">
        <v>2190.8000000000002</v>
      </c>
      <c r="M460" s="277">
        <v>29.527190000000001</v>
      </c>
    </row>
    <row r="461" spans="1:13">
      <c r="A461" s="268">
        <v>451</v>
      </c>
      <c r="B461" s="277" t="s">
        <v>544</v>
      </c>
      <c r="C461" s="277">
        <v>1912.65</v>
      </c>
      <c r="D461" s="279">
        <v>1900.3333333333333</v>
      </c>
      <c r="E461" s="279">
        <v>1832.7166666666665</v>
      </c>
      <c r="F461" s="279">
        <v>1752.7833333333333</v>
      </c>
      <c r="G461" s="279">
        <v>1685.1666666666665</v>
      </c>
      <c r="H461" s="279">
        <v>1980.2666666666664</v>
      </c>
      <c r="I461" s="279">
        <v>2047.8833333333332</v>
      </c>
      <c r="J461" s="279">
        <v>2127.8166666666666</v>
      </c>
      <c r="K461" s="277">
        <v>1967.95</v>
      </c>
      <c r="L461" s="277">
        <v>1820.4</v>
      </c>
      <c r="M461" s="277">
        <v>0.62917000000000001</v>
      </c>
    </row>
    <row r="462" spans="1:13">
      <c r="A462" s="268">
        <v>452</v>
      </c>
      <c r="B462" s="277" t="s">
        <v>188</v>
      </c>
      <c r="C462" s="277">
        <v>622.85</v>
      </c>
      <c r="D462" s="279">
        <v>615.76666666666677</v>
      </c>
      <c r="E462" s="279">
        <v>605.58333333333348</v>
      </c>
      <c r="F462" s="279">
        <v>588.31666666666672</v>
      </c>
      <c r="G462" s="279">
        <v>578.13333333333344</v>
      </c>
      <c r="H462" s="279">
        <v>633.03333333333353</v>
      </c>
      <c r="I462" s="279">
        <v>643.2166666666667</v>
      </c>
      <c r="J462" s="279">
        <v>660.48333333333358</v>
      </c>
      <c r="K462" s="277">
        <v>625.95000000000005</v>
      </c>
      <c r="L462" s="277">
        <v>598.5</v>
      </c>
      <c r="M462" s="277">
        <v>54.616109999999999</v>
      </c>
    </row>
    <row r="463" spans="1:13">
      <c r="A463" s="268">
        <v>453</v>
      </c>
      <c r="B463" s="277" t="s">
        <v>545</v>
      </c>
      <c r="C463" s="277">
        <v>176.1</v>
      </c>
      <c r="D463" s="279">
        <v>177.2166666666667</v>
      </c>
      <c r="E463" s="279">
        <v>171.43333333333339</v>
      </c>
      <c r="F463" s="279">
        <v>166.76666666666671</v>
      </c>
      <c r="G463" s="279">
        <v>160.98333333333341</v>
      </c>
      <c r="H463" s="279">
        <v>181.88333333333338</v>
      </c>
      <c r="I463" s="279">
        <v>187.66666666666669</v>
      </c>
      <c r="J463" s="279">
        <v>192.33333333333337</v>
      </c>
      <c r="K463" s="277">
        <v>183</v>
      </c>
      <c r="L463" s="277">
        <v>172.55</v>
      </c>
      <c r="M463" s="277">
        <v>0.13161999999999999</v>
      </c>
    </row>
    <row r="464" spans="1:13">
      <c r="A464" s="268">
        <v>454</v>
      </c>
      <c r="B464" s="277" t="s">
        <v>546</v>
      </c>
      <c r="C464" s="277">
        <v>745.65</v>
      </c>
      <c r="D464" s="279">
        <v>745.19999999999993</v>
      </c>
      <c r="E464" s="279">
        <v>736.44999999999982</v>
      </c>
      <c r="F464" s="279">
        <v>727.24999999999989</v>
      </c>
      <c r="G464" s="279">
        <v>718.49999999999977</v>
      </c>
      <c r="H464" s="279">
        <v>754.39999999999986</v>
      </c>
      <c r="I464" s="279">
        <v>763.15000000000009</v>
      </c>
      <c r="J464" s="279">
        <v>772.34999999999991</v>
      </c>
      <c r="K464" s="277">
        <v>753.95</v>
      </c>
      <c r="L464" s="277">
        <v>736</v>
      </c>
      <c r="M464" s="277">
        <v>0.25097000000000003</v>
      </c>
    </row>
    <row r="465" spans="1:13">
      <c r="A465" s="268">
        <v>455</v>
      </c>
      <c r="B465" s="277" t="s">
        <v>547</v>
      </c>
      <c r="C465" s="277">
        <v>603.70000000000005</v>
      </c>
      <c r="D465" s="279">
        <v>603.11666666666667</v>
      </c>
      <c r="E465" s="279">
        <v>599.18333333333339</v>
      </c>
      <c r="F465" s="279">
        <v>594.66666666666674</v>
      </c>
      <c r="G465" s="279">
        <v>590.73333333333346</v>
      </c>
      <c r="H465" s="279">
        <v>607.63333333333333</v>
      </c>
      <c r="I465" s="279">
        <v>611.56666666666649</v>
      </c>
      <c r="J465" s="279">
        <v>616.08333333333326</v>
      </c>
      <c r="K465" s="277">
        <v>607.04999999999995</v>
      </c>
      <c r="L465" s="277">
        <v>598.6</v>
      </c>
      <c r="M465" s="277">
        <v>0.83326</v>
      </c>
    </row>
    <row r="466" spans="1:13">
      <c r="A466" s="268">
        <v>456</v>
      </c>
      <c r="B466" s="277" t="s">
        <v>552</v>
      </c>
      <c r="C466" s="277">
        <v>504.95</v>
      </c>
      <c r="D466" s="279">
        <v>502.65000000000003</v>
      </c>
      <c r="E466" s="279">
        <v>495.30000000000007</v>
      </c>
      <c r="F466" s="279">
        <v>485.65000000000003</v>
      </c>
      <c r="G466" s="279">
        <v>478.30000000000007</v>
      </c>
      <c r="H466" s="279">
        <v>512.30000000000007</v>
      </c>
      <c r="I466" s="279">
        <v>519.65000000000009</v>
      </c>
      <c r="J466" s="279">
        <v>529.30000000000007</v>
      </c>
      <c r="K466" s="277">
        <v>510</v>
      </c>
      <c r="L466" s="277">
        <v>493</v>
      </c>
      <c r="M466" s="277">
        <v>6.1565200000000004</v>
      </c>
    </row>
    <row r="467" spans="1:13">
      <c r="A467" s="268">
        <v>457</v>
      </c>
      <c r="B467" s="277" t="s">
        <v>548</v>
      </c>
      <c r="C467" s="277">
        <v>37.25</v>
      </c>
      <c r="D467" s="279">
        <v>37.6</v>
      </c>
      <c r="E467" s="279">
        <v>36.800000000000004</v>
      </c>
      <c r="F467" s="279">
        <v>36.35</v>
      </c>
      <c r="G467" s="279">
        <v>35.550000000000004</v>
      </c>
      <c r="H467" s="279">
        <v>38.050000000000004</v>
      </c>
      <c r="I467" s="279">
        <v>38.85</v>
      </c>
      <c r="J467" s="279">
        <v>39.300000000000004</v>
      </c>
      <c r="K467" s="277">
        <v>38.4</v>
      </c>
      <c r="L467" s="277">
        <v>37.15</v>
      </c>
      <c r="M467" s="277">
        <v>1.66066</v>
      </c>
    </row>
    <row r="468" spans="1:13">
      <c r="A468" s="268">
        <v>458</v>
      </c>
      <c r="B468" s="277" t="s">
        <v>549</v>
      </c>
      <c r="C468" s="277">
        <v>1049.55</v>
      </c>
      <c r="D468" s="279">
        <v>1045.1833333333334</v>
      </c>
      <c r="E468" s="279">
        <v>1034.3666666666668</v>
      </c>
      <c r="F468" s="279">
        <v>1019.1833333333334</v>
      </c>
      <c r="G468" s="279">
        <v>1008.3666666666668</v>
      </c>
      <c r="H468" s="279">
        <v>1060.3666666666668</v>
      </c>
      <c r="I468" s="279">
        <v>1071.1833333333334</v>
      </c>
      <c r="J468" s="279">
        <v>1086.3666666666668</v>
      </c>
      <c r="K468" s="277">
        <v>1056</v>
      </c>
      <c r="L468" s="277">
        <v>1030</v>
      </c>
      <c r="M468" s="277">
        <v>0.74409000000000003</v>
      </c>
    </row>
    <row r="469" spans="1:13">
      <c r="A469" s="268">
        <v>459</v>
      </c>
      <c r="B469" s="277" t="s">
        <v>189</v>
      </c>
      <c r="C469" s="277">
        <v>1001.7</v>
      </c>
      <c r="D469" s="279">
        <v>1000.0666666666666</v>
      </c>
      <c r="E469" s="279">
        <v>987.63333333333321</v>
      </c>
      <c r="F469" s="279">
        <v>973.56666666666661</v>
      </c>
      <c r="G469" s="279">
        <v>961.13333333333321</v>
      </c>
      <c r="H469" s="279">
        <v>1014.1333333333332</v>
      </c>
      <c r="I469" s="279">
        <v>1026.5666666666666</v>
      </c>
      <c r="J469" s="279">
        <v>1040.6333333333332</v>
      </c>
      <c r="K469" s="277">
        <v>1012.5</v>
      </c>
      <c r="L469" s="277">
        <v>986</v>
      </c>
      <c r="M469" s="277">
        <v>33.498809999999999</v>
      </c>
    </row>
    <row r="470" spans="1:13">
      <c r="A470" s="268">
        <v>460</v>
      </c>
      <c r="B470" s="277" t="s">
        <v>190</v>
      </c>
      <c r="C470" s="277">
        <v>2372.5</v>
      </c>
      <c r="D470" s="279">
        <v>2382.5166666666669</v>
      </c>
      <c r="E470" s="279">
        <v>2348.2333333333336</v>
      </c>
      <c r="F470" s="279">
        <v>2323.9666666666667</v>
      </c>
      <c r="G470" s="279">
        <v>2289.6833333333334</v>
      </c>
      <c r="H470" s="279">
        <v>2406.7833333333338</v>
      </c>
      <c r="I470" s="279">
        <v>2441.0666666666675</v>
      </c>
      <c r="J470" s="279">
        <v>2465.3333333333339</v>
      </c>
      <c r="K470" s="277">
        <v>2416.8000000000002</v>
      </c>
      <c r="L470" s="277">
        <v>2358.25</v>
      </c>
      <c r="M470" s="277">
        <v>4.2240700000000002</v>
      </c>
    </row>
    <row r="471" spans="1:13">
      <c r="A471" s="268">
        <v>461</v>
      </c>
      <c r="B471" s="277" t="s">
        <v>191</v>
      </c>
      <c r="C471" s="277">
        <v>322.85000000000002</v>
      </c>
      <c r="D471" s="279">
        <v>321.7</v>
      </c>
      <c r="E471" s="279">
        <v>319.2</v>
      </c>
      <c r="F471" s="279">
        <v>315.55</v>
      </c>
      <c r="G471" s="279">
        <v>313.05</v>
      </c>
      <c r="H471" s="279">
        <v>325.34999999999997</v>
      </c>
      <c r="I471" s="279">
        <v>327.84999999999997</v>
      </c>
      <c r="J471" s="279">
        <v>331.49999999999994</v>
      </c>
      <c r="K471" s="277">
        <v>324.2</v>
      </c>
      <c r="L471" s="277">
        <v>318.05</v>
      </c>
      <c r="M471" s="277">
        <v>3.8445499999999999</v>
      </c>
    </row>
    <row r="472" spans="1:13">
      <c r="A472" s="268">
        <v>462</v>
      </c>
      <c r="B472" s="277" t="s">
        <v>550</v>
      </c>
      <c r="C472" s="277">
        <v>613.70000000000005</v>
      </c>
      <c r="D472" s="279">
        <v>617.15</v>
      </c>
      <c r="E472" s="279">
        <v>607.54999999999995</v>
      </c>
      <c r="F472" s="279">
        <v>601.4</v>
      </c>
      <c r="G472" s="279">
        <v>591.79999999999995</v>
      </c>
      <c r="H472" s="279">
        <v>623.29999999999995</v>
      </c>
      <c r="I472" s="279">
        <v>632.90000000000009</v>
      </c>
      <c r="J472" s="279">
        <v>639.04999999999995</v>
      </c>
      <c r="K472" s="277">
        <v>626.75</v>
      </c>
      <c r="L472" s="277">
        <v>611</v>
      </c>
      <c r="M472" s="277">
        <v>2.6407099999999999</v>
      </c>
    </row>
    <row r="473" spans="1:13">
      <c r="A473" s="268">
        <v>463</v>
      </c>
      <c r="B473" s="277" t="s">
        <v>551</v>
      </c>
      <c r="C473" s="277">
        <v>6.15</v>
      </c>
      <c r="D473" s="279">
        <v>6.1166666666666671</v>
      </c>
      <c r="E473" s="279">
        <v>5.9333333333333345</v>
      </c>
      <c r="F473" s="279">
        <v>5.7166666666666677</v>
      </c>
      <c r="G473" s="279">
        <v>5.533333333333335</v>
      </c>
      <c r="H473" s="279">
        <v>6.3333333333333339</v>
      </c>
      <c r="I473" s="279">
        <v>6.5166666666666675</v>
      </c>
      <c r="J473" s="279">
        <v>6.7333333333333334</v>
      </c>
      <c r="K473" s="277">
        <v>6.3</v>
      </c>
      <c r="L473" s="277">
        <v>5.9</v>
      </c>
      <c r="M473" s="277">
        <v>79.994439999999997</v>
      </c>
    </row>
    <row r="474" spans="1:13">
      <c r="A474" s="268">
        <v>464</v>
      </c>
      <c r="B474" s="277" t="s">
        <v>704</v>
      </c>
      <c r="C474" s="277">
        <v>63.85</v>
      </c>
      <c r="D474" s="279">
        <v>64.25</v>
      </c>
      <c r="E474" s="279">
        <v>63.099999999999994</v>
      </c>
      <c r="F474" s="279">
        <v>62.349999999999994</v>
      </c>
      <c r="G474" s="279">
        <v>61.199999999999989</v>
      </c>
      <c r="H474" s="279">
        <v>65</v>
      </c>
      <c r="I474" s="279">
        <v>66.150000000000006</v>
      </c>
      <c r="J474" s="279">
        <v>66.900000000000006</v>
      </c>
      <c r="K474" s="277">
        <v>65.400000000000006</v>
      </c>
      <c r="L474" s="277">
        <v>63.5</v>
      </c>
      <c r="M474" s="277">
        <v>1.1040700000000001</v>
      </c>
    </row>
    <row r="475" spans="1:13">
      <c r="A475" s="268">
        <v>465</v>
      </c>
      <c r="B475" s="277" t="s">
        <v>539</v>
      </c>
      <c r="C475" s="277">
        <v>5584.75</v>
      </c>
      <c r="D475" s="279">
        <v>5595.8833333333341</v>
      </c>
      <c r="E475" s="279">
        <v>5547.7666666666682</v>
      </c>
      <c r="F475" s="279">
        <v>5510.7833333333338</v>
      </c>
      <c r="G475" s="279">
        <v>5462.6666666666679</v>
      </c>
      <c r="H475" s="279">
        <v>5632.8666666666686</v>
      </c>
      <c r="I475" s="279">
        <v>5680.9833333333354</v>
      </c>
      <c r="J475" s="279">
        <v>5717.966666666669</v>
      </c>
      <c r="K475" s="277">
        <v>5644</v>
      </c>
      <c r="L475" s="277">
        <v>5558.9</v>
      </c>
      <c r="M475" s="277">
        <v>0.24329999999999999</v>
      </c>
    </row>
    <row r="476" spans="1:13">
      <c r="A476" s="268">
        <v>466</v>
      </c>
      <c r="B476" s="245" t="s">
        <v>541</v>
      </c>
      <c r="C476" s="277">
        <v>37.25</v>
      </c>
      <c r="D476" s="279">
        <v>36.81666666666667</v>
      </c>
      <c r="E476" s="279">
        <v>36.13333333333334</v>
      </c>
      <c r="F476" s="279">
        <v>35.016666666666673</v>
      </c>
      <c r="G476" s="279">
        <v>34.333333333333343</v>
      </c>
      <c r="H476" s="279">
        <v>37.933333333333337</v>
      </c>
      <c r="I476" s="279">
        <v>38.61666666666666</v>
      </c>
      <c r="J476" s="279">
        <v>39.733333333333334</v>
      </c>
      <c r="K476" s="277">
        <v>37.5</v>
      </c>
      <c r="L476" s="277">
        <v>35.700000000000003</v>
      </c>
      <c r="M476" s="277">
        <v>214.17732000000001</v>
      </c>
    </row>
    <row r="477" spans="1:13">
      <c r="A477" s="268">
        <v>467</v>
      </c>
      <c r="B477" s="245" t="s">
        <v>192</v>
      </c>
      <c r="C477" s="277">
        <v>398.8</v>
      </c>
      <c r="D477" s="279">
        <v>395.3</v>
      </c>
      <c r="E477" s="279">
        <v>390.75</v>
      </c>
      <c r="F477" s="279">
        <v>382.7</v>
      </c>
      <c r="G477" s="279">
        <v>378.15</v>
      </c>
      <c r="H477" s="279">
        <v>403.35</v>
      </c>
      <c r="I477" s="279">
        <v>407.90000000000009</v>
      </c>
      <c r="J477" s="279">
        <v>415.95000000000005</v>
      </c>
      <c r="K477" s="277">
        <v>399.85</v>
      </c>
      <c r="L477" s="277">
        <v>387.25</v>
      </c>
      <c r="M477" s="277">
        <v>11.877190000000001</v>
      </c>
    </row>
    <row r="478" spans="1:13">
      <c r="A478" s="268">
        <v>468</v>
      </c>
      <c r="B478" s="245" t="s">
        <v>540</v>
      </c>
      <c r="C478" s="277">
        <v>201.2</v>
      </c>
      <c r="D478" s="279">
        <v>201.9</v>
      </c>
      <c r="E478" s="279">
        <v>199.4</v>
      </c>
      <c r="F478" s="279">
        <v>197.6</v>
      </c>
      <c r="G478" s="279">
        <v>195.1</v>
      </c>
      <c r="H478" s="279">
        <v>203.70000000000002</v>
      </c>
      <c r="I478" s="279">
        <v>206.20000000000002</v>
      </c>
      <c r="J478" s="279">
        <v>208.00000000000003</v>
      </c>
      <c r="K478" s="277">
        <v>204.4</v>
      </c>
      <c r="L478" s="277">
        <v>200.1</v>
      </c>
      <c r="M478" s="277">
        <v>0.39440999999999998</v>
      </c>
    </row>
    <row r="479" spans="1:13">
      <c r="A479" s="268">
        <v>469</v>
      </c>
      <c r="B479" s="245" t="s">
        <v>193</v>
      </c>
      <c r="C479" s="277">
        <v>985.1</v>
      </c>
      <c r="D479" s="279">
        <v>988.85</v>
      </c>
      <c r="E479" s="279">
        <v>977.40000000000009</v>
      </c>
      <c r="F479" s="279">
        <v>969.7</v>
      </c>
      <c r="G479" s="279">
        <v>958.25000000000011</v>
      </c>
      <c r="H479" s="279">
        <v>996.55000000000007</v>
      </c>
      <c r="I479" s="279">
        <v>1008.0000000000001</v>
      </c>
      <c r="J479" s="279">
        <v>1015.7</v>
      </c>
      <c r="K479" s="277">
        <v>1000.3</v>
      </c>
      <c r="L479" s="277">
        <v>981.15</v>
      </c>
      <c r="M479" s="277">
        <v>3.3053699999999999</v>
      </c>
    </row>
    <row r="480" spans="1:13">
      <c r="A480" s="268">
        <v>470</v>
      </c>
      <c r="B480" s="245" t="s">
        <v>553</v>
      </c>
      <c r="C480" s="277">
        <v>13.6</v>
      </c>
      <c r="D480" s="279">
        <v>13.6</v>
      </c>
      <c r="E480" s="279">
        <v>13.25</v>
      </c>
      <c r="F480" s="279">
        <v>12.9</v>
      </c>
      <c r="G480" s="279">
        <v>12.55</v>
      </c>
      <c r="H480" s="279">
        <v>13.95</v>
      </c>
      <c r="I480" s="279">
        <v>14.299999999999997</v>
      </c>
      <c r="J480" s="279">
        <v>14.649999999999999</v>
      </c>
      <c r="K480" s="277">
        <v>13.95</v>
      </c>
      <c r="L480" s="277">
        <v>13.25</v>
      </c>
      <c r="M480" s="277">
        <v>19.870750000000001</v>
      </c>
    </row>
    <row r="481" spans="1:13">
      <c r="A481" s="268">
        <v>471</v>
      </c>
      <c r="B481" s="245" t="s">
        <v>554</v>
      </c>
      <c r="C481" s="277">
        <v>269.60000000000002</v>
      </c>
      <c r="D481" s="279">
        <v>268.38333333333333</v>
      </c>
      <c r="E481" s="279">
        <v>261.31666666666666</v>
      </c>
      <c r="F481" s="279">
        <v>253.03333333333336</v>
      </c>
      <c r="G481" s="279">
        <v>245.9666666666667</v>
      </c>
      <c r="H481" s="279">
        <v>276.66666666666663</v>
      </c>
      <c r="I481" s="279">
        <v>283.73333333333323</v>
      </c>
      <c r="J481" s="279">
        <v>292.01666666666659</v>
      </c>
      <c r="K481" s="277">
        <v>275.45</v>
      </c>
      <c r="L481" s="277">
        <v>260.10000000000002</v>
      </c>
      <c r="M481" s="277">
        <v>4.8386399999999998</v>
      </c>
    </row>
    <row r="482" spans="1:13">
      <c r="A482" s="268">
        <v>472</v>
      </c>
      <c r="B482" s="245" t="s">
        <v>194</v>
      </c>
      <c r="C482" s="277">
        <v>254</v>
      </c>
      <c r="D482" s="279">
        <v>252.55000000000004</v>
      </c>
      <c r="E482" s="279">
        <v>248.50000000000006</v>
      </c>
      <c r="F482" s="277">
        <v>243.00000000000003</v>
      </c>
      <c r="G482" s="279">
        <v>238.95000000000005</v>
      </c>
      <c r="H482" s="279">
        <v>258.05000000000007</v>
      </c>
      <c r="I482" s="277">
        <v>262.10000000000008</v>
      </c>
      <c r="J482" s="279">
        <v>267.60000000000008</v>
      </c>
      <c r="K482" s="279">
        <v>256.60000000000002</v>
      </c>
      <c r="L482" s="277">
        <v>247.05</v>
      </c>
      <c r="M482" s="279">
        <v>53.709820000000001</v>
      </c>
    </row>
    <row r="483" spans="1:13">
      <c r="A483" s="268">
        <v>473</v>
      </c>
      <c r="B483" s="245" t="s">
        <v>195</v>
      </c>
      <c r="C483" s="277">
        <v>3865.1</v>
      </c>
      <c r="D483" s="279">
        <v>3860.6833333333329</v>
      </c>
      <c r="E483" s="279">
        <v>3831.3666666666659</v>
      </c>
      <c r="F483" s="277">
        <v>3797.6333333333328</v>
      </c>
      <c r="G483" s="279">
        <v>3768.3166666666657</v>
      </c>
      <c r="H483" s="279">
        <v>3894.4166666666661</v>
      </c>
      <c r="I483" s="277">
        <v>3923.7333333333327</v>
      </c>
      <c r="J483" s="279">
        <v>3957.4666666666662</v>
      </c>
      <c r="K483" s="279">
        <v>3890</v>
      </c>
      <c r="L483" s="277">
        <v>3826.95</v>
      </c>
      <c r="M483" s="279">
        <v>2.7777500000000002</v>
      </c>
    </row>
    <row r="484" spans="1:13">
      <c r="A484" s="268">
        <v>474</v>
      </c>
      <c r="B484" s="245" t="s">
        <v>196</v>
      </c>
      <c r="C484" s="245">
        <v>31.05</v>
      </c>
      <c r="D484" s="289">
        <v>31.2</v>
      </c>
      <c r="E484" s="289">
        <v>30.7</v>
      </c>
      <c r="F484" s="289">
        <v>30.35</v>
      </c>
      <c r="G484" s="289">
        <v>29.85</v>
      </c>
      <c r="H484" s="289">
        <v>31.549999999999997</v>
      </c>
      <c r="I484" s="289">
        <v>32.049999999999997</v>
      </c>
      <c r="J484" s="289">
        <v>32.399999999999991</v>
      </c>
      <c r="K484" s="289">
        <v>31.7</v>
      </c>
      <c r="L484" s="289">
        <v>30.85</v>
      </c>
      <c r="M484" s="289">
        <v>41.224339999999998</v>
      </c>
    </row>
    <row r="485" spans="1:13">
      <c r="A485" s="268">
        <v>475</v>
      </c>
      <c r="B485" s="245" t="s">
        <v>197</v>
      </c>
      <c r="C485" s="245">
        <v>453.65</v>
      </c>
      <c r="D485" s="289">
        <v>449.65000000000003</v>
      </c>
      <c r="E485" s="289">
        <v>443.30000000000007</v>
      </c>
      <c r="F485" s="289">
        <v>432.95000000000005</v>
      </c>
      <c r="G485" s="289">
        <v>426.60000000000008</v>
      </c>
      <c r="H485" s="289">
        <v>460.00000000000006</v>
      </c>
      <c r="I485" s="289">
        <v>466.35000000000008</v>
      </c>
      <c r="J485" s="289">
        <v>476.70000000000005</v>
      </c>
      <c r="K485" s="289">
        <v>456</v>
      </c>
      <c r="L485" s="289">
        <v>439.3</v>
      </c>
      <c r="M485" s="289">
        <v>94.353589999999997</v>
      </c>
    </row>
    <row r="486" spans="1:13">
      <c r="A486" s="268">
        <v>476</v>
      </c>
      <c r="B486" s="245" t="s">
        <v>560</v>
      </c>
      <c r="C486" s="289">
        <v>1327.35</v>
      </c>
      <c r="D486" s="289">
        <v>1329.75</v>
      </c>
      <c r="E486" s="289">
        <v>1314.5</v>
      </c>
      <c r="F486" s="289">
        <v>1301.6500000000001</v>
      </c>
      <c r="G486" s="289">
        <v>1286.4000000000001</v>
      </c>
      <c r="H486" s="289">
        <v>1342.6</v>
      </c>
      <c r="I486" s="289">
        <v>1357.85</v>
      </c>
      <c r="J486" s="289">
        <v>1370.6999999999998</v>
      </c>
      <c r="K486" s="289">
        <v>1345</v>
      </c>
      <c r="L486" s="289">
        <v>1316.9</v>
      </c>
      <c r="M486" s="289">
        <v>0.24471999999999999</v>
      </c>
    </row>
    <row r="487" spans="1:13">
      <c r="A487" s="268">
        <v>477</v>
      </c>
      <c r="B487" s="245" t="s">
        <v>561</v>
      </c>
      <c r="C487" s="289">
        <v>26.2</v>
      </c>
      <c r="D487" s="289">
        <v>26.766666666666666</v>
      </c>
      <c r="E487" s="289">
        <v>25.633333333333333</v>
      </c>
      <c r="F487" s="289">
        <v>25.066666666666666</v>
      </c>
      <c r="G487" s="289">
        <v>23.933333333333334</v>
      </c>
      <c r="H487" s="289">
        <v>27.333333333333332</v>
      </c>
      <c r="I487" s="289">
        <v>28.466666666666665</v>
      </c>
      <c r="J487" s="289">
        <v>29.033333333333331</v>
      </c>
      <c r="K487" s="289">
        <v>27.9</v>
      </c>
      <c r="L487" s="289">
        <v>26.2</v>
      </c>
      <c r="M487" s="289">
        <v>64.878029999999995</v>
      </c>
    </row>
    <row r="488" spans="1:13">
      <c r="A488" s="268">
        <v>478</v>
      </c>
      <c r="B488" s="245" t="s">
        <v>285</v>
      </c>
      <c r="C488" s="289">
        <v>199.65</v>
      </c>
      <c r="D488" s="289">
        <v>201.63333333333333</v>
      </c>
      <c r="E488" s="289">
        <v>196.51666666666665</v>
      </c>
      <c r="F488" s="289">
        <v>193.38333333333333</v>
      </c>
      <c r="G488" s="289">
        <v>188.26666666666665</v>
      </c>
      <c r="H488" s="289">
        <v>204.76666666666665</v>
      </c>
      <c r="I488" s="289">
        <v>209.88333333333333</v>
      </c>
      <c r="J488" s="289">
        <v>213.01666666666665</v>
      </c>
      <c r="K488" s="289">
        <v>206.75</v>
      </c>
      <c r="L488" s="289">
        <v>198.5</v>
      </c>
      <c r="M488" s="289">
        <v>1.3223</v>
      </c>
    </row>
    <row r="489" spans="1:13">
      <c r="A489" s="268">
        <v>479</v>
      </c>
      <c r="B489" s="245" t="s">
        <v>563</v>
      </c>
      <c r="C489" s="289">
        <v>707.4</v>
      </c>
      <c r="D489" s="289">
        <v>702.85</v>
      </c>
      <c r="E489" s="289">
        <v>695.7</v>
      </c>
      <c r="F489" s="289">
        <v>684</v>
      </c>
      <c r="G489" s="289">
        <v>676.85</v>
      </c>
      <c r="H489" s="289">
        <v>714.55000000000007</v>
      </c>
      <c r="I489" s="289">
        <v>721.69999999999993</v>
      </c>
      <c r="J489" s="289">
        <v>733.40000000000009</v>
      </c>
      <c r="K489" s="289">
        <v>710</v>
      </c>
      <c r="L489" s="289">
        <v>691.15</v>
      </c>
      <c r="M489" s="289">
        <v>1.88836</v>
      </c>
    </row>
    <row r="490" spans="1:13">
      <c r="A490" s="268">
        <v>480</v>
      </c>
      <c r="B490" s="245" t="s">
        <v>198</v>
      </c>
      <c r="C490" s="289">
        <v>108.1</v>
      </c>
      <c r="D490" s="289">
        <v>108.71666666666665</v>
      </c>
      <c r="E490" s="289">
        <v>107.0333333333333</v>
      </c>
      <c r="F490" s="289">
        <v>105.96666666666665</v>
      </c>
      <c r="G490" s="289">
        <v>104.2833333333333</v>
      </c>
      <c r="H490" s="289">
        <v>109.7833333333333</v>
      </c>
      <c r="I490" s="289">
        <v>111.46666666666667</v>
      </c>
      <c r="J490" s="289">
        <v>112.5333333333333</v>
      </c>
      <c r="K490" s="289">
        <v>110.4</v>
      </c>
      <c r="L490" s="289">
        <v>107.65</v>
      </c>
      <c r="M490" s="289">
        <v>77.643910000000005</v>
      </c>
    </row>
    <row r="491" spans="1:13">
      <c r="A491" s="268">
        <v>481</v>
      </c>
      <c r="B491" s="245" t="s">
        <v>564</v>
      </c>
      <c r="C491" s="289">
        <v>1139</v>
      </c>
      <c r="D491" s="289">
        <v>1107.9833333333333</v>
      </c>
      <c r="E491" s="289">
        <v>1060.9666666666667</v>
      </c>
      <c r="F491" s="289">
        <v>982.93333333333339</v>
      </c>
      <c r="G491" s="289">
        <v>935.91666666666674</v>
      </c>
      <c r="H491" s="289">
        <v>1186.0166666666667</v>
      </c>
      <c r="I491" s="289">
        <v>1233.0333333333335</v>
      </c>
      <c r="J491" s="289">
        <v>1311.0666666666666</v>
      </c>
      <c r="K491" s="289">
        <v>1155</v>
      </c>
      <c r="L491" s="289">
        <v>1029.95</v>
      </c>
      <c r="M491" s="289">
        <v>5.6466000000000003</v>
      </c>
    </row>
    <row r="492" spans="1:13">
      <c r="A492" s="268">
        <v>482</v>
      </c>
      <c r="B492" s="245" t="s">
        <v>284</v>
      </c>
      <c r="C492" s="289">
        <v>169.8</v>
      </c>
      <c r="D492" s="289">
        <v>170.76666666666665</v>
      </c>
      <c r="E492" s="289">
        <v>168.5333333333333</v>
      </c>
      <c r="F492" s="289">
        <v>167.26666666666665</v>
      </c>
      <c r="G492" s="289">
        <v>165.0333333333333</v>
      </c>
      <c r="H492" s="289">
        <v>172.0333333333333</v>
      </c>
      <c r="I492" s="289">
        <v>174.26666666666665</v>
      </c>
      <c r="J492" s="289">
        <v>175.5333333333333</v>
      </c>
      <c r="K492" s="289">
        <v>173</v>
      </c>
      <c r="L492" s="289">
        <v>169.5</v>
      </c>
      <c r="M492" s="289">
        <v>2.0982400000000001</v>
      </c>
    </row>
    <row r="493" spans="1:13">
      <c r="A493" s="268">
        <v>483</v>
      </c>
      <c r="B493" s="245" t="s">
        <v>565</v>
      </c>
      <c r="C493" s="289">
        <v>982.15</v>
      </c>
      <c r="D493" s="289">
        <v>981.36666666666667</v>
      </c>
      <c r="E493" s="289">
        <v>975.83333333333337</v>
      </c>
      <c r="F493" s="289">
        <v>969.51666666666665</v>
      </c>
      <c r="G493" s="289">
        <v>963.98333333333335</v>
      </c>
      <c r="H493" s="289">
        <v>987.68333333333339</v>
      </c>
      <c r="I493" s="289">
        <v>993.2166666666667</v>
      </c>
      <c r="J493" s="289">
        <v>999.53333333333342</v>
      </c>
      <c r="K493" s="289">
        <v>986.9</v>
      </c>
      <c r="L493" s="289">
        <v>975.05</v>
      </c>
      <c r="M493" s="289">
        <v>0.31451000000000001</v>
      </c>
    </row>
    <row r="494" spans="1:13">
      <c r="A494" s="268">
        <v>484</v>
      </c>
      <c r="B494" s="245" t="s">
        <v>556</v>
      </c>
      <c r="C494" s="289">
        <v>268.75</v>
      </c>
      <c r="D494" s="289">
        <v>269.56666666666666</v>
      </c>
      <c r="E494" s="289">
        <v>265.2833333333333</v>
      </c>
      <c r="F494" s="289">
        <v>261.81666666666666</v>
      </c>
      <c r="G494" s="289">
        <v>257.5333333333333</v>
      </c>
      <c r="H494" s="289">
        <v>273.0333333333333</v>
      </c>
      <c r="I494" s="289">
        <v>277.31666666666672</v>
      </c>
      <c r="J494" s="289">
        <v>280.7833333333333</v>
      </c>
      <c r="K494" s="289">
        <v>273.85000000000002</v>
      </c>
      <c r="L494" s="289">
        <v>266.10000000000002</v>
      </c>
      <c r="M494" s="289">
        <v>9.3330699999999993</v>
      </c>
    </row>
    <row r="495" spans="1:13">
      <c r="A495" s="268">
        <v>485</v>
      </c>
      <c r="B495" s="245" t="s">
        <v>555</v>
      </c>
      <c r="C495" s="289">
        <v>1790.15</v>
      </c>
      <c r="D495" s="289">
        <v>1812.55</v>
      </c>
      <c r="E495" s="289">
        <v>1754.6</v>
      </c>
      <c r="F495" s="289">
        <v>1719.05</v>
      </c>
      <c r="G495" s="289">
        <v>1661.1</v>
      </c>
      <c r="H495" s="289">
        <v>1848.1</v>
      </c>
      <c r="I495" s="289">
        <v>1906.0500000000002</v>
      </c>
      <c r="J495" s="289">
        <v>1941.6</v>
      </c>
      <c r="K495" s="289">
        <v>1870.5</v>
      </c>
      <c r="L495" s="289">
        <v>1777</v>
      </c>
      <c r="M495" s="289">
        <v>8.3839999999999998E-2</v>
      </c>
    </row>
    <row r="496" spans="1:13">
      <c r="A496" s="268">
        <v>486</v>
      </c>
      <c r="B496" s="245" t="s">
        <v>199</v>
      </c>
      <c r="C496" s="289">
        <v>597.45000000000005</v>
      </c>
      <c r="D496" s="289">
        <v>593.18333333333339</v>
      </c>
      <c r="E496" s="289">
        <v>584.36666666666679</v>
      </c>
      <c r="F496" s="289">
        <v>571.28333333333342</v>
      </c>
      <c r="G496" s="289">
        <v>562.46666666666681</v>
      </c>
      <c r="H496" s="289">
        <v>606.26666666666677</v>
      </c>
      <c r="I496" s="289">
        <v>615.08333333333337</v>
      </c>
      <c r="J496" s="289">
        <v>628.16666666666674</v>
      </c>
      <c r="K496" s="289">
        <v>602</v>
      </c>
      <c r="L496" s="289">
        <v>580.1</v>
      </c>
      <c r="M496" s="289">
        <v>61.25949</v>
      </c>
    </row>
    <row r="497" spans="1:13">
      <c r="A497" s="268">
        <v>487</v>
      </c>
      <c r="B497" s="245" t="s">
        <v>557</v>
      </c>
      <c r="C497" s="289">
        <v>155.69999999999999</v>
      </c>
      <c r="D497" s="289">
        <v>155.25</v>
      </c>
      <c r="E497" s="289">
        <v>153.5</v>
      </c>
      <c r="F497" s="289">
        <v>151.30000000000001</v>
      </c>
      <c r="G497" s="289">
        <v>149.55000000000001</v>
      </c>
      <c r="H497" s="289">
        <v>157.44999999999999</v>
      </c>
      <c r="I497" s="289">
        <v>159.19999999999999</v>
      </c>
      <c r="J497" s="289">
        <v>161.39999999999998</v>
      </c>
      <c r="K497" s="289">
        <v>157</v>
      </c>
      <c r="L497" s="289">
        <v>153.05000000000001</v>
      </c>
      <c r="M497" s="289">
        <v>0.75170999999999999</v>
      </c>
    </row>
    <row r="498" spans="1:13">
      <c r="A498" s="268">
        <v>488</v>
      </c>
      <c r="B498" s="245" t="s">
        <v>558</v>
      </c>
      <c r="C498" s="289">
        <v>3346.5</v>
      </c>
      <c r="D498" s="289">
        <v>3358.5166666666664</v>
      </c>
      <c r="E498" s="289">
        <v>3318.0333333333328</v>
      </c>
      <c r="F498" s="289">
        <v>3289.5666666666666</v>
      </c>
      <c r="G498" s="289">
        <v>3249.083333333333</v>
      </c>
      <c r="H498" s="289">
        <v>3386.9833333333327</v>
      </c>
      <c r="I498" s="289">
        <v>3427.4666666666662</v>
      </c>
      <c r="J498" s="289">
        <v>3455.9333333333325</v>
      </c>
      <c r="K498" s="289">
        <v>3399</v>
      </c>
      <c r="L498" s="289">
        <v>3330.05</v>
      </c>
      <c r="M498" s="289">
        <v>8.924E-2</v>
      </c>
    </row>
    <row r="499" spans="1:13">
      <c r="A499" s="268">
        <v>489</v>
      </c>
      <c r="B499" s="245" t="s">
        <v>562</v>
      </c>
      <c r="C499" s="289">
        <v>640.6</v>
      </c>
      <c r="D499" s="289">
        <v>645.16666666666663</v>
      </c>
      <c r="E499" s="289">
        <v>634.43333333333328</v>
      </c>
      <c r="F499" s="289">
        <v>628.26666666666665</v>
      </c>
      <c r="G499" s="289">
        <v>617.5333333333333</v>
      </c>
      <c r="H499" s="289">
        <v>651.33333333333326</v>
      </c>
      <c r="I499" s="289">
        <v>662.06666666666661</v>
      </c>
      <c r="J499" s="289">
        <v>668.23333333333323</v>
      </c>
      <c r="K499" s="289">
        <v>655.9</v>
      </c>
      <c r="L499" s="289">
        <v>639</v>
      </c>
      <c r="M499" s="289">
        <v>0.21843000000000001</v>
      </c>
    </row>
    <row r="500" spans="1:13">
      <c r="A500" s="268">
        <v>490</v>
      </c>
      <c r="B500" s="245" t="s">
        <v>559</v>
      </c>
      <c r="C500" s="289">
        <v>113.5</v>
      </c>
      <c r="D500" s="289">
        <v>111.7</v>
      </c>
      <c r="E500" s="289">
        <v>109.9</v>
      </c>
      <c r="F500" s="289">
        <v>106.3</v>
      </c>
      <c r="G500" s="289">
        <v>104.5</v>
      </c>
      <c r="H500" s="289">
        <v>115.30000000000001</v>
      </c>
      <c r="I500" s="289">
        <v>117.1</v>
      </c>
      <c r="J500" s="289">
        <v>120.70000000000002</v>
      </c>
      <c r="K500" s="289">
        <v>113.5</v>
      </c>
      <c r="L500" s="289">
        <v>108.1</v>
      </c>
      <c r="M500" s="289">
        <v>1.2354700000000001</v>
      </c>
    </row>
    <row r="501" spans="1:13">
      <c r="A501" s="268">
        <v>491</v>
      </c>
      <c r="B501" s="245" t="s">
        <v>566</v>
      </c>
      <c r="C501" s="289">
        <v>6928.05</v>
      </c>
      <c r="D501" s="289">
        <v>6921.3666666666659</v>
      </c>
      <c r="E501" s="289">
        <v>6912.7333333333318</v>
      </c>
      <c r="F501" s="289">
        <v>6897.4166666666661</v>
      </c>
      <c r="G501" s="289">
        <v>6888.7833333333319</v>
      </c>
      <c r="H501" s="289">
        <v>6936.6833333333316</v>
      </c>
      <c r="I501" s="289">
        <v>6945.3166666666648</v>
      </c>
      <c r="J501" s="289">
        <v>6960.6333333333314</v>
      </c>
      <c r="K501" s="289">
        <v>6930</v>
      </c>
      <c r="L501" s="289">
        <v>6906.05</v>
      </c>
      <c r="M501" s="289">
        <v>3.7179999999999998E-2</v>
      </c>
    </row>
    <row r="502" spans="1:13">
      <c r="A502" s="268">
        <v>492</v>
      </c>
      <c r="B502" s="245" t="s">
        <v>567</v>
      </c>
      <c r="C502" s="289">
        <v>82.6</v>
      </c>
      <c r="D502" s="289">
        <v>82.716666666666654</v>
      </c>
      <c r="E502" s="289">
        <v>81.583333333333314</v>
      </c>
      <c r="F502" s="289">
        <v>80.566666666666663</v>
      </c>
      <c r="G502" s="289">
        <v>79.433333333333323</v>
      </c>
      <c r="H502" s="289">
        <v>83.733333333333306</v>
      </c>
      <c r="I502" s="289">
        <v>84.86666666666666</v>
      </c>
      <c r="J502" s="289">
        <v>85.883333333333297</v>
      </c>
      <c r="K502" s="289">
        <v>83.85</v>
      </c>
      <c r="L502" s="289">
        <v>81.7</v>
      </c>
      <c r="M502" s="289">
        <v>6.93126</v>
      </c>
    </row>
    <row r="503" spans="1:13">
      <c r="A503" s="268">
        <v>493</v>
      </c>
      <c r="B503" s="245" t="s">
        <v>568</v>
      </c>
      <c r="C503" s="289">
        <v>31.5</v>
      </c>
      <c r="D503" s="289">
        <v>31.75</v>
      </c>
      <c r="E503" s="289">
        <v>31.049999999999997</v>
      </c>
      <c r="F503" s="289">
        <v>30.599999999999998</v>
      </c>
      <c r="G503" s="289">
        <v>29.899999999999995</v>
      </c>
      <c r="H503" s="289">
        <v>32.200000000000003</v>
      </c>
      <c r="I503" s="289">
        <v>32.900000000000006</v>
      </c>
      <c r="J503" s="289">
        <v>33.35</v>
      </c>
      <c r="K503" s="289">
        <v>32.450000000000003</v>
      </c>
      <c r="L503" s="289">
        <v>31.3</v>
      </c>
      <c r="M503" s="289">
        <v>6.9543900000000001</v>
      </c>
    </row>
    <row r="504" spans="1:13">
      <c r="A504" s="268">
        <v>494</v>
      </c>
      <c r="B504" s="245" t="s">
        <v>2852</v>
      </c>
      <c r="C504" s="289">
        <v>340.9</v>
      </c>
      <c r="D504" s="289">
        <v>344.61666666666662</v>
      </c>
      <c r="E504" s="289">
        <v>327.28333333333325</v>
      </c>
      <c r="F504" s="289">
        <v>313.66666666666663</v>
      </c>
      <c r="G504" s="289">
        <v>296.33333333333326</v>
      </c>
      <c r="H504" s="289">
        <v>358.23333333333323</v>
      </c>
      <c r="I504" s="289">
        <v>375.56666666666661</v>
      </c>
      <c r="J504" s="289">
        <v>389.18333333333322</v>
      </c>
      <c r="K504" s="289">
        <v>361.95</v>
      </c>
      <c r="L504" s="289">
        <v>331</v>
      </c>
      <c r="M504" s="289">
        <v>5.2533200000000004</v>
      </c>
    </row>
    <row r="505" spans="1:13">
      <c r="A505" s="268">
        <v>495</v>
      </c>
      <c r="B505" s="245" t="s">
        <v>569</v>
      </c>
      <c r="C505" s="289">
        <v>2252</v>
      </c>
      <c r="D505" s="289">
        <v>2263</v>
      </c>
      <c r="E505" s="289">
        <v>2239</v>
      </c>
      <c r="F505" s="289">
        <v>2226</v>
      </c>
      <c r="G505" s="289">
        <v>2202</v>
      </c>
      <c r="H505" s="289">
        <v>2276</v>
      </c>
      <c r="I505" s="289">
        <v>2300</v>
      </c>
      <c r="J505" s="289">
        <v>2313</v>
      </c>
      <c r="K505" s="289">
        <v>2287</v>
      </c>
      <c r="L505" s="289">
        <v>2250</v>
      </c>
      <c r="M505" s="289">
        <v>0.37434000000000001</v>
      </c>
    </row>
    <row r="506" spans="1:13">
      <c r="A506" s="268">
        <v>496</v>
      </c>
      <c r="B506" s="245" t="s">
        <v>200</v>
      </c>
      <c r="C506" s="289">
        <v>270.8</v>
      </c>
      <c r="D506" s="289">
        <v>267.78333333333336</v>
      </c>
      <c r="E506" s="289">
        <v>262.01666666666671</v>
      </c>
      <c r="F506" s="289">
        <v>253.23333333333335</v>
      </c>
      <c r="G506" s="289">
        <v>247.4666666666667</v>
      </c>
      <c r="H506" s="289">
        <v>276.56666666666672</v>
      </c>
      <c r="I506" s="289">
        <v>282.33333333333337</v>
      </c>
      <c r="J506" s="289">
        <v>291.11666666666673</v>
      </c>
      <c r="K506" s="289">
        <v>273.55</v>
      </c>
      <c r="L506" s="289">
        <v>259</v>
      </c>
      <c r="M506" s="289">
        <v>213.95182</v>
      </c>
    </row>
    <row r="507" spans="1:13">
      <c r="A507" s="268">
        <v>497</v>
      </c>
      <c r="B507" s="245" t="s">
        <v>570</v>
      </c>
      <c r="C507" s="289">
        <v>255</v>
      </c>
      <c r="D507" s="289">
        <v>256.51666666666671</v>
      </c>
      <c r="E507" s="289">
        <v>251.08333333333343</v>
      </c>
      <c r="F507" s="289">
        <v>247.16666666666671</v>
      </c>
      <c r="G507" s="289">
        <v>241.73333333333343</v>
      </c>
      <c r="H507" s="289">
        <v>260.43333333333339</v>
      </c>
      <c r="I507" s="289">
        <v>265.86666666666667</v>
      </c>
      <c r="J507" s="289">
        <v>269.78333333333342</v>
      </c>
      <c r="K507" s="289">
        <v>261.95</v>
      </c>
      <c r="L507" s="289">
        <v>252.6</v>
      </c>
      <c r="M507" s="289">
        <v>6.9357899999999999</v>
      </c>
    </row>
    <row r="508" spans="1:13">
      <c r="A508" s="268">
        <v>498</v>
      </c>
      <c r="B508" s="245" t="s">
        <v>201</v>
      </c>
      <c r="C508" s="289">
        <v>19.45</v>
      </c>
      <c r="D508" s="289">
        <v>19.366666666666664</v>
      </c>
      <c r="E508" s="289">
        <v>18.783333333333328</v>
      </c>
      <c r="F508" s="289">
        <v>18.116666666666664</v>
      </c>
      <c r="G508" s="289">
        <v>17.533333333333328</v>
      </c>
      <c r="H508" s="289">
        <v>20.033333333333328</v>
      </c>
      <c r="I508" s="289">
        <v>20.616666666666664</v>
      </c>
      <c r="J508" s="289">
        <v>21.283333333333328</v>
      </c>
      <c r="K508" s="289">
        <v>19.95</v>
      </c>
      <c r="L508" s="289">
        <v>18.7</v>
      </c>
      <c r="M508" s="289">
        <v>368.59960999999998</v>
      </c>
    </row>
    <row r="509" spans="1:13">
      <c r="A509" s="268">
        <v>499</v>
      </c>
      <c r="B509" s="245" t="s">
        <v>202</v>
      </c>
      <c r="C509" s="289">
        <v>154.75</v>
      </c>
      <c r="D509" s="289">
        <v>155.98333333333332</v>
      </c>
      <c r="E509" s="289">
        <v>152.96666666666664</v>
      </c>
      <c r="F509" s="289">
        <v>151.18333333333331</v>
      </c>
      <c r="G509" s="289">
        <v>148.16666666666663</v>
      </c>
      <c r="H509" s="289">
        <v>157.76666666666665</v>
      </c>
      <c r="I509" s="289">
        <v>160.78333333333336</v>
      </c>
      <c r="J509" s="289">
        <v>162.56666666666666</v>
      </c>
      <c r="K509" s="289">
        <v>159</v>
      </c>
      <c r="L509" s="289">
        <v>154.19999999999999</v>
      </c>
      <c r="M509" s="289">
        <v>167.10722000000001</v>
      </c>
    </row>
    <row r="510" spans="1:13">
      <c r="A510" s="268">
        <v>500</v>
      </c>
      <c r="B510" s="245" t="s">
        <v>571</v>
      </c>
      <c r="C510" s="289">
        <v>138.75</v>
      </c>
      <c r="D510" s="289">
        <v>139.6</v>
      </c>
      <c r="E510" s="289">
        <v>137.19999999999999</v>
      </c>
      <c r="F510" s="289">
        <v>135.65</v>
      </c>
      <c r="G510" s="289">
        <v>133.25</v>
      </c>
      <c r="H510" s="289">
        <v>141.14999999999998</v>
      </c>
      <c r="I510" s="289">
        <v>143.55000000000001</v>
      </c>
      <c r="J510" s="289">
        <v>145.09999999999997</v>
      </c>
      <c r="K510" s="289">
        <v>142</v>
      </c>
      <c r="L510" s="289">
        <v>138.05000000000001</v>
      </c>
      <c r="M510" s="289">
        <v>2.48719</v>
      </c>
    </row>
    <row r="511" spans="1:13">
      <c r="A511" s="268">
        <v>501</v>
      </c>
      <c r="B511" s="245" t="s">
        <v>572</v>
      </c>
      <c r="C511" s="289">
        <v>1431.7</v>
      </c>
      <c r="D511" s="289">
        <v>1423.2333333333333</v>
      </c>
      <c r="E511" s="289">
        <v>1409.4666666666667</v>
      </c>
      <c r="F511" s="289">
        <v>1387.2333333333333</v>
      </c>
      <c r="G511" s="289">
        <v>1373.4666666666667</v>
      </c>
      <c r="H511" s="289">
        <v>1445.4666666666667</v>
      </c>
      <c r="I511" s="289">
        <v>1459.2333333333336</v>
      </c>
      <c r="J511" s="289">
        <v>1481.4666666666667</v>
      </c>
      <c r="K511" s="289">
        <v>1437</v>
      </c>
      <c r="L511" s="289">
        <v>1401</v>
      </c>
      <c r="M511" s="289">
        <v>0.69867999999999997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7" sqref="F17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85"/>
      <c r="B5" s="585"/>
      <c r="C5" s="586"/>
      <c r="D5" s="586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87" t="s">
        <v>574</v>
      </c>
      <c r="C7" s="587"/>
      <c r="D7" s="262">
        <f>Main!B10</f>
        <v>44033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44032</v>
      </c>
      <c r="B10" s="267">
        <v>540697</v>
      </c>
      <c r="C10" s="268" t="s">
        <v>3752</v>
      </c>
      <c r="D10" s="268" t="s">
        <v>3792</v>
      </c>
      <c r="E10" s="268" t="s">
        <v>583</v>
      </c>
      <c r="F10" s="384">
        <v>200000</v>
      </c>
      <c r="G10" s="267">
        <v>5.29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44032</v>
      </c>
      <c r="B11" s="267">
        <v>540697</v>
      </c>
      <c r="C11" s="268" t="s">
        <v>3752</v>
      </c>
      <c r="D11" s="268" t="s">
        <v>3793</v>
      </c>
      <c r="E11" s="268" t="s">
        <v>584</v>
      </c>
      <c r="F11" s="384">
        <v>570539</v>
      </c>
      <c r="G11" s="267">
        <v>5.34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44032</v>
      </c>
      <c r="B12" s="267">
        <v>540697</v>
      </c>
      <c r="C12" s="268" t="s">
        <v>3752</v>
      </c>
      <c r="D12" s="268" t="s">
        <v>3794</v>
      </c>
      <c r="E12" s="268" t="s">
        <v>583</v>
      </c>
      <c r="F12" s="384">
        <v>245929</v>
      </c>
      <c r="G12" s="267">
        <v>5.21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44032</v>
      </c>
      <c r="B13" s="267">
        <v>540697</v>
      </c>
      <c r="C13" s="268" t="s">
        <v>3752</v>
      </c>
      <c r="D13" s="268" t="s">
        <v>3753</v>
      </c>
      <c r="E13" s="268" t="s">
        <v>584</v>
      </c>
      <c r="F13" s="384">
        <v>100000</v>
      </c>
      <c r="G13" s="267">
        <v>5.45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44032</v>
      </c>
      <c r="B14" s="267">
        <v>540697</v>
      </c>
      <c r="C14" s="268" t="s">
        <v>3752</v>
      </c>
      <c r="D14" s="268" t="s">
        <v>3794</v>
      </c>
      <c r="E14" s="268" t="s">
        <v>584</v>
      </c>
      <c r="F14" s="384">
        <v>245929</v>
      </c>
      <c r="G14" s="267">
        <v>5.27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44032</v>
      </c>
      <c r="B15" s="267">
        <v>540697</v>
      </c>
      <c r="C15" s="268" t="s">
        <v>3752</v>
      </c>
      <c r="D15" s="268" t="s">
        <v>3795</v>
      </c>
      <c r="E15" s="268" t="s">
        <v>584</v>
      </c>
      <c r="F15" s="384">
        <v>80000</v>
      </c>
      <c r="G15" s="267">
        <v>5.32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44032</v>
      </c>
      <c r="B16" s="267">
        <v>540697</v>
      </c>
      <c r="C16" s="268" t="s">
        <v>3752</v>
      </c>
      <c r="D16" s="268" t="s">
        <v>3754</v>
      </c>
      <c r="E16" s="268" t="s">
        <v>583</v>
      </c>
      <c r="F16" s="384">
        <v>260883</v>
      </c>
      <c r="G16" s="267">
        <v>5.29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44032</v>
      </c>
      <c r="B17" s="267">
        <v>540697</v>
      </c>
      <c r="C17" s="268" t="s">
        <v>3752</v>
      </c>
      <c r="D17" s="268" t="s">
        <v>3754</v>
      </c>
      <c r="E17" s="268" t="s">
        <v>584</v>
      </c>
      <c r="F17" s="384">
        <v>261083</v>
      </c>
      <c r="G17" s="267">
        <v>5.22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44032</v>
      </c>
      <c r="B18" s="267">
        <v>541006</v>
      </c>
      <c r="C18" s="268" t="s">
        <v>3796</v>
      </c>
      <c r="D18" s="268" t="s">
        <v>3797</v>
      </c>
      <c r="E18" s="268" t="s">
        <v>584</v>
      </c>
      <c r="F18" s="384">
        <v>144000</v>
      </c>
      <c r="G18" s="267">
        <v>8.6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44032</v>
      </c>
      <c r="B19" s="267">
        <v>540024</v>
      </c>
      <c r="C19" s="268" t="s">
        <v>3755</v>
      </c>
      <c r="D19" s="268" t="s">
        <v>3756</v>
      </c>
      <c r="E19" s="268" t="s">
        <v>584</v>
      </c>
      <c r="F19" s="384">
        <v>50000</v>
      </c>
      <c r="G19" s="267">
        <v>8.94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44032</v>
      </c>
      <c r="B20" s="267">
        <v>540134</v>
      </c>
      <c r="C20" s="268" t="s">
        <v>3776</v>
      </c>
      <c r="D20" s="268" t="s">
        <v>3798</v>
      </c>
      <c r="E20" s="268" t="s">
        <v>583</v>
      </c>
      <c r="F20" s="384">
        <v>36667</v>
      </c>
      <c r="G20" s="267">
        <v>12.4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44032</v>
      </c>
      <c r="B21" s="267">
        <v>540134</v>
      </c>
      <c r="C21" s="268" t="s">
        <v>3776</v>
      </c>
      <c r="D21" s="268" t="s">
        <v>3798</v>
      </c>
      <c r="E21" s="268" t="s">
        <v>584</v>
      </c>
      <c r="F21" s="384">
        <v>16667</v>
      </c>
      <c r="G21" s="267">
        <v>12.26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44032</v>
      </c>
      <c r="B22" s="267">
        <v>540134</v>
      </c>
      <c r="C22" s="268" t="s">
        <v>3776</v>
      </c>
      <c r="D22" s="268" t="s">
        <v>3799</v>
      </c>
      <c r="E22" s="268" t="s">
        <v>584</v>
      </c>
      <c r="F22" s="384">
        <v>34000</v>
      </c>
      <c r="G22" s="267">
        <v>12.58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44032</v>
      </c>
      <c r="B23" s="267">
        <v>542771</v>
      </c>
      <c r="C23" s="268" t="s">
        <v>3800</v>
      </c>
      <c r="D23" s="268" t="s">
        <v>3801</v>
      </c>
      <c r="E23" s="268" t="s">
        <v>583</v>
      </c>
      <c r="F23" s="384">
        <v>30000</v>
      </c>
      <c r="G23" s="267">
        <v>3.89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44032</v>
      </c>
      <c r="B24" s="267">
        <v>526981</v>
      </c>
      <c r="C24" s="268" t="s">
        <v>3802</v>
      </c>
      <c r="D24" s="268" t="s">
        <v>3803</v>
      </c>
      <c r="E24" s="268" t="s">
        <v>583</v>
      </c>
      <c r="F24" s="384">
        <v>55000</v>
      </c>
      <c r="G24" s="267">
        <v>43.75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44032</v>
      </c>
      <c r="B25" s="267">
        <v>539363</v>
      </c>
      <c r="C25" s="268" t="s">
        <v>3804</v>
      </c>
      <c r="D25" s="268" t="s">
        <v>3805</v>
      </c>
      <c r="E25" s="268" t="s">
        <v>583</v>
      </c>
      <c r="F25" s="384">
        <v>126999</v>
      </c>
      <c r="G25" s="267">
        <v>3.18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44032</v>
      </c>
      <c r="B26" s="267">
        <v>539363</v>
      </c>
      <c r="C26" s="268" t="s">
        <v>3804</v>
      </c>
      <c r="D26" s="268" t="s">
        <v>3806</v>
      </c>
      <c r="E26" s="268" t="s">
        <v>584</v>
      </c>
      <c r="F26" s="384">
        <v>106218</v>
      </c>
      <c r="G26" s="267">
        <v>3.18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44032</v>
      </c>
      <c r="B27" s="267" t="s">
        <v>1634</v>
      </c>
      <c r="C27" s="268" t="s">
        <v>3807</v>
      </c>
      <c r="D27" s="268" t="s">
        <v>3808</v>
      </c>
      <c r="E27" s="268" t="s">
        <v>583</v>
      </c>
      <c r="F27" s="384">
        <v>108388</v>
      </c>
      <c r="G27" s="267">
        <v>30.02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44032</v>
      </c>
      <c r="B28" s="267" t="s">
        <v>139</v>
      </c>
      <c r="C28" s="268" t="s">
        <v>3809</v>
      </c>
      <c r="D28" s="268" t="s">
        <v>3810</v>
      </c>
      <c r="E28" s="268" t="s">
        <v>583</v>
      </c>
      <c r="F28" s="384">
        <v>6686604</v>
      </c>
      <c r="G28" s="267">
        <v>222.69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44032</v>
      </c>
      <c r="B29" s="267" t="s">
        <v>139</v>
      </c>
      <c r="C29" s="268" t="s">
        <v>3809</v>
      </c>
      <c r="D29" s="268" t="s">
        <v>3811</v>
      </c>
      <c r="E29" s="268" t="s">
        <v>583</v>
      </c>
      <c r="F29" s="384">
        <v>4522934</v>
      </c>
      <c r="G29" s="267">
        <v>222.45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44032</v>
      </c>
      <c r="B30" s="267" t="s">
        <v>139</v>
      </c>
      <c r="C30" s="268" t="s">
        <v>3809</v>
      </c>
      <c r="D30" s="268" t="s">
        <v>3812</v>
      </c>
      <c r="E30" s="268" t="s">
        <v>583</v>
      </c>
      <c r="F30" s="384">
        <v>5018029</v>
      </c>
      <c r="G30" s="267">
        <v>219.83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44032</v>
      </c>
      <c r="B31" s="267" t="s">
        <v>3813</v>
      </c>
      <c r="C31" s="268" t="s">
        <v>3814</v>
      </c>
      <c r="D31" s="268" t="s">
        <v>3815</v>
      </c>
      <c r="E31" s="268" t="s">
        <v>583</v>
      </c>
      <c r="F31" s="384">
        <v>20000</v>
      </c>
      <c r="G31" s="267">
        <v>222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44032</v>
      </c>
      <c r="B32" s="267" t="s">
        <v>3813</v>
      </c>
      <c r="C32" s="268" t="s">
        <v>3814</v>
      </c>
      <c r="D32" s="268" t="s">
        <v>3816</v>
      </c>
      <c r="E32" s="268" t="s">
        <v>583</v>
      </c>
      <c r="F32" s="384">
        <v>35000</v>
      </c>
      <c r="G32" s="267">
        <v>224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44032</v>
      </c>
      <c r="B33" s="267" t="s">
        <v>3813</v>
      </c>
      <c r="C33" s="268" t="s">
        <v>3814</v>
      </c>
      <c r="D33" s="268" t="s">
        <v>3817</v>
      </c>
      <c r="E33" s="268" t="s">
        <v>583</v>
      </c>
      <c r="F33" s="384">
        <v>25641</v>
      </c>
      <c r="G33" s="267">
        <v>224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44032</v>
      </c>
      <c r="B34" s="267" t="s">
        <v>2325</v>
      </c>
      <c r="C34" s="268" t="s">
        <v>3818</v>
      </c>
      <c r="D34" s="268" t="s">
        <v>3811</v>
      </c>
      <c r="E34" s="268" t="s">
        <v>583</v>
      </c>
      <c r="F34" s="384">
        <v>90150</v>
      </c>
      <c r="G34" s="267">
        <v>436.69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44032</v>
      </c>
      <c r="B35" s="267" t="s">
        <v>509</v>
      </c>
      <c r="C35" s="268" t="s">
        <v>3777</v>
      </c>
      <c r="D35" s="268" t="s">
        <v>3757</v>
      </c>
      <c r="E35" s="268" t="s">
        <v>583</v>
      </c>
      <c r="F35" s="384">
        <v>933877</v>
      </c>
      <c r="G35" s="267">
        <v>73.03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44032</v>
      </c>
      <c r="B36" s="267" t="s">
        <v>3819</v>
      </c>
      <c r="C36" s="268" t="s">
        <v>3820</v>
      </c>
      <c r="D36" s="268" t="s">
        <v>3821</v>
      </c>
      <c r="E36" s="268" t="s">
        <v>583</v>
      </c>
      <c r="F36" s="384">
        <v>38000</v>
      </c>
      <c r="G36" s="267">
        <v>128.58000000000001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44032</v>
      </c>
      <c r="B37" s="267" t="s">
        <v>1634</v>
      </c>
      <c r="C37" s="268" t="s">
        <v>3807</v>
      </c>
      <c r="D37" s="268" t="s">
        <v>3808</v>
      </c>
      <c r="E37" s="268" t="s">
        <v>584</v>
      </c>
      <c r="F37" s="384">
        <v>195199</v>
      </c>
      <c r="G37" s="267">
        <v>30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44032</v>
      </c>
      <c r="B38" s="267" t="s">
        <v>139</v>
      </c>
      <c r="C38" s="268" t="s">
        <v>3809</v>
      </c>
      <c r="D38" s="268" t="s">
        <v>3812</v>
      </c>
      <c r="E38" s="268" t="s">
        <v>584</v>
      </c>
      <c r="F38" s="384">
        <v>5006991</v>
      </c>
      <c r="G38" s="267">
        <v>219.88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44032</v>
      </c>
      <c r="B39" s="267" t="s">
        <v>139</v>
      </c>
      <c r="C39" s="268" t="s">
        <v>3809</v>
      </c>
      <c r="D39" s="268" t="s">
        <v>3810</v>
      </c>
      <c r="E39" s="268" t="s">
        <v>584</v>
      </c>
      <c r="F39" s="384">
        <v>6686604</v>
      </c>
      <c r="G39" s="267">
        <v>222.78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44032</v>
      </c>
      <c r="B40" s="267" t="s">
        <v>139</v>
      </c>
      <c r="C40" s="268" t="s">
        <v>3809</v>
      </c>
      <c r="D40" s="268" t="s">
        <v>3811</v>
      </c>
      <c r="E40" s="268" t="s">
        <v>584</v>
      </c>
      <c r="F40" s="384">
        <v>4522934</v>
      </c>
      <c r="G40" s="267">
        <v>222.32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44032</v>
      </c>
      <c r="B41" s="267" t="s">
        <v>3813</v>
      </c>
      <c r="C41" s="268" t="s">
        <v>3814</v>
      </c>
      <c r="D41" s="268" t="s">
        <v>3822</v>
      </c>
      <c r="E41" s="268" t="s">
        <v>584</v>
      </c>
      <c r="F41" s="384">
        <v>31985</v>
      </c>
      <c r="G41" s="267">
        <v>225.99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44032</v>
      </c>
      <c r="B42" s="267" t="s">
        <v>3813</v>
      </c>
      <c r="C42" s="268" t="s">
        <v>3814</v>
      </c>
      <c r="D42" s="268" t="s">
        <v>3823</v>
      </c>
      <c r="E42" s="268" t="s">
        <v>584</v>
      </c>
      <c r="F42" s="384">
        <v>19144</v>
      </c>
      <c r="G42" s="267">
        <v>235.3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44032</v>
      </c>
      <c r="B43" s="267" t="s">
        <v>3813</v>
      </c>
      <c r="C43" s="268" t="s">
        <v>3814</v>
      </c>
      <c r="D43" s="268" t="s">
        <v>3824</v>
      </c>
      <c r="E43" s="268" t="s">
        <v>584</v>
      </c>
      <c r="F43" s="384">
        <v>21750</v>
      </c>
      <c r="G43" s="267">
        <v>226.15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44032</v>
      </c>
      <c r="B44" s="267" t="s">
        <v>3813</v>
      </c>
      <c r="C44" s="268" t="s">
        <v>3814</v>
      </c>
      <c r="D44" s="268" t="s">
        <v>3825</v>
      </c>
      <c r="E44" s="268" t="s">
        <v>584</v>
      </c>
      <c r="F44" s="384">
        <v>65250</v>
      </c>
      <c r="G44" s="267">
        <v>226.24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44032</v>
      </c>
      <c r="B45" s="267" t="s">
        <v>2268</v>
      </c>
      <c r="C45" s="268" t="s">
        <v>3826</v>
      </c>
      <c r="D45" s="268" t="s">
        <v>3827</v>
      </c>
      <c r="E45" s="268" t="s">
        <v>584</v>
      </c>
      <c r="F45" s="384">
        <v>329911</v>
      </c>
      <c r="G45" s="267">
        <v>118.87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44032</v>
      </c>
      <c r="B46" s="267" t="s">
        <v>2325</v>
      </c>
      <c r="C46" s="268" t="s">
        <v>3818</v>
      </c>
      <c r="D46" s="268" t="s">
        <v>3811</v>
      </c>
      <c r="E46" s="268" t="s">
        <v>584</v>
      </c>
      <c r="F46" s="384">
        <v>90150</v>
      </c>
      <c r="G46" s="267">
        <v>436.11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44032</v>
      </c>
      <c r="B47" s="267" t="s">
        <v>509</v>
      </c>
      <c r="C47" s="268" t="s">
        <v>3777</v>
      </c>
      <c r="D47" s="268" t="s">
        <v>3757</v>
      </c>
      <c r="E47" s="268" t="s">
        <v>584</v>
      </c>
      <c r="F47" s="384">
        <v>933877</v>
      </c>
      <c r="G47" s="267">
        <v>72.930000000000007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4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4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4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4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4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4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4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4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4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4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4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4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4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4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4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4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4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4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4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4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4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4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4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4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4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4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4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4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4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4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4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4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4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4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4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4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4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4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4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4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4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4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4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4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4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4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4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4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4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4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4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4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4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4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4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4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4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4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4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4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4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4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4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4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4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4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4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4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4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4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4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4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4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4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4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4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4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4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4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4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4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4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4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4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4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4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4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4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4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4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4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4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4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4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4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4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4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4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4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4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4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4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4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4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4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4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4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4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4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4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4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4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4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4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4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4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4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4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4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4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4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4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4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4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4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4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4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4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4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4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4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4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4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4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4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4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4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4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4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4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4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4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4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4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4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4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4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4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4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4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4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4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4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4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4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4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4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4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4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4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4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4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4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4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4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4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4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4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4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4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4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4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4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4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4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4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4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4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4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4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4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4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4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4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4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4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4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4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4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4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4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4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4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4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4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4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4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4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4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4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4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4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4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4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4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4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4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4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4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4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4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4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4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4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4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4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4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4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4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4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4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4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4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4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4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4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4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4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4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4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4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4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4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4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4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4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4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4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4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4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4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4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4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4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4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4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4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4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4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4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4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4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4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4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4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4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4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4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4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4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4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4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4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4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4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4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4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4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4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4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4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4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4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4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4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4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4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4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4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4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4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4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4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4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4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4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4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4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4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4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4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4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4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4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4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4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4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4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4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4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4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4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4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4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4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4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4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4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4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4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4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4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4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4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4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4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4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4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4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4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4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6"/>
  <sheetViews>
    <sheetView zoomScale="76" zoomScaleNormal="85" workbookViewId="0">
      <selection activeCell="T34" sqref="T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44033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3720</v>
      </c>
      <c r="M9" s="63" t="s">
        <v>3705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4" customFormat="1" ht="14.25">
      <c r="A10" s="489">
        <v>1</v>
      </c>
      <c r="B10" s="481">
        <v>43980</v>
      </c>
      <c r="C10" s="490"/>
      <c r="D10" s="491" t="s">
        <v>3630</v>
      </c>
      <c r="E10" s="492" t="s">
        <v>601</v>
      </c>
      <c r="F10" s="492">
        <v>9900</v>
      </c>
      <c r="G10" s="493">
        <v>9400</v>
      </c>
      <c r="H10" s="492">
        <v>10440</v>
      </c>
      <c r="I10" s="494" t="s">
        <v>3631</v>
      </c>
      <c r="J10" s="479" t="s">
        <v>3692</v>
      </c>
      <c r="K10" s="479">
        <f t="shared" ref="K10:K11" si="0">H10-F10</f>
        <v>540</v>
      </c>
      <c r="L10" s="519">
        <f>(F10*-0.8)/100</f>
        <v>-79.2</v>
      </c>
      <c r="M10" s="486">
        <f>(K10+L10)/F10</f>
        <v>4.654545454545455E-2</v>
      </c>
      <c r="N10" s="487" t="s">
        <v>600</v>
      </c>
      <c r="O10" s="488">
        <v>44020</v>
      </c>
      <c r="Q10" s="435"/>
      <c r="R10" s="436" t="s">
        <v>603</v>
      </c>
      <c r="S10" s="435"/>
      <c r="T10" s="435"/>
      <c r="U10" s="435"/>
      <c r="V10" s="435"/>
      <c r="W10" s="435"/>
      <c r="X10" s="435"/>
      <c r="Y10" s="435"/>
      <c r="Z10" s="435"/>
      <c r="AA10" s="435"/>
      <c r="AB10" s="435"/>
    </row>
    <row r="11" spans="1:28" s="434" customFormat="1" ht="14.25">
      <c r="A11" s="489">
        <v>2</v>
      </c>
      <c r="B11" s="481">
        <v>43990</v>
      </c>
      <c r="C11" s="490"/>
      <c r="D11" s="491" t="s">
        <v>3634</v>
      </c>
      <c r="E11" s="492" t="s">
        <v>601</v>
      </c>
      <c r="F11" s="492">
        <v>229</v>
      </c>
      <c r="G11" s="493">
        <v>217</v>
      </c>
      <c r="H11" s="492">
        <v>241.5</v>
      </c>
      <c r="I11" s="494" t="s">
        <v>3629</v>
      </c>
      <c r="J11" s="479" t="s">
        <v>3665</v>
      </c>
      <c r="K11" s="479">
        <f t="shared" si="0"/>
        <v>12.5</v>
      </c>
      <c r="L11" s="519">
        <f t="shared" ref="L11:L31" si="1">(F11*-0.8)/100</f>
        <v>-1.8320000000000001</v>
      </c>
      <c r="M11" s="486">
        <f t="shared" ref="M11:M31" si="2">(K11+L11)/F11</f>
        <v>4.6585152838427943E-2</v>
      </c>
      <c r="N11" s="487" t="s">
        <v>600</v>
      </c>
      <c r="O11" s="488">
        <v>44015</v>
      </c>
      <c r="Q11" s="435"/>
      <c r="R11" s="436" t="s">
        <v>3187</v>
      </c>
      <c r="S11" s="435"/>
      <c r="T11" s="435"/>
      <c r="U11" s="435"/>
      <c r="V11" s="435"/>
      <c r="W11" s="435"/>
      <c r="X11" s="435"/>
      <c r="Y11" s="435"/>
      <c r="Z11" s="435"/>
      <c r="AA11" s="435"/>
      <c r="AB11" s="435"/>
    </row>
    <row r="12" spans="1:28" s="434" customFormat="1" ht="14.25">
      <c r="A12" s="489">
        <v>3</v>
      </c>
      <c r="B12" s="481">
        <v>44001</v>
      </c>
      <c r="C12" s="490"/>
      <c r="D12" s="491" t="s">
        <v>98</v>
      </c>
      <c r="E12" s="492" t="s">
        <v>601</v>
      </c>
      <c r="F12" s="484">
        <v>150</v>
      </c>
      <c r="G12" s="492">
        <v>140</v>
      </c>
      <c r="H12" s="492">
        <v>159</v>
      </c>
      <c r="I12" s="494" t="s">
        <v>3635</v>
      </c>
      <c r="J12" s="479" t="s">
        <v>3406</v>
      </c>
      <c r="K12" s="479">
        <f t="shared" ref="K12" si="3">H12-F12</f>
        <v>9</v>
      </c>
      <c r="L12" s="519">
        <f t="shared" si="1"/>
        <v>-1.2</v>
      </c>
      <c r="M12" s="486">
        <f t="shared" si="2"/>
        <v>5.1999999999999998E-2</v>
      </c>
      <c r="N12" s="487" t="s">
        <v>600</v>
      </c>
      <c r="O12" s="488">
        <v>44019</v>
      </c>
      <c r="Q12" s="435"/>
      <c r="R12" s="436" t="s">
        <v>3187</v>
      </c>
      <c r="S12" s="435"/>
      <c r="T12" s="435"/>
      <c r="U12" s="435"/>
      <c r="V12" s="435"/>
      <c r="W12" s="435"/>
      <c r="X12" s="435"/>
      <c r="Y12" s="435"/>
      <c r="Z12" s="435"/>
      <c r="AA12" s="435"/>
      <c r="AB12" s="435"/>
    </row>
    <row r="13" spans="1:28" s="434" customFormat="1" ht="14.25">
      <c r="A13" s="489">
        <v>4</v>
      </c>
      <c r="B13" s="481">
        <v>44004</v>
      </c>
      <c r="C13" s="490"/>
      <c r="D13" s="491" t="s">
        <v>76</v>
      </c>
      <c r="E13" s="492" t="s">
        <v>601</v>
      </c>
      <c r="F13" s="492">
        <v>358.5</v>
      </c>
      <c r="G13" s="493">
        <v>335</v>
      </c>
      <c r="H13" s="492">
        <v>378.5</v>
      </c>
      <c r="I13" s="494" t="s">
        <v>3636</v>
      </c>
      <c r="J13" s="479" t="s">
        <v>3664</v>
      </c>
      <c r="K13" s="479">
        <f t="shared" ref="K13" si="4">H13-F13</f>
        <v>20</v>
      </c>
      <c r="L13" s="519">
        <f t="shared" si="1"/>
        <v>-2.8680000000000003</v>
      </c>
      <c r="M13" s="486">
        <f t="shared" si="2"/>
        <v>4.7788005578800551E-2</v>
      </c>
      <c r="N13" s="487" t="s">
        <v>600</v>
      </c>
      <c r="O13" s="488">
        <v>44015</v>
      </c>
      <c r="Q13" s="435"/>
      <c r="R13" s="436" t="s">
        <v>3187</v>
      </c>
      <c r="S13" s="435"/>
      <c r="T13" s="435"/>
      <c r="U13" s="435"/>
      <c r="V13" s="435"/>
      <c r="W13" s="435"/>
      <c r="X13" s="435"/>
      <c r="Y13" s="435"/>
      <c r="Z13" s="435"/>
      <c r="AA13" s="435"/>
      <c r="AB13" s="435"/>
    </row>
    <row r="14" spans="1:28" s="434" customFormat="1" ht="14.25">
      <c r="A14" s="468">
        <v>5</v>
      </c>
      <c r="B14" s="461">
        <v>44007</v>
      </c>
      <c r="C14" s="469"/>
      <c r="D14" s="470" t="s">
        <v>91</v>
      </c>
      <c r="E14" s="471" t="s">
        <v>601</v>
      </c>
      <c r="F14" s="471">
        <v>2340</v>
      </c>
      <c r="G14" s="472">
        <v>2200</v>
      </c>
      <c r="H14" s="471">
        <v>2195</v>
      </c>
      <c r="I14" s="473" t="s">
        <v>3632</v>
      </c>
      <c r="J14" s="447" t="s">
        <v>3653</v>
      </c>
      <c r="K14" s="447">
        <f t="shared" ref="K14:K15" si="5">H14-F14</f>
        <v>-145</v>
      </c>
      <c r="L14" s="520">
        <f t="shared" si="1"/>
        <v>-18.72</v>
      </c>
      <c r="M14" s="448">
        <f t="shared" si="2"/>
        <v>-6.9965811965811961E-2</v>
      </c>
      <c r="N14" s="462" t="s">
        <v>664</v>
      </c>
      <c r="O14" s="449">
        <v>44014</v>
      </c>
      <c r="Q14" s="435"/>
      <c r="R14" s="436" t="s">
        <v>3187</v>
      </c>
      <c r="S14" s="435"/>
      <c r="T14" s="435"/>
      <c r="U14" s="435"/>
      <c r="V14" s="435"/>
      <c r="W14" s="435"/>
      <c r="X14" s="435"/>
      <c r="Y14" s="435"/>
      <c r="Z14" s="435"/>
      <c r="AA14" s="435"/>
      <c r="AB14" s="435"/>
    </row>
    <row r="15" spans="1:28" s="434" customFormat="1" ht="14.25">
      <c r="A15" s="489">
        <v>6</v>
      </c>
      <c r="B15" s="481">
        <v>44007</v>
      </c>
      <c r="C15" s="490"/>
      <c r="D15" s="491" t="s">
        <v>41</v>
      </c>
      <c r="E15" s="492" t="s">
        <v>601</v>
      </c>
      <c r="F15" s="492">
        <v>342.5</v>
      </c>
      <c r="G15" s="493">
        <v>322</v>
      </c>
      <c r="H15" s="492">
        <v>365</v>
      </c>
      <c r="I15" s="494">
        <v>380</v>
      </c>
      <c r="J15" s="479" t="s">
        <v>3666</v>
      </c>
      <c r="K15" s="479">
        <f t="shared" si="5"/>
        <v>22.5</v>
      </c>
      <c r="L15" s="519">
        <f t="shared" si="1"/>
        <v>-2.74</v>
      </c>
      <c r="M15" s="486">
        <f t="shared" si="2"/>
        <v>5.7693430656934303E-2</v>
      </c>
      <c r="N15" s="487" t="s">
        <v>600</v>
      </c>
      <c r="O15" s="488">
        <v>44015</v>
      </c>
      <c r="Q15" s="435"/>
      <c r="R15" s="436" t="s">
        <v>3187</v>
      </c>
      <c r="S15" s="435"/>
      <c r="T15" s="435"/>
      <c r="U15" s="435"/>
      <c r="V15" s="435"/>
      <c r="W15" s="435"/>
      <c r="X15" s="435"/>
      <c r="Y15" s="435"/>
      <c r="Z15" s="435"/>
      <c r="AA15" s="435"/>
      <c r="AB15" s="435"/>
    </row>
    <row r="16" spans="1:28" s="434" customFormat="1" ht="14.25">
      <c r="A16" s="468">
        <v>7</v>
      </c>
      <c r="B16" s="461">
        <v>44008</v>
      </c>
      <c r="C16" s="469"/>
      <c r="D16" s="470" t="s">
        <v>3640</v>
      </c>
      <c r="E16" s="471" t="s">
        <v>3628</v>
      </c>
      <c r="F16" s="471">
        <v>1245</v>
      </c>
      <c r="G16" s="472">
        <v>1310</v>
      </c>
      <c r="H16" s="471">
        <v>1310</v>
      </c>
      <c r="I16" s="473" t="s">
        <v>3641</v>
      </c>
      <c r="J16" s="447" t="s">
        <v>3670</v>
      </c>
      <c r="K16" s="447">
        <f>F16-H16</f>
        <v>-65</v>
      </c>
      <c r="L16" s="520">
        <f t="shared" si="1"/>
        <v>-9.9600000000000009</v>
      </c>
      <c r="M16" s="448">
        <f t="shared" si="2"/>
        <v>-6.0208835341365466E-2</v>
      </c>
      <c r="N16" s="462" t="s">
        <v>664</v>
      </c>
      <c r="O16" s="449">
        <v>44015</v>
      </c>
      <c r="Q16" s="435"/>
      <c r="R16" s="436" t="s">
        <v>603</v>
      </c>
      <c r="S16" s="435"/>
      <c r="T16" s="435"/>
      <c r="U16" s="435"/>
      <c r="V16" s="435"/>
      <c r="W16" s="435"/>
      <c r="X16" s="435"/>
      <c r="Y16" s="435"/>
      <c r="Z16" s="435"/>
      <c r="AA16" s="435"/>
      <c r="AB16" s="435"/>
    </row>
    <row r="17" spans="1:28" s="434" customFormat="1" ht="14.25">
      <c r="A17" s="489">
        <v>8</v>
      </c>
      <c r="B17" s="481">
        <v>44008</v>
      </c>
      <c r="C17" s="490"/>
      <c r="D17" s="491" t="s">
        <v>338</v>
      </c>
      <c r="E17" s="492" t="s">
        <v>601</v>
      </c>
      <c r="F17" s="484">
        <v>277</v>
      </c>
      <c r="G17" s="492">
        <v>261</v>
      </c>
      <c r="H17" s="492">
        <v>296</v>
      </c>
      <c r="I17" s="494" t="s">
        <v>3633</v>
      </c>
      <c r="J17" s="479" t="s">
        <v>3679</v>
      </c>
      <c r="K17" s="479">
        <f t="shared" ref="K17" si="6">H17-F17</f>
        <v>19</v>
      </c>
      <c r="L17" s="519">
        <f t="shared" si="1"/>
        <v>-2.2160000000000002</v>
      </c>
      <c r="M17" s="486">
        <f t="shared" si="2"/>
        <v>6.0592057761732848E-2</v>
      </c>
      <c r="N17" s="487" t="s">
        <v>600</v>
      </c>
      <c r="O17" s="488">
        <v>44019</v>
      </c>
      <c r="Q17" s="435"/>
      <c r="R17" s="436" t="s">
        <v>3187</v>
      </c>
      <c r="S17" s="435"/>
      <c r="T17" s="435"/>
      <c r="U17" s="435"/>
      <c r="V17" s="435"/>
      <c r="W17" s="435"/>
      <c r="X17" s="435"/>
      <c r="Y17" s="435"/>
      <c r="Z17" s="435"/>
      <c r="AA17" s="435"/>
      <c r="AB17" s="435"/>
    </row>
    <row r="18" spans="1:28" s="434" customFormat="1" ht="14.25">
      <c r="A18" s="489">
        <v>9</v>
      </c>
      <c r="B18" s="481">
        <v>44008</v>
      </c>
      <c r="C18" s="490"/>
      <c r="D18" s="491" t="s">
        <v>248</v>
      </c>
      <c r="E18" s="492" t="s">
        <v>601</v>
      </c>
      <c r="F18" s="492">
        <v>863</v>
      </c>
      <c r="G18" s="493">
        <v>815</v>
      </c>
      <c r="H18" s="492">
        <v>898.5</v>
      </c>
      <c r="I18" s="494" t="s">
        <v>3642</v>
      </c>
      <c r="J18" s="479" t="s">
        <v>3693</v>
      </c>
      <c r="K18" s="479">
        <f t="shared" ref="K18" si="7">H18-F18</f>
        <v>35.5</v>
      </c>
      <c r="L18" s="519">
        <f t="shared" si="1"/>
        <v>-6.9040000000000008</v>
      </c>
      <c r="M18" s="486">
        <f t="shared" si="2"/>
        <v>3.3135573580533026E-2</v>
      </c>
      <c r="N18" s="487" t="s">
        <v>600</v>
      </c>
      <c r="O18" s="488">
        <v>44020</v>
      </c>
      <c r="Q18" s="435"/>
      <c r="R18" s="436" t="s">
        <v>603</v>
      </c>
      <c r="S18" s="435"/>
      <c r="T18" s="435"/>
      <c r="U18" s="435"/>
      <c r="V18" s="435"/>
      <c r="W18" s="435"/>
      <c r="X18" s="435"/>
      <c r="Y18" s="435"/>
      <c r="Z18" s="435"/>
      <c r="AA18" s="435"/>
      <c r="AB18" s="435"/>
    </row>
    <row r="19" spans="1:28" s="434" customFormat="1" ht="14.25">
      <c r="A19" s="450">
        <v>10</v>
      </c>
      <c r="B19" s="451">
        <v>44011</v>
      </c>
      <c r="C19" s="452"/>
      <c r="D19" s="453" t="s">
        <v>63</v>
      </c>
      <c r="E19" s="454" t="s">
        <v>601</v>
      </c>
      <c r="F19" s="455">
        <v>1300</v>
      </c>
      <c r="G19" s="454">
        <v>1235</v>
      </c>
      <c r="H19" s="454">
        <v>1346</v>
      </c>
      <c r="I19" s="456" t="s">
        <v>3645</v>
      </c>
      <c r="J19" s="457" t="s">
        <v>3671</v>
      </c>
      <c r="K19" s="457">
        <f t="shared" ref="K19" si="8">H19-F19</f>
        <v>46</v>
      </c>
      <c r="L19" s="457">
        <f t="shared" si="1"/>
        <v>-10.4</v>
      </c>
      <c r="M19" s="458">
        <f t="shared" si="2"/>
        <v>2.7384615384615386E-2</v>
      </c>
      <c r="N19" s="459" t="s">
        <v>600</v>
      </c>
      <c r="O19" s="460">
        <v>44018</v>
      </c>
      <c r="Q19" s="435"/>
      <c r="R19" s="436" t="s">
        <v>603</v>
      </c>
      <c r="S19" s="435"/>
      <c r="T19" s="435"/>
      <c r="U19" s="435"/>
      <c r="V19" s="435"/>
      <c r="W19" s="435"/>
      <c r="X19" s="435"/>
      <c r="Y19" s="435"/>
      <c r="Z19" s="435"/>
      <c r="AA19" s="435"/>
      <c r="AB19" s="435"/>
    </row>
    <row r="20" spans="1:28" s="434" customFormat="1" ht="14.25">
      <c r="A20" s="489">
        <v>11</v>
      </c>
      <c r="B20" s="481">
        <v>44012</v>
      </c>
      <c r="C20" s="491"/>
      <c r="D20" s="491" t="s">
        <v>197</v>
      </c>
      <c r="E20" s="492" t="s">
        <v>601</v>
      </c>
      <c r="F20" s="493">
        <v>426.5</v>
      </c>
      <c r="G20" s="492">
        <v>400</v>
      </c>
      <c r="H20" s="494">
        <v>452.5</v>
      </c>
      <c r="I20" s="489" t="s">
        <v>3646</v>
      </c>
      <c r="J20" s="481" t="s">
        <v>3669</v>
      </c>
      <c r="K20" s="479">
        <f t="shared" ref="K20" si="9">H20-F20</f>
        <v>26</v>
      </c>
      <c r="L20" s="519">
        <f t="shared" si="1"/>
        <v>-3.4120000000000004</v>
      </c>
      <c r="M20" s="486">
        <f t="shared" si="2"/>
        <v>5.2961313012895667E-2</v>
      </c>
      <c r="N20" s="492" t="s">
        <v>600</v>
      </c>
      <c r="O20" s="488">
        <v>44015</v>
      </c>
      <c r="Q20" s="435"/>
      <c r="R20" s="436" t="s">
        <v>3187</v>
      </c>
      <c r="S20" s="435"/>
      <c r="T20" s="435"/>
      <c r="U20" s="435"/>
      <c r="V20" s="435"/>
      <c r="W20" s="435"/>
      <c r="X20" s="435"/>
      <c r="Y20" s="435"/>
      <c r="Z20" s="435"/>
      <c r="AA20" s="435"/>
      <c r="AB20" s="435"/>
    </row>
    <row r="21" spans="1:28" s="434" customFormat="1" ht="14.25">
      <c r="A21" s="386">
        <v>12</v>
      </c>
      <c r="B21" s="411">
        <v>44014</v>
      </c>
      <c r="C21" s="427"/>
      <c r="D21" s="428" t="s">
        <v>136</v>
      </c>
      <c r="E21" s="429" t="s">
        <v>601</v>
      </c>
      <c r="F21" s="429" t="s">
        <v>3654</v>
      </c>
      <c r="G21" s="443">
        <v>874</v>
      </c>
      <c r="H21" s="429"/>
      <c r="I21" s="414" t="s">
        <v>3655</v>
      </c>
      <c r="J21" s="430" t="s">
        <v>602</v>
      </c>
      <c r="K21" s="430"/>
      <c r="L21" s="430"/>
      <c r="M21" s="430"/>
      <c r="N21" s="430"/>
      <c r="O21" s="432"/>
      <c r="Q21" s="435"/>
      <c r="R21" s="436" t="s">
        <v>603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</row>
    <row r="22" spans="1:28" s="434" customFormat="1" ht="14.25">
      <c r="A22" s="489">
        <v>13</v>
      </c>
      <c r="B22" s="481">
        <v>44015</v>
      </c>
      <c r="C22" s="491"/>
      <c r="D22" s="491" t="s">
        <v>153</v>
      </c>
      <c r="E22" s="492" t="s">
        <v>601</v>
      </c>
      <c r="F22" s="493">
        <v>16785</v>
      </c>
      <c r="G22" s="494">
        <v>15900</v>
      </c>
      <c r="H22" s="494">
        <v>17725</v>
      </c>
      <c r="I22" s="489" t="s">
        <v>3667</v>
      </c>
      <c r="J22" s="481" t="s">
        <v>3743</v>
      </c>
      <c r="K22" s="479">
        <f t="shared" ref="K22:K23" si="10">H22-F22</f>
        <v>940</v>
      </c>
      <c r="L22" s="519">
        <f t="shared" ref="L22:L23" si="11">(F22*-0.8)/100</f>
        <v>-134.28</v>
      </c>
      <c r="M22" s="486">
        <f t="shared" ref="M22:M23" si="12">(K22+L22)/F22</f>
        <v>4.8002383080131071E-2</v>
      </c>
      <c r="N22" s="492" t="s">
        <v>600</v>
      </c>
      <c r="O22" s="488">
        <v>44028</v>
      </c>
      <c r="Q22" s="435"/>
      <c r="R22" s="436" t="s">
        <v>3187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</row>
    <row r="23" spans="1:28" s="434" customFormat="1" ht="14.25">
      <c r="A23" s="450">
        <v>14</v>
      </c>
      <c r="B23" s="451">
        <v>44018</v>
      </c>
      <c r="C23" s="452"/>
      <c r="D23" s="453" t="s">
        <v>76</v>
      </c>
      <c r="E23" s="454" t="s">
        <v>601</v>
      </c>
      <c r="F23" s="455">
        <v>366.5</v>
      </c>
      <c r="G23" s="454">
        <v>344</v>
      </c>
      <c r="H23" s="454">
        <v>383</v>
      </c>
      <c r="I23" s="456" t="s">
        <v>3636</v>
      </c>
      <c r="J23" s="457" t="s">
        <v>3828</v>
      </c>
      <c r="K23" s="457">
        <f t="shared" si="10"/>
        <v>16.5</v>
      </c>
      <c r="L23" s="546">
        <f t="shared" si="11"/>
        <v>-2.9319999999999999</v>
      </c>
      <c r="M23" s="458">
        <f t="shared" si="12"/>
        <v>3.7020463847203276E-2</v>
      </c>
      <c r="N23" s="459" t="s">
        <v>600</v>
      </c>
      <c r="O23" s="460">
        <v>44032</v>
      </c>
      <c r="Q23" s="435"/>
      <c r="R23" s="436" t="s">
        <v>3187</v>
      </c>
      <c r="S23" s="435"/>
      <c r="T23" s="435"/>
      <c r="U23" s="435"/>
      <c r="V23" s="435"/>
      <c r="W23" s="435"/>
      <c r="X23" s="435"/>
      <c r="Y23" s="435"/>
      <c r="Z23" s="435"/>
      <c r="AA23" s="435"/>
      <c r="AB23" s="435"/>
    </row>
    <row r="24" spans="1:28" s="434" customFormat="1" ht="14.25">
      <c r="A24" s="450">
        <v>15</v>
      </c>
      <c r="B24" s="451">
        <v>44018</v>
      </c>
      <c r="C24" s="452"/>
      <c r="D24" s="453" t="s">
        <v>301</v>
      </c>
      <c r="E24" s="454" t="s">
        <v>601</v>
      </c>
      <c r="F24" s="455">
        <v>1810</v>
      </c>
      <c r="G24" s="454">
        <v>1670</v>
      </c>
      <c r="H24" s="454">
        <v>1875</v>
      </c>
      <c r="I24" s="456" t="s">
        <v>3672</v>
      </c>
      <c r="J24" s="457" t="s">
        <v>3680</v>
      </c>
      <c r="K24" s="457">
        <f t="shared" ref="K24" si="13">H24-F24</f>
        <v>65</v>
      </c>
      <c r="L24" s="457">
        <f t="shared" si="1"/>
        <v>-14.48</v>
      </c>
      <c r="M24" s="458">
        <f t="shared" si="2"/>
        <v>2.791160220994475E-2</v>
      </c>
      <c r="N24" s="459" t="s">
        <v>600</v>
      </c>
      <c r="O24" s="460">
        <v>44019</v>
      </c>
      <c r="Q24" s="435"/>
      <c r="R24" s="436" t="s">
        <v>603</v>
      </c>
      <c r="S24" s="435"/>
      <c r="T24" s="435"/>
      <c r="U24" s="435"/>
      <c r="V24" s="435"/>
      <c r="W24" s="435"/>
      <c r="X24" s="435"/>
      <c r="Y24" s="435"/>
      <c r="Z24" s="435"/>
      <c r="AA24" s="435"/>
      <c r="AB24" s="435"/>
    </row>
    <row r="25" spans="1:28" s="434" customFormat="1" ht="14.25">
      <c r="A25" s="450">
        <v>16</v>
      </c>
      <c r="B25" s="451">
        <v>44018</v>
      </c>
      <c r="C25" s="452"/>
      <c r="D25" s="453" t="s">
        <v>565</v>
      </c>
      <c r="E25" s="454" t="s">
        <v>601</v>
      </c>
      <c r="F25" s="455">
        <v>1000</v>
      </c>
      <c r="G25" s="454">
        <v>935</v>
      </c>
      <c r="H25" s="454">
        <v>1040</v>
      </c>
      <c r="I25" s="456" t="s">
        <v>3673</v>
      </c>
      <c r="J25" s="457" t="s">
        <v>3683</v>
      </c>
      <c r="K25" s="457">
        <f t="shared" ref="K25" si="14">H25-F25</f>
        <v>40</v>
      </c>
      <c r="L25" s="457">
        <f t="shared" si="1"/>
        <v>-8</v>
      </c>
      <c r="M25" s="458">
        <f t="shared" si="2"/>
        <v>3.2000000000000001E-2</v>
      </c>
      <c r="N25" s="459" t="s">
        <v>600</v>
      </c>
      <c r="O25" s="460">
        <v>44020</v>
      </c>
      <c r="Q25" s="435"/>
      <c r="R25" s="436" t="s">
        <v>3187</v>
      </c>
      <c r="S25" s="435"/>
      <c r="T25" s="435"/>
      <c r="U25" s="435"/>
      <c r="V25" s="435"/>
      <c r="W25" s="435"/>
      <c r="X25" s="435"/>
      <c r="Y25" s="435"/>
      <c r="Z25" s="435"/>
      <c r="AA25" s="435"/>
      <c r="AB25" s="435"/>
    </row>
    <row r="26" spans="1:28" s="434" customFormat="1" ht="14.25">
      <c r="A26" s="450">
        <v>17</v>
      </c>
      <c r="B26" s="451">
        <v>44018</v>
      </c>
      <c r="C26" s="452"/>
      <c r="D26" s="453" t="s">
        <v>190</v>
      </c>
      <c r="E26" s="454" t="s">
        <v>601</v>
      </c>
      <c r="F26" s="455">
        <v>2345</v>
      </c>
      <c r="G26" s="454">
        <v>2210</v>
      </c>
      <c r="H26" s="454">
        <v>2450</v>
      </c>
      <c r="I26" s="456" t="s">
        <v>3674</v>
      </c>
      <c r="J26" s="457" t="s">
        <v>3731</v>
      </c>
      <c r="K26" s="457">
        <f t="shared" ref="K26" si="15">H26-F26</f>
        <v>105</v>
      </c>
      <c r="L26" s="457">
        <f t="shared" ref="L26" si="16">(F26*-0.8)/100</f>
        <v>-18.760000000000002</v>
      </c>
      <c r="M26" s="458">
        <f t="shared" ref="M26" si="17">(K26+L26)/F26</f>
        <v>3.6776119402985072E-2</v>
      </c>
      <c r="N26" s="459" t="s">
        <v>600</v>
      </c>
      <c r="O26" s="460">
        <v>44027</v>
      </c>
      <c r="Q26" s="435"/>
      <c r="R26" s="436" t="s">
        <v>603</v>
      </c>
      <c r="S26" s="435"/>
      <c r="T26" s="435"/>
      <c r="U26" s="435"/>
      <c r="V26" s="435"/>
      <c r="W26" s="435"/>
      <c r="X26" s="435"/>
      <c r="Y26" s="435"/>
      <c r="Z26" s="435"/>
      <c r="AA26" s="435"/>
      <c r="AB26" s="435"/>
    </row>
    <row r="27" spans="1:28" s="434" customFormat="1" ht="14.25">
      <c r="A27" s="386">
        <v>18</v>
      </c>
      <c r="B27" s="411">
        <v>44020</v>
      </c>
      <c r="C27" s="427"/>
      <c r="D27" s="428" t="s">
        <v>803</v>
      </c>
      <c r="E27" s="429" t="s">
        <v>601</v>
      </c>
      <c r="F27" s="429" t="s">
        <v>3684</v>
      </c>
      <c r="G27" s="443">
        <v>880</v>
      </c>
      <c r="H27" s="429"/>
      <c r="I27" s="414" t="s">
        <v>3685</v>
      </c>
      <c r="J27" s="430" t="s">
        <v>602</v>
      </c>
      <c r="K27" s="431"/>
      <c r="L27" s="430"/>
      <c r="M27" s="430"/>
      <c r="N27" s="430"/>
      <c r="O27" s="432"/>
      <c r="Q27" s="435"/>
      <c r="R27" s="436" t="s">
        <v>603</v>
      </c>
      <c r="S27" s="435"/>
      <c r="T27" s="435"/>
      <c r="U27" s="435"/>
      <c r="V27" s="435"/>
      <c r="W27" s="435"/>
      <c r="X27" s="435"/>
      <c r="Y27" s="435"/>
      <c r="Z27" s="435"/>
      <c r="AA27" s="435"/>
      <c r="AB27" s="435"/>
    </row>
    <row r="28" spans="1:28" s="434" customFormat="1" ht="14.25">
      <c r="A28" s="468">
        <v>19</v>
      </c>
      <c r="B28" s="461">
        <v>44020</v>
      </c>
      <c r="C28" s="469"/>
      <c r="D28" s="470" t="s">
        <v>409</v>
      </c>
      <c r="E28" s="471" t="s">
        <v>601</v>
      </c>
      <c r="F28" s="471">
        <v>99</v>
      </c>
      <c r="G28" s="472">
        <v>92</v>
      </c>
      <c r="H28" s="471">
        <v>92</v>
      </c>
      <c r="I28" s="473" t="s">
        <v>3686</v>
      </c>
      <c r="J28" s="447" t="s">
        <v>3729</v>
      </c>
      <c r="K28" s="447">
        <f t="shared" ref="K28" si="18">H28-F28</f>
        <v>-7</v>
      </c>
      <c r="L28" s="520">
        <f t="shared" ref="L28" si="19">(F28*-0.8)/100</f>
        <v>-0.79200000000000004</v>
      </c>
      <c r="M28" s="448">
        <f t="shared" ref="M28" si="20">(K28+L28)/F28</f>
        <v>-7.8707070707070712E-2</v>
      </c>
      <c r="N28" s="462" t="s">
        <v>664</v>
      </c>
      <c r="O28" s="449">
        <v>44026</v>
      </c>
      <c r="Q28" s="435"/>
      <c r="R28" s="436" t="s">
        <v>603</v>
      </c>
      <c r="S28" s="435"/>
      <c r="T28" s="435"/>
      <c r="U28" s="435"/>
      <c r="V28" s="435"/>
      <c r="W28" s="435"/>
      <c r="X28" s="435"/>
      <c r="Y28" s="435"/>
      <c r="Z28" s="435"/>
      <c r="AA28" s="435"/>
      <c r="AB28" s="435"/>
    </row>
    <row r="29" spans="1:28" s="434" customFormat="1" ht="14.25">
      <c r="A29" s="489">
        <v>20</v>
      </c>
      <c r="B29" s="481">
        <v>44020</v>
      </c>
      <c r="C29" s="491"/>
      <c r="D29" s="491" t="s">
        <v>142</v>
      </c>
      <c r="E29" s="492" t="s">
        <v>3628</v>
      </c>
      <c r="F29" s="493">
        <v>6175</v>
      </c>
      <c r="G29" s="492">
        <v>6550</v>
      </c>
      <c r="H29" s="494">
        <v>5870</v>
      </c>
      <c r="I29" s="489" t="s">
        <v>3687</v>
      </c>
      <c r="J29" s="481" t="s">
        <v>3721</v>
      </c>
      <c r="K29" s="479">
        <f>F29-H29</f>
        <v>305</v>
      </c>
      <c r="L29" s="479">
        <f t="shared" si="1"/>
        <v>-49.4</v>
      </c>
      <c r="M29" s="486">
        <f t="shared" si="2"/>
        <v>4.1392712550607287E-2</v>
      </c>
      <c r="N29" s="492" t="s">
        <v>600</v>
      </c>
      <c r="O29" s="488">
        <v>44026</v>
      </c>
      <c r="Q29" s="435"/>
      <c r="R29" s="436" t="s">
        <v>603</v>
      </c>
      <c r="S29" s="435"/>
      <c r="T29" s="435"/>
      <c r="U29" s="435"/>
      <c r="V29" s="435"/>
      <c r="W29" s="435"/>
      <c r="X29" s="435"/>
      <c r="Y29" s="435"/>
      <c r="Z29" s="435"/>
      <c r="AA29" s="435"/>
      <c r="AB29" s="435"/>
    </row>
    <row r="30" spans="1:28" s="434" customFormat="1" ht="14.25">
      <c r="A30" s="489">
        <v>21</v>
      </c>
      <c r="B30" s="481">
        <v>44020</v>
      </c>
      <c r="C30" s="491"/>
      <c r="D30" s="491" t="s">
        <v>237</v>
      </c>
      <c r="E30" s="492" t="s">
        <v>601</v>
      </c>
      <c r="F30" s="493">
        <v>237</v>
      </c>
      <c r="G30" s="492">
        <v>222</v>
      </c>
      <c r="H30" s="494">
        <v>250</v>
      </c>
      <c r="I30" s="489" t="s">
        <v>3688</v>
      </c>
      <c r="J30" s="481" t="s">
        <v>3694</v>
      </c>
      <c r="K30" s="479">
        <f t="shared" ref="K30:K31" si="21">H30-F30</f>
        <v>13</v>
      </c>
      <c r="L30" s="545">
        <f t="shared" si="1"/>
        <v>-1.8960000000000001</v>
      </c>
      <c r="M30" s="486">
        <f t="shared" si="2"/>
        <v>4.6852320675105481E-2</v>
      </c>
      <c r="N30" s="492" t="s">
        <v>600</v>
      </c>
      <c r="O30" s="488">
        <v>44021</v>
      </c>
      <c r="Q30" s="435"/>
      <c r="R30" s="436" t="s">
        <v>3187</v>
      </c>
      <c r="S30" s="435"/>
      <c r="T30" s="435"/>
      <c r="U30" s="435"/>
      <c r="V30" s="435"/>
      <c r="W30" s="435"/>
      <c r="X30" s="435"/>
      <c r="Y30" s="435"/>
      <c r="Z30" s="435"/>
      <c r="AA30" s="435"/>
      <c r="AB30" s="435"/>
    </row>
    <row r="31" spans="1:28" s="434" customFormat="1" ht="14.25">
      <c r="A31" s="450">
        <v>22</v>
      </c>
      <c r="B31" s="451">
        <v>44020</v>
      </c>
      <c r="C31" s="452"/>
      <c r="D31" s="453" t="s">
        <v>533</v>
      </c>
      <c r="E31" s="454" t="s">
        <v>601</v>
      </c>
      <c r="F31" s="455">
        <v>1135</v>
      </c>
      <c r="G31" s="454">
        <v>1065</v>
      </c>
      <c r="H31" s="454">
        <v>1187.5</v>
      </c>
      <c r="I31" s="456" t="s">
        <v>3690</v>
      </c>
      <c r="J31" s="457" t="s">
        <v>3761</v>
      </c>
      <c r="K31" s="457">
        <f t="shared" si="21"/>
        <v>52.5</v>
      </c>
      <c r="L31" s="546">
        <f t="shared" si="1"/>
        <v>-9.08</v>
      </c>
      <c r="M31" s="458">
        <f t="shared" si="2"/>
        <v>3.8255506607929514E-2</v>
      </c>
      <c r="N31" s="459" t="s">
        <v>600</v>
      </c>
      <c r="O31" s="460">
        <v>44029</v>
      </c>
      <c r="Q31" s="435"/>
      <c r="R31" s="436" t="s">
        <v>3187</v>
      </c>
      <c r="S31" s="435"/>
      <c r="T31" s="435"/>
      <c r="U31" s="435"/>
      <c r="V31" s="435"/>
      <c r="W31" s="435"/>
      <c r="X31" s="435"/>
      <c r="Y31" s="435"/>
      <c r="Z31" s="435"/>
      <c r="AA31" s="435"/>
      <c r="AB31" s="435"/>
    </row>
    <row r="32" spans="1:28" s="434" customFormat="1" ht="14.25">
      <c r="A32" s="489">
        <v>23</v>
      </c>
      <c r="B32" s="481">
        <v>44021</v>
      </c>
      <c r="C32" s="491"/>
      <c r="D32" s="491" t="s">
        <v>95</v>
      </c>
      <c r="E32" s="492" t="s">
        <v>3700</v>
      </c>
      <c r="F32" s="493">
        <v>19500</v>
      </c>
      <c r="G32" s="494">
        <v>20650</v>
      </c>
      <c r="H32" s="494">
        <v>18550</v>
      </c>
      <c r="I32" s="489" t="s">
        <v>3701</v>
      </c>
      <c r="J32" s="481" t="s">
        <v>3730</v>
      </c>
      <c r="K32" s="479">
        <f>F32-H32</f>
        <v>950</v>
      </c>
      <c r="L32" s="479">
        <f t="shared" ref="L32" si="22">(F32*-0.8)/100</f>
        <v>-156</v>
      </c>
      <c r="M32" s="486">
        <f t="shared" ref="M32" si="23">(K32+L32)/F32</f>
        <v>4.0717948717948718E-2</v>
      </c>
      <c r="N32" s="492" t="s">
        <v>600</v>
      </c>
      <c r="O32" s="488">
        <v>44027</v>
      </c>
      <c r="Q32" s="435"/>
      <c r="R32" s="436" t="s">
        <v>603</v>
      </c>
      <c r="S32" s="435"/>
      <c r="T32" s="435"/>
      <c r="U32" s="435"/>
      <c r="V32" s="435"/>
      <c r="W32" s="435"/>
      <c r="X32" s="435"/>
      <c r="Y32" s="435"/>
      <c r="Z32" s="435"/>
      <c r="AA32" s="435"/>
      <c r="AB32" s="435"/>
    </row>
    <row r="33" spans="1:38" s="434" customFormat="1" ht="14.25">
      <c r="A33" s="386">
        <v>24</v>
      </c>
      <c r="B33" s="411">
        <v>44022</v>
      </c>
      <c r="C33" s="427"/>
      <c r="D33" s="513" t="s">
        <v>3704</v>
      </c>
      <c r="E33" s="429" t="s">
        <v>601</v>
      </c>
      <c r="F33" s="429" t="s">
        <v>3702</v>
      </c>
      <c r="G33" s="443">
        <v>370</v>
      </c>
      <c r="H33" s="429"/>
      <c r="I33" s="414" t="s">
        <v>3703</v>
      </c>
      <c r="J33" s="430" t="s">
        <v>602</v>
      </c>
      <c r="K33" s="430"/>
      <c r="L33" s="431"/>
      <c r="M33" s="430"/>
      <c r="N33" s="432"/>
      <c r="O33" s="433"/>
      <c r="Q33" s="435"/>
      <c r="R33" s="436" t="s">
        <v>3187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</row>
    <row r="34" spans="1:38" s="434" customFormat="1" ht="14.25">
      <c r="A34" s="450">
        <v>25</v>
      </c>
      <c r="B34" s="451">
        <v>44025</v>
      </c>
      <c r="C34" s="452"/>
      <c r="D34" s="453" t="s">
        <v>181</v>
      </c>
      <c r="E34" s="454" t="s">
        <v>3628</v>
      </c>
      <c r="F34" s="455">
        <v>302</v>
      </c>
      <c r="G34" s="454">
        <v>323</v>
      </c>
      <c r="H34" s="454">
        <v>290</v>
      </c>
      <c r="I34" s="456">
        <v>265</v>
      </c>
      <c r="J34" s="457" t="s">
        <v>3751</v>
      </c>
      <c r="K34" s="457">
        <f>F34-H34</f>
        <v>12</v>
      </c>
      <c r="L34" s="546">
        <f t="shared" ref="L34" si="24">(F34*-0.8)/100</f>
        <v>-2.4160000000000004</v>
      </c>
      <c r="M34" s="458">
        <f t="shared" ref="M34" si="25">(K34+L34)/F34</f>
        <v>3.1735099337748346E-2</v>
      </c>
      <c r="N34" s="454" t="s">
        <v>600</v>
      </c>
      <c r="O34" s="460">
        <v>44028</v>
      </c>
      <c r="Q34" s="435"/>
      <c r="R34" s="436" t="s">
        <v>3187</v>
      </c>
      <c r="S34" s="435"/>
      <c r="T34" s="435"/>
      <c r="U34" s="435"/>
      <c r="V34" s="435"/>
      <c r="W34" s="435"/>
      <c r="X34" s="435"/>
      <c r="Y34" s="435"/>
      <c r="Z34" s="435"/>
      <c r="AA34" s="435"/>
      <c r="AB34" s="435"/>
    </row>
    <row r="35" spans="1:38" s="434" customFormat="1" ht="14.25">
      <c r="A35" s="450">
        <v>26</v>
      </c>
      <c r="B35" s="451">
        <v>44026</v>
      </c>
      <c r="C35" s="452"/>
      <c r="D35" s="453" t="s">
        <v>242</v>
      </c>
      <c r="E35" s="454" t="s">
        <v>601</v>
      </c>
      <c r="F35" s="455">
        <v>70.5</v>
      </c>
      <c r="G35" s="454">
        <v>64.5</v>
      </c>
      <c r="H35" s="454">
        <v>74</v>
      </c>
      <c r="I35" s="456" t="s">
        <v>3725</v>
      </c>
      <c r="J35" s="457" t="s">
        <v>3732</v>
      </c>
      <c r="K35" s="457">
        <f t="shared" ref="K35:K36" si="26">H35-F35</f>
        <v>3.5</v>
      </c>
      <c r="L35" s="546">
        <f t="shared" ref="L35:L36" si="27">(F35*-0.8)/100</f>
        <v>-0.56400000000000006</v>
      </c>
      <c r="M35" s="458">
        <f t="shared" ref="M35:M36" si="28">(K35+L35)/F35</f>
        <v>4.1645390070921988E-2</v>
      </c>
      <c r="N35" s="459" t="s">
        <v>600</v>
      </c>
      <c r="O35" s="460">
        <v>44027</v>
      </c>
      <c r="Q35" s="435"/>
      <c r="R35" s="436" t="s">
        <v>603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</row>
    <row r="36" spans="1:38" s="434" customFormat="1" ht="14.25">
      <c r="A36" s="489">
        <v>27</v>
      </c>
      <c r="B36" s="481">
        <v>44027</v>
      </c>
      <c r="C36" s="491"/>
      <c r="D36" s="491" t="s">
        <v>237</v>
      </c>
      <c r="E36" s="492" t="s">
        <v>601</v>
      </c>
      <c r="F36" s="493">
        <v>239</v>
      </c>
      <c r="G36" s="492">
        <v>224</v>
      </c>
      <c r="H36" s="494">
        <v>253.5</v>
      </c>
      <c r="I36" s="489" t="s">
        <v>3742</v>
      </c>
      <c r="J36" s="481" t="s">
        <v>3778</v>
      </c>
      <c r="K36" s="479">
        <f t="shared" si="26"/>
        <v>14.5</v>
      </c>
      <c r="L36" s="545">
        <f t="shared" si="27"/>
        <v>-1.9120000000000001</v>
      </c>
      <c r="M36" s="486">
        <f t="shared" si="28"/>
        <v>5.2669456066945605E-2</v>
      </c>
      <c r="N36" s="492" t="s">
        <v>600</v>
      </c>
      <c r="O36" s="488">
        <v>44032</v>
      </c>
      <c r="Q36" s="435"/>
      <c r="R36" s="436" t="s">
        <v>3187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</row>
    <row r="37" spans="1:38" s="434" customFormat="1" ht="14.25">
      <c r="A37" s="489">
        <v>28</v>
      </c>
      <c r="B37" s="481">
        <v>44028</v>
      </c>
      <c r="C37" s="490"/>
      <c r="D37" s="491" t="s">
        <v>338</v>
      </c>
      <c r="E37" s="492" t="s">
        <v>601</v>
      </c>
      <c r="F37" s="484">
        <v>289</v>
      </c>
      <c r="G37" s="492">
        <v>272</v>
      </c>
      <c r="H37" s="494">
        <v>305</v>
      </c>
      <c r="I37" s="494" t="s">
        <v>3744</v>
      </c>
      <c r="J37" s="479" t="s">
        <v>3780</v>
      </c>
      <c r="K37" s="479">
        <f t="shared" ref="K37" si="29">H37-F37</f>
        <v>16</v>
      </c>
      <c r="L37" s="548">
        <f t="shared" ref="L37" si="30">(F37*-0.8)/100</f>
        <v>-2.3120000000000003</v>
      </c>
      <c r="M37" s="486">
        <f t="shared" ref="M37" si="31">(K37+L37)/F37</f>
        <v>4.7363321799307953E-2</v>
      </c>
      <c r="N37" s="487" t="s">
        <v>600</v>
      </c>
      <c r="O37" s="488">
        <v>44032</v>
      </c>
      <c r="Q37" s="435"/>
      <c r="R37" s="436" t="s">
        <v>3187</v>
      </c>
      <c r="S37" s="435"/>
      <c r="T37" s="435"/>
      <c r="U37" s="435"/>
      <c r="V37" s="435"/>
      <c r="W37" s="435"/>
      <c r="X37" s="435"/>
      <c r="Y37" s="435"/>
      <c r="Z37" s="435"/>
      <c r="AA37" s="435"/>
      <c r="AB37" s="435"/>
    </row>
    <row r="38" spans="1:38" s="434" customFormat="1" ht="14.25">
      <c r="A38" s="386">
        <v>29</v>
      </c>
      <c r="B38" s="411">
        <v>44029</v>
      </c>
      <c r="C38" s="427"/>
      <c r="D38" s="513" t="s">
        <v>60</v>
      </c>
      <c r="E38" s="429" t="s">
        <v>601</v>
      </c>
      <c r="F38" s="429" t="s">
        <v>3775</v>
      </c>
      <c r="G38" s="443">
        <v>1190</v>
      </c>
      <c r="H38" s="429"/>
      <c r="I38" s="414" t="s">
        <v>3774</v>
      </c>
      <c r="J38" s="430"/>
      <c r="K38" s="430"/>
      <c r="L38" s="431"/>
      <c r="M38" s="430"/>
      <c r="N38" s="432"/>
      <c r="O38" s="433"/>
      <c r="Q38" s="435"/>
      <c r="R38" s="436" t="s">
        <v>3187</v>
      </c>
      <c r="S38" s="435"/>
      <c r="T38" s="435"/>
      <c r="U38" s="435"/>
      <c r="V38" s="435"/>
      <c r="W38" s="435"/>
      <c r="X38" s="435"/>
      <c r="Y38" s="435"/>
      <c r="Z38" s="435"/>
      <c r="AA38" s="435"/>
      <c r="AB38" s="435"/>
    </row>
    <row r="39" spans="1:38" s="434" customFormat="1" ht="14.25">
      <c r="A39" s="386"/>
      <c r="B39" s="411"/>
      <c r="C39" s="427"/>
      <c r="D39" s="513"/>
      <c r="E39" s="429"/>
      <c r="F39" s="429"/>
      <c r="G39" s="443"/>
      <c r="H39" s="429"/>
      <c r="I39" s="414"/>
      <c r="J39" s="430"/>
      <c r="K39" s="430"/>
      <c r="L39" s="431"/>
      <c r="M39" s="430"/>
      <c r="N39" s="432"/>
      <c r="O39" s="433"/>
      <c r="Q39" s="435"/>
      <c r="R39" s="436"/>
      <c r="S39" s="435"/>
      <c r="T39" s="435"/>
      <c r="U39" s="435"/>
      <c r="V39" s="435"/>
      <c r="W39" s="435"/>
      <c r="X39" s="435"/>
      <c r="Y39" s="435"/>
      <c r="Z39" s="435"/>
      <c r="AA39" s="435"/>
      <c r="AB39" s="435"/>
    </row>
    <row r="40" spans="1:38" s="434" customFormat="1" ht="14.25">
      <c r="A40" s="386"/>
      <c r="B40" s="411"/>
      <c r="C40" s="427"/>
      <c r="D40" s="513"/>
      <c r="E40" s="429"/>
      <c r="F40" s="429"/>
      <c r="G40" s="443"/>
      <c r="H40" s="429"/>
      <c r="I40" s="414"/>
      <c r="J40" s="430"/>
      <c r="K40" s="430"/>
      <c r="L40" s="431"/>
      <c r="M40" s="430"/>
      <c r="N40" s="432"/>
      <c r="O40" s="433"/>
      <c r="Q40" s="435"/>
      <c r="R40" s="436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</row>
    <row r="41" spans="1:38" s="5" customFormat="1" ht="14.25">
      <c r="A41" s="386"/>
      <c r="B41" s="411"/>
      <c r="C41" s="412"/>
      <c r="D41" s="393"/>
      <c r="E41" s="413"/>
      <c r="F41" s="414"/>
      <c r="G41" s="415"/>
      <c r="H41" s="415"/>
      <c r="I41" s="414"/>
      <c r="J41" s="380"/>
      <c r="K41" s="380"/>
      <c r="L41" s="379"/>
      <c r="M41" s="377"/>
      <c r="N41" s="391"/>
      <c r="O41" s="385"/>
      <c r="P41" s="434"/>
      <c r="Q41" s="64"/>
      <c r="R41" s="341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2" customHeight="1">
      <c r="A42" s="23" t="s">
        <v>604</v>
      </c>
      <c r="B42" s="24"/>
      <c r="C42" s="25"/>
      <c r="D42" s="26"/>
      <c r="E42" s="27"/>
      <c r="F42" s="28"/>
      <c r="G42" s="28"/>
      <c r="H42" s="28"/>
      <c r="I42" s="28"/>
      <c r="J42" s="65"/>
      <c r="K42" s="28"/>
      <c r="L42" s="28"/>
      <c r="M42" s="38"/>
      <c r="N42" s="65"/>
      <c r="O42" s="66"/>
      <c r="P42" s="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s="5" customFormat="1" ht="12" customHeight="1">
      <c r="A43" s="29" t="s">
        <v>605</v>
      </c>
      <c r="B43" s="23"/>
      <c r="C43" s="23"/>
      <c r="D43" s="23"/>
      <c r="F43" s="30" t="s">
        <v>606</v>
      </c>
      <c r="G43" s="17"/>
      <c r="H43" s="31"/>
      <c r="I43" s="36"/>
      <c r="J43" s="67"/>
      <c r="K43" s="68"/>
      <c r="L43" s="69"/>
      <c r="M43" s="69"/>
      <c r="N43" s="16"/>
      <c r="O43" s="70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3" t="s">
        <v>607</v>
      </c>
      <c r="B44" s="23"/>
      <c r="C44" s="23"/>
      <c r="D44" s="23"/>
      <c r="E44" s="32"/>
      <c r="F44" s="30" t="s">
        <v>608</v>
      </c>
      <c r="G44" s="17"/>
      <c r="H44" s="31"/>
      <c r="I44" s="36"/>
      <c r="J44" s="67"/>
      <c r="K44" s="68"/>
      <c r="L44" s="69"/>
      <c r="M44" s="69"/>
      <c r="N44" s="16"/>
      <c r="O44" s="70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/>
      <c r="B45" s="23"/>
      <c r="C45" s="23"/>
      <c r="D45" s="23"/>
      <c r="E45" s="32"/>
      <c r="F45" s="17"/>
      <c r="G45" s="17"/>
      <c r="H45" s="31"/>
      <c r="I45" s="36"/>
      <c r="J45" s="71"/>
      <c r="K45" s="68"/>
      <c r="L45" s="69"/>
      <c r="M45" s="17"/>
      <c r="N45" s="72"/>
      <c r="O45" s="5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">
      <c r="A46" s="11"/>
      <c r="B46" s="33" t="s">
        <v>609</v>
      </c>
      <c r="C46" s="33"/>
      <c r="D46" s="33"/>
      <c r="E46" s="33"/>
      <c r="F46" s="34"/>
      <c r="G46" s="32"/>
      <c r="H46" s="32"/>
      <c r="I46" s="73"/>
      <c r="J46" s="74"/>
      <c r="K46" s="75"/>
      <c r="L46" s="12"/>
      <c r="M46" s="12"/>
      <c r="N46" s="11"/>
      <c r="O46" s="53"/>
      <c r="P46" s="7"/>
      <c r="R46" s="82"/>
      <c r="S46" s="16"/>
      <c r="T46" s="16"/>
      <c r="U46" s="16"/>
      <c r="V46" s="16"/>
      <c r="W46" s="16"/>
      <c r="X46" s="16"/>
      <c r="Y46" s="16"/>
      <c r="Z46" s="16"/>
    </row>
    <row r="47" spans="1:38" s="6" customFormat="1" ht="38.25">
      <c r="A47" s="20" t="s">
        <v>16</v>
      </c>
      <c r="B47" s="21" t="s">
        <v>575</v>
      </c>
      <c r="C47" s="21"/>
      <c r="D47" s="22" t="s">
        <v>588</v>
      </c>
      <c r="E47" s="21" t="s">
        <v>589</v>
      </c>
      <c r="F47" s="21" t="s">
        <v>590</v>
      </c>
      <c r="G47" s="21" t="s">
        <v>610</v>
      </c>
      <c r="H47" s="21" t="s">
        <v>592</v>
      </c>
      <c r="I47" s="21" t="s">
        <v>593</v>
      </c>
      <c r="J47" s="76" t="s">
        <v>594</v>
      </c>
      <c r="K47" s="62" t="s">
        <v>611</v>
      </c>
      <c r="L47" s="63" t="s">
        <v>3720</v>
      </c>
      <c r="M47" s="63" t="s">
        <v>3705</v>
      </c>
      <c r="N47" s="21" t="s">
        <v>597</v>
      </c>
      <c r="O47" s="78" t="s">
        <v>598</v>
      </c>
      <c r="P47" s="7"/>
      <c r="Q47" s="40"/>
      <c r="R47" s="38"/>
      <c r="S47" s="38"/>
      <c r="T47" s="38"/>
    </row>
    <row r="48" spans="1:38" s="407" customFormat="1" ht="15" customHeight="1">
      <c r="A48" s="464">
        <v>1</v>
      </c>
      <c r="B48" s="461">
        <v>44006</v>
      </c>
      <c r="C48" s="465"/>
      <c r="D48" s="445" t="s">
        <v>3638</v>
      </c>
      <c r="E48" s="446" t="s">
        <v>601</v>
      </c>
      <c r="F48" s="446">
        <v>646</v>
      </c>
      <c r="G48" s="466">
        <v>629</v>
      </c>
      <c r="H48" s="466">
        <v>625.5</v>
      </c>
      <c r="I48" s="446" t="s">
        <v>3639</v>
      </c>
      <c r="J48" s="447" t="s">
        <v>3649</v>
      </c>
      <c r="K48" s="447">
        <f t="shared" ref="K48:K50" si="32">H48-F48</f>
        <v>-20.5</v>
      </c>
      <c r="L48" s="547">
        <f>(F48*-0.8)/100</f>
        <v>-5.168000000000001</v>
      </c>
      <c r="M48" s="448">
        <f>(K48+L48)/F48</f>
        <v>-3.9733746130030959E-2</v>
      </c>
      <c r="N48" s="462" t="s">
        <v>664</v>
      </c>
      <c r="O48" s="467">
        <v>44013</v>
      </c>
      <c r="P48" s="7"/>
      <c r="Q48" s="7"/>
      <c r="R48" s="344" t="s">
        <v>603</v>
      </c>
      <c r="S48" s="426"/>
      <c r="T48" s="426"/>
      <c r="U48" s="426"/>
      <c r="V48" s="426"/>
      <c r="W48" s="426"/>
      <c r="X48" s="426"/>
      <c r="Y48" s="426"/>
      <c r="Z48" s="426"/>
      <c r="AA48" s="426"/>
    </row>
    <row r="49" spans="1:27" s="407" customFormat="1" ht="15" customHeight="1">
      <c r="A49" s="464">
        <v>2</v>
      </c>
      <c r="B49" s="461">
        <v>44006</v>
      </c>
      <c r="C49" s="465"/>
      <c r="D49" s="445" t="s">
        <v>136</v>
      </c>
      <c r="E49" s="446" t="s">
        <v>601</v>
      </c>
      <c r="F49" s="446">
        <v>957</v>
      </c>
      <c r="G49" s="466">
        <v>925</v>
      </c>
      <c r="H49" s="466">
        <v>925.5</v>
      </c>
      <c r="I49" s="446">
        <v>1025</v>
      </c>
      <c r="J49" s="447" t="s">
        <v>3650</v>
      </c>
      <c r="K49" s="447">
        <f t="shared" si="32"/>
        <v>-31.5</v>
      </c>
      <c r="L49" s="547">
        <f t="shared" ref="L49:L52" si="33">(F49*-0.8)/100</f>
        <v>-7.6560000000000006</v>
      </c>
      <c r="M49" s="448">
        <f t="shared" ref="M49:M52" si="34">(K49+L49)/F49</f>
        <v>-4.0915360501567397E-2</v>
      </c>
      <c r="N49" s="462" t="s">
        <v>664</v>
      </c>
      <c r="O49" s="467">
        <v>44013</v>
      </c>
      <c r="P49" s="7"/>
      <c r="Q49" s="7"/>
      <c r="R49" s="344" t="s">
        <v>3187</v>
      </c>
      <c r="S49" s="426"/>
      <c r="T49" s="426"/>
      <c r="U49" s="426"/>
      <c r="V49" s="426"/>
      <c r="W49" s="426"/>
      <c r="X49" s="426"/>
      <c r="Y49" s="426"/>
      <c r="Z49" s="426"/>
      <c r="AA49" s="426"/>
    </row>
    <row r="50" spans="1:27" s="407" customFormat="1" ht="15" customHeight="1">
      <c r="A50" s="480">
        <v>3</v>
      </c>
      <c r="B50" s="481">
        <v>44008</v>
      </c>
      <c r="C50" s="482"/>
      <c r="D50" s="483" t="s">
        <v>53</v>
      </c>
      <c r="E50" s="484" t="s">
        <v>601</v>
      </c>
      <c r="F50" s="484">
        <v>782</v>
      </c>
      <c r="G50" s="485">
        <v>758</v>
      </c>
      <c r="H50" s="485">
        <v>803</v>
      </c>
      <c r="I50" s="484">
        <v>825</v>
      </c>
      <c r="J50" s="479" t="s">
        <v>650</v>
      </c>
      <c r="K50" s="479">
        <f t="shared" si="32"/>
        <v>21</v>
      </c>
      <c r="L50" s="548">
        <f t="shared" si="33"/>
        <v>-6.2560000000000002</v>
      </c>
      <c r="M50" s="486">
        <f t="shared" si="34"/>
        <v>1.8854219948849105E-2</v>
      </c>
      <c r="N50" s="487" t="s">
        <v>600</v>
      </c>
      <c r="O50" s="488">
        <v>44020</v>
      </c>
      <c r="P50" s="7"/>
      <c r="Q50" s="7"/>
      <c r="R50" s="344" t="s">
        <v>3187</v>
      </c>
      <c r="S50" s="426"/>
      <c r="T50" s="426"/>
      <c r="U50" s="426"/>
      <c r="V50" s="426"/>
      <c r="W50" s="426"/>
      <c r="X50" s="426"/>
      <c r="Y50" s="426"/>
      <c r="Z50" s="426"/>
      <c r="AA50" s="426"/>
    </row>
    <row r="51" spans="1:27" s="407" customFormat="1" ht="15" customHeight="1">
      <c r="A51" s="480">
        <v>4</v>
      </c>
      <c r="B51" s="481">
        <v>44011</v>
      </c>
      <c r="C51" s="482"/>
      <c r="D51" s="483" t="s">
        <v>98</v>
      </c>
      <c r="E51" s="484" t="s">
        <v>601</v>
      </c>
      <c r="F51" s="484">
        <v>147</v>
      </c>
      <c r="G51" s="485">
        <v>142.5</v>
      </c>
      <c r="H51" s="485">
        <v>151</v>
      </c>
      <c r="I51" s="484" t="s">
        <v>3644</v>
      </c>
      <c r="J51" s="479" t="s">
        <v>3663</v>
      </c>
      <c r="K51" s="479">
        <f t="shared" ref="K51:K52" si="35">H51-F51</f>
        <v>4</v>
      </c>
      <c r="L51" s="548">
        <f t="shared" si="33"/>
        <v>-1.1760000000000002</v>
      </c>
      <c r="M51" s="486">
        <f t="shared" si="34"/>
        <v>1.9210884353741495E-2</v>
      </c>
      <c r="N51" s="487" t="s">
        <v>600</v>
      </c>
      <c r="O51" s="488">
        <v>44014</v>
      </c>
      <c r="P51" s="7"/>
      <c r="Q51" s="7"/>
      <c r="R51" s="344" t="s">
        <v>603</v>
      </c>
      <c r="S51" s="426"/>
      <c r="T51" s="426"/>
      <c r="U51" s="426"/>
      <c r="V51" s="426"/>
      <c r="W51" s="426"/>
      <c r="X51" s="426"/>
      <c r="Y51" s="426"/>
      <c r="Z51" s="426"/>
      <c r="AA51" s="426"/>
    </row>
    <row r="52" spans="1:27" s="407" customFormat="1" ht="15" customHeight="1">
      <c r="A52" s="480">
        <v>5</v>
      </c>
      <c r="B52" s="481">
        <v>44012</v>
      </c>
      <c r="C52" s="482"/>
      <c r="D52" s="483" t="s">
        <v>126</v>
      </c>
      <c r="E52" s="484" t="s">
        <v>601</v>
      </c>
      <c r="F52" s="484">
        <v>726.5</v>
      </c>
      <c r="G52" s="485">
        <v>714</v>
      </c>
      <c r="H52" s="485">
        <v>744.5</v>
      </c>
      <c r="I52" s="484" t="s">
        <v>3647</v>
      </c>
      <c r="J52" s="479" t="s">
        <v>3662</v>
      </c>
      <c r="K52" s="479">
        <f t="shared" si="35"/>
        <v>18</v>
      </c>
      <c r="L52" s="548">
        <f t="shared" si="33"/>
        <v>-5.8120000000000003</v>
      </c>
      <c r="M52" s="486">
        <f t="shared" si="34"/>
        <v>1.6776324845147968E-2</v>
      </c>
      <c r="N52" s="487" t="s">
        <v>600</v>
      </c>
      <c r="O52" s="488">
        <v>44014</v>
      </c>
      <c r="P52" s="7"/>
      <c r="Q52" s="7"/>
      <c r="R52" s="344" t="s">
        <v>603</v>
      </c>
      <c r="S52" s="426"/>
      <c r="T52" s="426"/>
      <c r="U52" s="426"/>
      <c r="V52" s="426"/>
      <c r="W52" s="426"/>
      <c r="X52" s="426"/>
      <c r="Y52" s="426"/>
      <c r="Z52" s="426"/>
      <c r="AA52" s="426"/>
    </row>
    <row r="53" spans="1:27" s="407" customFormat="1" ht="15" customHeight="1">
      <c r="A53" s="464">
        <v>6</v>
      </c>
      <c r="B53" s="461">
        <v>44013</v>
      </c>
      <c r="C53" s="465"/>
      <c r="D53" s="445" t="s">
        <v>91</v>
      </c>
      <c r="E53" s="446" t="s">
        <v>601</v>
      </c>
      <c r="F53" s="446">
        <v>2255</v>
      </c>
      <c r="G53" s="466">
        <v>2200</v>
      </c>
      <c r="H53" s="466">
        <v>2195</v>
      </c>
      <c r="I53" s="446">
        <v>2350</v>
      </c>
      <c r="J53" s="447" t="s">
        <v>3660</v>
      </c>
      <c r="K53" s="447">
        <f>H53-F53</f>
        <v>-60</v>
      </c>
      <c r="L53" s="547">
        <f>(F53*-0.8)/100</f>
        <v>-18.04</v>
      </c>
      <c r="M53" s="448">
        <f>(K53+L53)/F53</f>
        <v>-3.4607538802660751E-2</v>
      </c>
      <c r="N53" s="462" t="s">
        <v>664</v>
      </c>
      <c r="O53" s="467">
        <v>44014</v>
      </c>
      <c r="P53" s="7"/>
      <c r="Q53" s="7"/>
      <c r="R53" s="344" t="s">
        <v>603</v>
      </c>
      <c r="S53" s="426"/>
      <c r="T53" s="426"/>
      <c r="U53" s="426"/>
      <c r="V53" s="426"/>
      <c r="W53" s="426"/>
      <c r="X53" s="426"/>
      <c r="Y53" s="426"/>
      <c r="Z53" s="426"/>
      <c r="AA53" s="426"/>
    </row>
    <row r="54" spans="1:27" s="407" customFormat="1" ht="15" customHeight="1">
      <c r="A54" s="500">
        <v>7</v>
      </c>
      <c r="B54" s="497">
        <v>44014</v>
      </c>
      <c r="C54" s="498"/>
      <c r="D54" s="496" t="s">
        <v>46</v>
      </c>
      <c r="E54" s="499" t="s">
        <v>3628</v>
      </c>
      <c r="F54" s="500">
        <v>194</v>
      </c>
      <c r="G54" s="500">
        <v>200</v>
      </c>
      <c r="H54" s="500">
        <v>194</v>
      </c>
      <c r="I54" s="500" t="s">
        <v>3656</v>
      </c>
      <c r="J54" s="501" t="s">
        <v>709</v>
      </c>
      <c r="K54" s="502">
        <v>0</v>
      </c>
      <c r="L54" s="549">
        <f>(F54*-0.8)/100</f>
        <v>-1.5520000000000003</v>
      </c>
      <c r="M54" s="503">
        <f>(K54+L54)/F54</f>
        <v>-8.0000000000000019E-3</v>
      </c>
      <c r="N54" s="521" t="s">
        <v>664</v>
      </c>
      <c r="O54" s="504">
        <v>44015</v>
      </c>
      <c r="P54" s="7"/>
      <c r="Q54" s="7"/>
      <c r="R54" s="344" t="s">
        <v>603</v>
      </c>
      <c r="S54" s="426"/>
      <c r="T54" s="426"/>
      <c r="U54" s="426"/>
      <c r="V54" s="426"/>
      <c r="W54" s="426"/>
      <c r="X54" s="426"/>
      <c r="Y54" s="426"/>
      <c r="Z54" s="426"/>
      <c r="AA54" s="426"/>
    </row>
    <row r="55" spans="1:27" s="407" customFormat="1" ht="15" customHeight="1">
      <c r="A55" s="480">
        <v>8</v>
      </c>
      <c r="B55" s="481">
        <v>44015</v>
      </c>
      <c r="C55" s="482"/>
      <c r="D55" s="483" t="s">
        <v>83</v>
      </c>
      <c r="E55" s="484" t="s">
        <v>601</v>
      </c>
      <c r="F55" s="484">
        <v>641.5</v>
      </c>
      <c r="G55" s="485">
        <v>615</v>
      </c>
      <c r="H55" s="485">
        <v>659</v>
      </c>
      <c r="I55" s="484" t="s">
        <v>3668</v>
      </c>
      <c r="J55" s="479" t="s">
        <v>3759</v>
      </c>
      <c r="K55" s="479">
        <f t="shared" ref="K55" si="36">H55-F55</f>
        <v>17.5</v>
      </c>
      <c r="L55" s="548">
        <f t="shared" ref="L55" si="37">(F55*-0.8)/100</f>
        <v>-5.1320000000000006</v>
      </c>
      <c r="M55" s="486">
        <f t="shared" ref="M55" si="38">(K55+L55)/F55</f>
        <v>1.9279812938425563E-2</v>
      </c>
      <c r="N55" s="487" t="s">
        <v>600</v>
      </c>
      <c r="O55" s="488">
        <v>44028</v>
      </c>
      <c r="P55" s="7"/>
      <c r="Q55" s="7"/>
      <c r="R55" s="344" t="s">
        <v>603</v>
      </c>
      <c r="S55" s="426"/>
      <c r="T55" s="426"/>
      <c r="U55" s="426"/>
      <c r="V55" s="426"/>
      <c r="W55" s="426"/>
      <c r="X55" s="426"/>
      <c r="Y55" s="426"/>
      <c r="Z55" s="426"/>
      <c r="AA55" s="426"/>
    </row>
    <row r="56" spans="1:27" s="407" customFormat="1" ht="15" customHeight="1">
      <c r="A56" s="480">
        <v>9</v>
      </c>
      <c r="B56" s="481">
        <v>44020</v>
      </c>
      <c r="C56" s="482"/>
      <c r="D56" s="483" t="s">
        <v>69</v>
      </c>
      <c r="E56" s="484" t="s">
        <v>601</v>
      </c>
      <c r="F56" s="484">
        <v>567</v>
      </c>
      <c r="G56" s="485">
        <v>549</v>
      </c>
      <c r="H56" s="485">
        <v>585</v>
      </c>
      <c r="I56" s="484" t="s">
        <v>3689</v>
      </c>
      <c r="J56" s="479" t="s">
        <v>3662</v>
      </c>
      <c r="K56" s="479">
        <f>H56-F56</f>
        <v>18</v>
      </c>
      <c r="L56" s="548">
        <f>(F56*-0.8)/100</f>
        <v>-4.5360000000000005</v>
      </c>
      <c r="M56" s="486">
        <f t="shared" ref="M56:M64" si="39">(K56+L56)/F56</f>
        <v>2.3746031746031744E-2</v>
      </c>
      <c r="N56" s="487" t="s">
        <v>600</v>
      </c>
      <c r="O56" s="488">
        <v>44025</v>
      </c>
      <c r="P56" s="7"/>
      <c r="Q56" s="7"/>
      <c r="R56" s="344" t="s">
        <v>603</v>
      </c>
      <c r="S56" s="426"/>
      <c r="T56" s="426"/>
      <c r="U56" s="426"/>
      <c r="V56" s="426"/>
      <c r="W56" s="426"/>
      <c r="X56" s="426"/>
      <c r="Y56" s="426"/>
      <c r="Z56" s="426"/>
      <c r="AA56" s="426"/>
    </row>
    <row r="57" spans="1:27" s="407" customFormat="1" ht="15" customHeight="1">
      <c r="A57" s="464">
        <v>10</v>
      </c>
      <c r="B57" s="461">
        <v>44021</v>
      </c>
      <c r="C57" s="465"/>
      <c r="D57" s="445" t="s">
        <v>108</v>
      </c>
      <c r="E57" s="446" t="s">
        <v>3628</v>
      </c>
      <c r="F57" s="446">
        <v>577.5</v>
      </c>
      <c r="G57" s="466">
        <v>596</v>
      </c>
      <c r="H57" s="466">
        <v>596</v>
      </c>
      <c r="I57" s="446" t="s">
        <v>3695</v>
      </c>
      <c r="J57" s="447" t="s">
        <v>3706</v>
      </c>
      <c r="K57" s="447">
        <f>F57-H57</f>
        <v>-18.5</v>
      </c>
      <c r="L57" s="547">
        <f>(F57*-0.8)/100</f>
        <v>-4.62</v>
      </c>
      <c r="M57" s="448">
        <f t="shared" si="39"/>
        <v>-4.0034632034632034E-2</v>
      </c>
      <c r="N57" s="462" t="s">
        <v>664</v>
      </c>
      <c r="O57" s="449">
        <v>44025</v>
      </c>
      <c r="P57" s="7"/>
      <c r="Q57" s="7"/>
      <c r="R57" s="344" t="s">
        <v>603</v>
      </c>
      <c r="S57" s="426"/>
      <c r="T57" s="426"/>
      <c r="U57" s="426"/>
      <c r="V57" s="426"/>
      <c r="W57" s="426"/>
      <c r="X57" s="426"/>
      <c r="Y57" s="426"/>
      <c r="Z57" s="426"/>
      <c r="AA57" s="426"/>
    </row>
    <row r="58" spans="1:27" s="407" customFormat="1" ht="15" customHeight="1">
      <c r="A58" s="464">
        <v>11</v>
      </c>
      <c r="B58" s="461">
        <v>44022</v>
      </c>
      <c r="C58" s="465"/>
      <c r="D58" s="445" t="s">
        <v>38</v>
      </c>
      <c r="E58" s="446" t="s">
        <v>3628</v>
      </c>
      <c r="F58" s="446">
        <v>1310</v>
      </c>
      <c r="G58" s="466">
        <v>1352</v>
      </c>
      <c r="H58" s="466">
        <v>1344</v>
      </c>
      <c r="I58" s="446" t="s">
        <v>3637</v>
      </c>
      <c r="J58" s="447" t="s">
        <v>3719</v>
      </c>
      <c r="K58" s="447">
        <f>F58-H58</f>
        <v>-34</v>
      </c>
      <c r="L58" s="547">
        <f>(F58*-0.8)/100</f>
        <v>-10.48</v>
      </c>
      <c r="M58" s="448">
        <f t="shared" si="39"/>
        <v>-3.3954198473282446E-2</v>
      </c>
      <c r="N58" s="462" t="s">
        <v>664</v>
      </c>
      <c r="O58" s="449">
        <v>44025</v>
      </c>
      <c r="P58" s="7"/>
      <c r="Q58" s="7"/>
      <c r="R58" s="344" t="s">
        <v>603</v>
      </c>
      <c r="S58" s="426"/>
      <c r="T58" s="426"/>
      <c r="U58" s="426"/>
      <c r="V58" s="426"/>
      <c r="W58" s="426"/>
      <c r="X58" s="426"/>
      <c r="Y58" s="426"/>
      <c r="Z58" s="426"/>
      <c r="AA58" s="426"/>
    </row>
    <row r="59" spans="1:27" s="407" customFormat="1" ht="15" customHeight="1">
      <c r="A59" s="480">
        <v>12</v>
      </c>
      <c r="B59" s="481">
        <v>44025</v>
      </c>
      <c r="C59" s="482"/>
      <c r="D59" s="483" t="s">
        <v>174</v>
      </c>
      <c r="E59" s="484" t="s">
        <v>601</v>
      </c>
      <c r="F59" s="484">
        <v>1130</v>
      </c>
      <c r="G59" s="485">
        <v>1093</v>
      </c>
      <c r="H59" s="485">
        <v>1145</v>
      </c>
      <c r="I59" s="484" t="s">
        <v>3707</v>
      </c>
      <c r="J59" s="479" t="s">
        <v>3708</v>
      </c>
      <c r="K59" s="479">
        <f>H59-F59</f>
        <v>15</v>
      </c>
      <c r="L59" s="548">
        <f>(F59*-0.07)/100</f>
        <v>-0.79100000000000004</v>
      </c>
      <c r="M59" s="486">
        <f t="shared" si="39"/>
        <v>1.257433628318584E-2</v>
      </c>
      <c r="N59" s="487" t="s">
        <v>600</v>
      </c>
      <c r="O59" s="522">
        <v>44025</v>
      </c>
      <c r="P59" s="7"/>
      <c r="Q59" s="7"/>
      <c r="R59" s="344" t="s">
        <v>603</v>
      </c>
      <c r="S59" s="426"/>
      <c r="T59" s="426"/>
      <c r="U59" s="426"/>
      <c r="V59" s="426"/>
      <c r="W59" s="426"/>
      <c r="X59" s="426"/>
      <c r="Y59" s="426"/>
      <c r="Z59" s="426"/>
      <c r="AA59" s="426"/>
    </row>
    <row r="60" spans="1:27" s="407" customFormat="1" ht="15" customHeight="1">
      <c r="A60" s="480">
        <v>13</v>
      </c>
      <c r="B60" s="481">
        <v>44026</v>
      </c>
      <c r="C60" s="482"/>
      <c r="D60" s="483" t="s">
        <v>93</v>
      </c>
      <c r="E60" s="484" t="s">
        <v>3628</v>
      </c>
      <c r="F60" s="484">
        <v>144</v>
      </c>
      <c r="G60" s="485">
        <v>149</v>
      </c>
      <c r="H60" s="485">
        <v>141.75</v>
      </c>
      <c r="I60" s="484" t="s">
        <v>3722</v>
      </c>
      <c r="J60" s="479" t="s">
        <v>3723</v>
      </c>
      <c r="K60" s="479">
        <f>F60-H60</f>
        <v>2.25</v>
      </c>
      <c r="L60" s="548">
        <f>(F60*-0.07)/100</f>
        <v>-0.10080000000000001</v>
      </c>
      <c r="M60" s="486">
        <f t="shared" si="39"/>
        <v>1.4925000000000001E-2</v>
      </c>
      <c r="N60" s="487" t="s">
        <v>600</v>
      </c>
      <c r="O60" s="522">
        <v>44026</v>
      </c>
      <c r="P60" s="7"/>
      <c r="Q60" s="7"/>
      <c r="R60" s="344" t="s">
        <v>603</v>
      </c>
      <c r="S60" s="426"/>
      <c r="T60" s="426"/>
      <c r="U60" s="426"/>
      <c r="V60" s="426"/>
      <c r="W60" s="426"/>
      <c r="X60" s="426"/>
      <c r="Y60" s="426"/>
      <c r="Z60" s="426"/>
      <c r="AA60" s="426"/>
    </row>
    <row r="61" spans="1:27" s="9" customFormat="1" ht="15" customHeight="1">
      <c r="A61" s="480">
        <v>14</v>
      </c>
      <c r="B61" s="481">
        <v>44026</v>
      </c>
      <c r="C61" s="482"/>
      <c r="D61" s="483" t="s">
        <v>523</v>
      </c>
      <c r="E61" s="484" t="s">
        <v>601</v>
      </c>
      <c r="F61" s="484">
        <v>232</v>
      </c>
      <c r="G61" s="485">
        <v>227</v>
      </c>
      <c r="H61" s="485">
        <v>238</v>
      </c>
      <c r="I61" s="484" t="s">
        <v>3724</v>
      </c>
      <c r="J61" s="479" t="s">
        <v>3733</v>
      </c>
      <c r="K61" s="479">
        <f>H61-F61</f>
        <v>6</v>
      </c>
      <c r="L61" s="548">
        <f>(F61*-0.8)/100</f>
        <v>-1.8560000000000003</v>
      </c>
      <c r="M61" s="486">
        <f t="shared" si="39"/>
        <v>1.7862068965517241E-2</v>
      </c>
      <c r="N61" s="487" t="s">
        <v>600</v>
      </c>
      <c r="O61" s="488">
        <v>44027</v>
      </c>
      <c r="P61" s="64"/>
      <c r="Q61" s="64"/>
      <c r="R61" s="425" t="s">
        <v>3187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0">
        <v>15</v>
      </c>
      <c r="B62" s="481">
        <v>44026</v>
      </c>
      <c r="C62" s="482"/>
      <c r="D62" s="483" t="s">
        <v>174</v>
      </c>
      <c r="E62" s="484" t="s">
        <v>601</v>
      </c>
      <c r="F62" s="484">
        <v>1130</v>
      </c>
      <c r="G62" s="485">
        <v>1093</v>
      </c>
      <c r="H62" s="485">
        <v>1157.5</v>
      </c>
      <c r="I62" s="484" t="s">
        <v>3707</v>
      </c>
      <c r="J62" s="479" t="s">
        <v>3758</v>
      </c>
      <c r="K62" s="479">
        <f>H62-F62</f>
        <v>27.5</v>
      </c>
      <c r="L62" s="548">
        <f>(F62*-0.8)/100</f>
        <v>-9.0399999999999991</v>
      </c>
      <c r="M62" s="486">
        <f t="shared" si="39"/>
        <v>1.6336283185840707E-2</v>
      </c>
      <c r="N62" s="487" t="s">
        <v>600</v>
      </c>
      <c r="O62" s="488">
        <v>44027</v>
      </c>
      <c r="P62" s="64"/>
      <c r="Q62" s="64"/>
      <c r="R62" s="425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0">
        <v>16</v>
      </c>
      <c r="B63" s="481">
        <v>44027</v>
      </c>
      <c r="C63" s="482"/>
      <c r="D63" s="483" t="s">
        <v>93</v>
      </c>
      <c r="E63" s="484" t="s">
        <v>3628</v>
      </c>
      <c r="F63" s="484">
        <v>142.5</v>
      </c>
      <c r="G63" s="485">
        <v>148</v>
      </c>
      <c r="H63" s="485">
        <v>140.25</v>
      </c>
      <c r="I63" s="484" t="s">
        <v>3722</v>
      </c>
      <c r="J63" s="479" t="s">
        <v>3723</v>
      </c>
      <c r="K63" s="479">
        <f>F63-H63</f>
        <v>2.25</v>
      </c>
      <c r="L63" s="548">
        <f>(F63*-0.07)/100</f>
        <v>-9.9750000000000019E-2</v>
      </c>
      <c r="M63" s="486">
        <f t="shared" si="39"/>
        <v>1.5089473684210524E-2</v>
      </c>
      <c r="N63" s="487" t="s">
        <v>600</v>
      </c>
      <c r="O63" s="522">
        <v>44027</v>
      </c>
      <c r="P63" s="64"/>
      <c r="Q63" s="64"/>
      <c r="R63" s="425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80">
        <v>17</v>
      </c>
      <c r="B64" s="481">
        <v>44027</v>
      </c>
      <c r="C64" s="482"/>
      <c r="D64" s="483" t="s">
        <v>135</v>
      </c>
      <c r="E64" s="484" t="s">
        <v>3628</v>
      </c>
      <c r="F64" s="484">
        <v>266.5</v>
      </c>
      <c r="G64" s="485">
        <v>274</v>
      </c>
      <c r="H64" s="485">
        <v>262.25</v>
      </c>
      <c r="I64" s="484" t="s">
        <v>3735</v>
      </c>
      <c r="J64" s="479" t="s">
        <v>3734</v>
      </c>
      <c r="K64" s="479">
        <f>F64-H64</f>
        <v>4.25</v>
      </c>
      <c r="L64" s="548">
        <f>(F64*-0.07)/100</f>
        <v>-0.18655000000000002</v>
      </c>
      <c r="M64" s="486">
        <f t="shared" si="39"/>
        <v>1.524746716697936E-2</v>
      </c>
      <c r="N64" s="487" t="s">
        <v>600</v>
      </c>
      <c r="O64" s="522">
        <v>44027</v>
      </c>
      <c r="P64" s="64"/>
      <c r="Q64" s="64"/>
      <c r="R64" s="425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64">
        <v>18</v>
      </c>
      <c r="B65" s="461">
        <v>44027</v>
      </c>
      <c r="C65" s="465"/>
      <c r="D65" s="445" t="s">
        <v>527</v>
      </c>
      <c r="E65" s="446" t="s">
        <v>601</v>
      </c>
      <c r="F65" s="446">
        <v>164.75</v>
      </c>
      <c r="G65" s="466">
        <v>160</v>
      </c>
      <c r="H65" s="466">
        <v>160</v>
      </c>
      <c r="I65" s="446" t="s">
        <v>3736</v>
      </c>
      <c r="J65" s="447" t="s">
        <v>3747</v>
      </c>
      <c r="K65" s="447">
        <f>H65-F65</f>
        <v>-4.75</v>
      </c>
      <c r="L65" s="547">
        <f>(F65*-0.8)/100</f>
        <v>-1.3180000000000001</v>
      </c>
      <c r="M65" s="448">
        <f>(K65+L65)/F65</f>
        <v>-3.6831562974203334E-2</v>
      </c>
      <c r="N65" s="462" t="s">
        <v>664</v>
      </c>
      <c r="O65" s="467">
        <v>44028</v>
      </c>
      <c r="P65" s="64"/>
      <c r="Q65" s="64"/>
      <c r="R65" s="425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563">
        <v>19</v>
      </c>
      <c r="B66" s="497">
        <v>44027</v>
      </c>
      <c r="C66" s="498"/>
      <c r="D66" s="564" t="s">
        <v>69</v>
      </c>
      <c r="E66" s="499" t="s">
        <v>601</v>
      </c>
      <c r="F66" s="499">
        <v>568</v>
      </c>
      <c r="G66" s="565">
        <v>549</v>
      </c>
      <c r="H66" s="565">
        <v>573</v>
      </c>
      <c r="I66" s="499" t="s">
        <v>3689</v>
      </c>
      <c r="J66" s="502" t="s">
        <v>3779</v>
      </c>
      <c r="K66" s="502">
        <f>H66-F66</f>
        <v>5</v>
      </c>
      <c r="L66" s="549">
        <f>(F66*-0.8)/100</f>
        <v>-4.5440000000000005</v>
      </c>
      <c r="M66" s="503">
        <f t="shared" ref="M66" si="40">(K66+L66)/F66</f>
        <v>8.0281690140844987E-4</v>
      </c>
      <c r="N66" s="501" t="s">
        <v>709</v>
      </c>
      <c r="O66" s="566">
        <v>44032</v>
      </c>
      <c r="P66" s="64"/>
      <c r="Q66" s="64"/>
      <c r="R66" s="425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80">
        <v>20</v>
      </c>
      <c r="B67" s="481">
        <v>44028</v>
      </c>
      <c r="C67" s="482"/>
      <c r="D67" s="483" t="s">
        <v>183</v>
      </c>
      <c r="E67" s="484" t="s">
        <v>3628</v>
      </c>
      <c r="F67" s="484">
        <v>104</v>
      </c>
      <c r="G67" s="485">
        <v>106.5</v>
      </c>
      <c r="H67" s="485">
        <v>101.5</v>
      </c>
      <c r="I67" s="484" t="s">
        <v>3746</v>
      </c>
      <c r="J67" s="479" t="s">
        <v>3745</v>
      </c>
      <c r="K67" s="479">
        <f>F67-H67</f>
        <v>2.5</v>
      </c>
      <c r="L67" s="548">
        <f>(F67*-0.07)/100</f>
        <v>-7.2800000000000017E-2</v>
      </c>
      <c r="M67" s="486">
        <f t="shared" ref="M67:M69" si="41">(K67+L67)/F67</f>
        <v>2.3338461538461537E-2</v>
      </c>
      <c r="N67" s="487" t="s">
        <v>600</v>
      </c>
      <c r="O67" s="522">
        <v>44028</v>
      </c>
      <c r="P67" s="64"/>
      <c r="Q67" s="64"/>
      <c r="R67" s="425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480">
        <v>21</v>
      </c>
      <c r="B68" s="481">
        <v>44028</v>
      </c>
      <c r="C68" s="482"/>
      <c r="D68" s="483" t="s">
        <v>86</v>
      </c>
      <c r="E68" s="484" t="s">
        <v>601</v>
      </c>
      <c r="F68" s="484">
        <v>421</v>
      </c>
      <c r="G68" s="485">
        <v>410</v>
      </c>
      <c r="H68" s="485">
        <v>429.5</v>
      </c>
      <c r="I68" s="484">
        <v>440</v>
      </c>
      <c r="J68" s="479" t="s">
        <v>3748</v>
      </c>
      <c r="K68" s="479">
        <f>H68-F68</f>
        <v>8.5</v>
      </c>
      <c r="L68" s="548">
        <f>(F68*-0.07)/100</f>
        <v>-0.29470000000000002</v>
      </c>
      <c r="M68" s="486">
        <f t="shared" si="41"/>
        <v>1.949002375296912E-2</v>
      </c>
      <c r="N68" s="487" t="s">
        <v>600</v>
      </c>
      <c r="O68" s="522">
        <v>44028</v>
      </c>
      <c r="P68" s="64"/>
      <c r="Q68" s="64"/>
      <c r="R68" s="425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480">
        <v>22</v>
      </c>
      <c r="B69" s="481">
        <v>44028</v>
      </c>
      <c r="C69" s="482"/>
      <c r="D69" s="483" t="s">
        <v>193</v>
      </c>
      <c r="E69" s="484" t="s">
        <v>601</v>
      </c>
      <c r="F69" s="484">
        <v>972.5</v>
      </c>
      <c r="G69" s="485">
        <v>947</v>
      </c>
      <c r="H69" s="485">
        <v>996</v>
      </c>
      <c r="I69" s="484">
        <v>1020</v>
      </c>
      <c r="J69" s="479" t="s">
        <v>3769</v>
      </c>
      <c r="K69" s="479">
        <f>H69-F69</f>
        <v>23.5</v>
      </c>
      <c r="L69" s="548">
        <f>(F69*-0.8)/100</f>
        <v>-7.78</v>
      </c>
      <c r="M69" s="486">
        <f t="shared" si="41"/>
        <v>1.6164524421593829E-2</v>
      </c>
      <c r="N69" s="487" t="s">
        <v>600</v>
      </c>
      <c r="O69" s="488">
        <v>44029</v>
      </c>
      <c r="P69" s="64"/>
      <c r="Q69" s="64"/>
      <c r="R69" s="425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34" s="9" customFormat="1" ht="15" customHeight="1">
      <c r="A70" s="532">
        <v>23</v>
      </c>
      <c r="B70" s="533">
        <v>44029</v>
      </c>
      <c r="C70" s="534"/>
      <c r="D70" s="535" t="s">
        <v>186</v>
      </c>
      <c r="E70" s="536" t="s">
        <v>601</v>
      </c>
      <c r="F70" s="536" t="s">
        <v>3767</v>
      </c>
      <c r="G70" s="537">
        <v>344</v>
      </c>
      <c r="H70" s="537"/>
      <c r="I70" s="536" t="s">
        <v>3768</v>
      </c>
      <c r="J70" s="538" t="s">
        <v>602</v>
      </c>
      <c r="K70" s="538"/>
      <c r="L70" s="539"/>
      <c r="M70" s="540"/>
      <c r="N70" s="541"/>
      <c r="O70" s="542"/>
      <c r="P70" s="64"/>
      <c r="Q70" s="64"/>
      <c r="R70" s="425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34" s="9" customFormat="1" ht="15" customHeight="1">
      <c r="A71" s="532">
        <v>24</v>
      </c>
      <c r="B71" s="533">
        <v>44029</v>
      </c>
      <c r="C71" s="534"/>
      <c r="D71" s="535" t="s">
        <v>730</v>
      </c>
      <c r="E71" s="536" t="s">
        <v>601</v>
      </c>
      <c r="F71" s="536" t="s">
        <v>3770</v>
      </c>
      <c r="G71" s="537">
        <v>358</v>
      </c>
      <c r="H71" s="537"/>
      <c r="I71" s="536" t="s">
        <v>3771</v>
      </c>
      <c r="J71" s="538" t="s">
        <v>602</v>
      </c>
      <c r="K71" s="538"/>
      <c r="L71" s="539"/>
      <c r="M71" s="540"/>
      <c r="N71" s="541"/>
      <c r="O71" s="542"/>
      <c r="P71" s="64"/>
      <c r="Q71" s="64"/>
      <c r="R71" s="425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34" s="9" customFormat="1" ht="15" customHeight="1">
      <c r="A72" s="480">
        <v>25</v>
      </c>
      <c r="B72" s="481">
        <v>44032</v>
      </c>
      <c r="C72" s="482"/>
      <c r="D72" s="483" t="s">
        <v>48</v>
      </c>
      <c r="E72" s="484" t="s">
        <v>3628</v>
      </c>
      <c r="F72" s="484">
        <v>111.4</v>
      </c>
      <c r="G72" s="485">
        <v>115</v>
      </c>
      <c r="H72" s="485">
        <v>109.25</v>
      </c>
      <c r="I72" s="484" t="s">
        <v>3784</v>
      </c>
      <c r="J72" s="479" t="s">
        <v>3785</v>
      </c>
      <c r="K72" s="479">
        <f>F72-H72</f>
        <v>2.1500000000000057</v>
      </c>
      <c r="L72" s="548">
        <f>(F72*-0.07)/100</f>
        <v>-7.7980000000000008E-2</v>
      </c>
      <c r="M72" s="486">
        <f t="shared" ref="M72" si="42">(K72+L72)/F72</f>
        <v>1.8599820466786404E-2</v>
      </c>
      <c r="N72" s="487" t="s">
        <v>600</v>
      </c>
      <c r="O72" s="522">
        <v>44032</v>
      </c>
      <c r="P72" s="64"/>
      <c r="Q72" s="64"/>
      <c r="R72" s="425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34" s="9" customFormat="1" ht="15" customHeight="1">
      <c r="A73" s="464">
        <v>26</v>
      </c>
      <c r="B73" s="461">
        <v>44032</v>
      </c>
      <c r="C73" s="465"/>
      <c r="D73" s="445" t="s">
        <v>163</v>
      </c>
      <c r="E73" s="446" t="s">
        <v>3628</v>
      </c>
      <c r="F73" s="446">
        <v>1413</v>
      </c>
      <c r="G73" s="466">
        <v>1445</v>
      </c>
      <c r="H73" s="466">
        <v>1440</v>
      </c>
      <c r="I73" s="446">
        <v>1350</v>
      </c>
      <c r="J73" s="447" t="s">
        <v>3786</v>
      </c>
      <c r="K73" s="447">
        <f>F73-H73</f>
        <v>-27</v>
      </c>
      <c r="L73" s="547">
        <f>(F73*-0.07)/100</f>
        <v>-0.98910000000000009</v>
      </c>
      <c r="M73" s="448">
        <f t="shared" ref="M73" si="43">(K73+L73)/F73</f>
        <v>-1.9808280254777072E-2</v>
      </c>
      <c r="N73" s="462" t="s">
        <v>664</v>
      </c>
      <c r="O73" s="573">
        <v>44032</v>
      </c>
      <c r="P73" s="64"/>
      <c r="Q73" s="64"/>
      <c r="R73" s="425" t="s">
        <v>3187</v>
      </c>
      <c r="S73" s="6"/>
      <c r="T73" s="6"/>
      <c r="U73" s="6"/>
      <c r="V73" s="6"/>
      <c r="W73" s="6"/>
      <c r="X73" s="6"/>
      <c r="Y73" s="6"/>
      <c r="Z73" s="6"/>
      <c r="AA73" s="6"/>
    </row>
    <row r="74" spans="1:34" s="9" customFormat="1" ht="15" customHeight="1">
      <c r="A74" s="532">
        <v>27</v>
      </c>
      <c r="B74" s="533">
        <v>44032</v>
      </c>
      <c r="C74" s="534"/>
      <c r="D74" s="535" t="s">
        <v>47</v>
      </c>
      <c r="E74" s="536">
        <v>5</v>
      </c>
      <c r="F74" s="536" t="s">
        <v>3787</v>
      </c>
      <c r="G74" s="537">
        <v>1445</v>
      </c>
      <c r="H74" s="537"/>
      <c r="I74" s="536" t="s">
        <v>3788</v>
      </c>
      <c r="J74" s="538" t="s">
        <v>602</v>
      </c>
      <c r="K74" s="538"/>
      <c r="L74" s="539"/>
      <c r="M74" s="540"/>
      <c r="N74" s="541"/>
      <c r="O74" s="542"/>
      <c r="P74" s="64"/>
      <c r="Q74" s="64"/>
      <c r="R74" s="425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34" s="9" customFormat="1" ht="15" customHeight="1">
      <c r="A75" s="532"/>
      <c r="B75" s="533"/>
      <c r="C75" s="534"/>
      <c r="D75" s="535"/>
      <c r="E75" s="536"/>
      <c r="F75" s="536"/>
      <c r="G75" s="537"/>
      <c r="H75" s="537"/>
      <c r="I75" s="536"/>
      <c r="J75" s="538"/>
      <c r="K75" s="538"/>
      <c r="L75" s="539"/>
      <c r="M75" s="540"/>
      <c r="N75" s="541"/>
      <c r="O75" s="542"/>
      <c r="P75" s="64"/>
      <c r="Q75" s="64"/>
      <c r="R75" s="425"/>
      <c r="S75" s="6"/>
      <c r="T75" s="6"/>
      <c r="U75" s="6"/>
      <c r="V75" s="6"/>
      <c r="W75" s="6"/>
      <c r="X75" s="6"/>
      <c r="Y75" s="6"/>
      <c r="Z75" s="6"/>
      <c r="AA75" s="6"/>
    </row>
    <row r="76" spans="1:34" s="9" customFormat="1" ht="15" customHeight="1">
      <c r="A76" s="532"/>
      <c r="B76" s="533"/>
      <c r="C76" s="534"/>
      <c r="D76" s="535"/>
      <c r="E76" s="536"/>
      <c r="F76" s="536"/>
      <c r="G76" s="537"/>
      <c r="H76" s="537"/>
      <c r="I76" s="536"/>
      <c r="J76" s="538"/>
      <c r="K76" s="538"/>
      <c r="L76" s="539"/>
      <c r="M76" s="540"/>
      <c r="N76" s="541"/>
      <c r="O76" s="542"/>
      <c r="P76" s="64"/>
      <c r="Q76" s="64"/>
      <c r="R76" s="425"/>
      <c r="S76" s="6"/>
      <c r="T76" s="6"/>
      <c r="U76" s="6"/>
      <c r="V76" s="6"/>
      <c r="W76" s="6"/>
      <c r="X76" s="6"/>
      <c r="Y76" s="6"/>
      <c r="Z76" s="6"/>
      <c r="AA76" s="6"/>
    </row>
    <row r="77" spans="1:34" ht="15" customHeight="1">
      <c r="A77" s="417"/>
      <c r="B77" s="417"/>
      <c r="C77" s="417"/>
      <c r="D77" s="417"/>
      <c r="E77" s="417"/>
      <c r="F77" s="444"/>
      <c r="G77" s="444"/>
      <c r="H77" s="444"/>
      <c r="I77" s="444"/>
      <c r="J77" s="495"/>
      <c r="K77" s="444"/>
      <c r="L77" s="444"/>
      <c r="M77" s="378"/>
      <c r="N77" s="380"/>
      <c r="O77" s="380"/>
      <c r="P77" s="7"/>
      <c r="Q77" s="11"/>
      <c r="R77" s="12"/>
      <c r="S77" s="16"/>
      <c r="T77" s="16"/>
      <c r="U77" s="16"/>
      <c r="V77" s="16"/>
      <c r="W77" s="16"/>
      <c r="X77" s="16"/>
      <c r="Y77" s="16"/>
      <c r="Z77" s="16"/>
      <c r="AA77" s="16"/>
    </row>
    <row r="78" spans="1:34" ht="44.25" customHeight="1">
      <c r="A78" s="23" t="s">
        <v>604</v>
      </c>
      <c r="B78" s="39"/>
      <c r="C78" s="39"/>
      <c r="D78" s="40"/>
      <c r="E78" s="36"/>
      <c r="F78" s="36"/>
      <c r="G78" s="35"/>
      <c r="H78" s="35"/>
      <c r="I78" s="36"/>
      <c r="J78" s="17"/>
      <c r="K78" s="79"/>
      <c r="L78" s="80"/>
      <c r="M78" s="79"/>
      <c r="N78" s="81"/>
      <c r="O78" s="79"/>
      <c r="P78" s="7"/>
      <c r="Q78" s="16"/>
      <c r="R78" s="12"/>
      <c r="S78" s="16"/>
      <c r="T78" s="16"/>
      <c r="U78" s="16"/>
      <c r="V78" s="16"/>
      <c r="W78" s="16"/>
      <c r="X78" s="16"/>
      <c r="Y78" s="16"/>
      <c r="Z78" s="5"/>
      <c r="AA78" s="5"/>
      <c r="AB78" s="5"/>
    </row>
    <row r="79" spans="1:34" s="6" customFormat="1">
      <c r="A79" s="29" t="s">
        <v>605</v>
      </c>
      <c r="B79" s="23"/>
      <c r="C79" s="23"/>
      <c r="D79" s="23"/>
      <c r="E79" s="5"/>
      <c r="F79" s="30" t="s">
        <v>606</v>
      </c>
      <c r="G79" s="41"/>
      <c r="H79" s="42"/>
      <c r="I79" s="82"/>
      <c r="J79" s="17"/>
      <c r="K79" s="83"/>
      <c r="L79" s="84"/>
      <c r="M79" s="85"/>
      <c r="N79" s="86"/>
      <c r="O79" s="87"/>
      <c r="P79" s="5"/>
      <c r="Q79" s="4"/>
      <c r="R79" s="12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9" customFormat="1" ht="14.25" customHeight="1">
      <c r="A80" s="29"/>
      <c r="B80" s="23"/>
      <c r="C80" s="23"/>
      <c r="D80" s="23"/>
      <c r="E80" s="32"/>
      <c r="F80" s="30" t="s">
        <v>608</v>
      </c>
      <c r="G80" s="41"/>
      <c r="H80" s="42"/>
      <c r="I80" s="82"/>
      <c r="J80" s="17"/>
      <c r="K80" s="83"/>
      <c r="L80" s="84"/>
      <c r="M80" s="85"/>
      <c r="N80" s="86"/>
      <c r="O80" s="87"/>
      <c r="P80" s="5"/>
      <c r="Q80" s="4"/>
      <c r="R80" s="12"/>
      <c r="S80" s="6"/>
      <c r="Y80" s="6"/>
      <c r="Z80" s="6"/>
    </row>
    <row r="81" spans="1:26" s="9" customFormat="1" ht="14.25" customHeight="1">
      <c r="A81" s="23"/>
      <c r="B81" s="23"/>
      <c r="C81" s="23"/>
      <c r="D81" s="23"/>
      <c r="E81" s="32"/>
      <c r="F81" s="17"/>
      <c r="G81" s="17"/>
      <c r="H81" s="31"/>
      <c r="I81" s="36"/>
      <c r="J81" s="71"/>
      <c r="K81" s="68"/>
      <c r="L81" s="69"/>
      <c r="M81" s="17"/>
      <c r="N81" s="72"/>
      <c r="O81" s="57"/>
      <c r="P81" s="8"/>
      <c r="Q81" s="4"/>
      <c r="R81" s="12"/>
      <c r="S81" s="6"/>
      <c r="Y81" s="6"/>
      <c r="Z81" s="6"/>
    </row>
    <row r="82" spans="1:26" s="9" customFormat="1" ht="15">
      <c r="A82" s="43" t="s">
        <v>615</v>
      </c>
      <c r="B82" s="43"/>
      <c r="C82" s="43"/>
      <c r="D82" s="43"/>
      <c r="E82" s="32"/>
      <c r="F82" s="17"/>
      <c r="G82" s="12"/>
      <c r="H82" s="17"/>
      <c r="I82" s="12"/>
      <c r="J82" s="88"/>
      <c r="K82" s="12"/>
      <c r="L82" s="12"/>
      <c r="M82" s="12"/>
      <c r="N82" s="12"/>
      <c r="O82" s="89"/>
      <c r="P82"/>
      <c r="Q82" s="4"/>
      <c r="R82" s="12"/>
      <c r="S82" s="6"/>
      <c r="Y82" s="6"/>
      <c r="Z82" s="6"/>
    </row>
    <row r="83" spans="1:26" s="9" customFormat="1" ht="38.25">
      <c r="A83" s="21" t="s">
        <v>16</v>
      </c>
      <c r="B83" s="21" t="s">
        <v>575</v>
      </c>
      <c r="C83" s="21"/>
      <c r="D83" s="22" t="s">
        <v>588</v>
      </c>
      <c r="E83" s="21" t="s">
        <v>589</v>
      </c>
      <c r="F83" s="21" t="s">
        <v>590</v>
      </c>
      <c r="G83" s="21" t="s">
        <v>610</v>
      </c>
      <c r="H83" s="21" t="s">
        <v>592</v>
      </c>
      <c r="I83" s="21" t="s">
        <v>593</v>
      </c>
      <c r="J83" s="20" t="s">
        <v>594</v>
      </c>
      <c r="K83" s="77" t="s">
        <v>616</v>
      </c>
      <c r="L83" s="63" t="s">
        <v>3720</v>
      </c>
      <c r="M83" s="77" t="s">
        <v>612</v>
      </c>
      <c r="N83" s="21" t="s">
        <v>613</v>
      </c>
      <c r="O83" s="20" t="s">
        <v>597</v>
      </c>
      <c r="P83" s="90" t="s">
        <v>598</v>
      </c>
      <c r="Q83" s="4"/>
      <c r="R83" s="17"/>
      <c r="S83" s="6"/>
      <c r="Y83" s="6"/>
      <c r="Z83" s="6"/>
    </row>
    <row r="84" spans="1:26" s="9" customFormat="1" ht="14.25">
      <c r="A84" s="598">
        <v>1</v>
      </c>
      <c r="B84" s="602">
        <v>44013</v>
      </c>
      <c r="C84" s="474"/>
      <c r="D84" s="475" t="s">
        <v>3651</v>
      </c>
      <c r="E84" s="476" t="s">
        <v>3628</v>
      </c>
      <c r="F84" s="476">
        <v>10395</v>
      </c>
      <c r="G84" s="476">
        <v>10555</v>
      </c>
      <c r="H84" s="476">
        <v>10555</v>
      </c>
      <c r="I84" s="476">
        <v>10200</v>
      </c>
      <c r="J84" s="602" t="s">
        <v>3661</v>
      </c>
      <c r="K84" s="477" t="s">
        <v>3658</v>
      </c>
      <c r="L84" s="598">
        <f>(((F84*-0.06)/100)*N84)-100</f>
        <v>-567.77499999999986</v>
      </c>
      <c r="M84" s="598">
        <f>-8100-568</f>
        <v>-8668</v>
      </c>
      <c r="N84" s="598">
        <v>75</v>
      </c>
      <c r="O84" s="598" t="s">
        <v>664</v>
      </c>
      <c r="P84" s="600">
        <v>44014</v>
      </c>
      <c r="Q84" s="394"/>
      <c r="R84" s="344" t="s">
        <v>603</v>
      </c>
      <c r="S84" s="40"/>
      <c r="Y84" s="6"/>
      <c r="Z84" s="6"/>
    </row>
    <row r="85" spans="1:26" s="9" customFormat="1" ht="14.25">
      <c r="A85" s="599"/>
      <c r="B85" s="603"/>
      <c r="C85" s="474"/>
      <c r="D85" s="475" t="s">
        <v>3652</v>
      </c>
      <c r="E85" s="476" t="s">
        <v>3628</v>
      </c>
      <c r="F85" s="478" t="s">
        <v>3657</v>
      </c>
      <c r="G85" s="476"/>
      <c r="H85" s="476">
        <v>36</v>
      </c>
      <c r="I85" s="476"/>
      <c r="J85" s="603"/>
      <c r="K85" s="477" t="s">
        <v>3659</v>
      </c>
      <c r="L85" s="599"/>
      <c r="M85" s="599"/>
      <c r="N85" s="599"/>
      <c r="O85" s="599"/>
      <c r="P85" s="601"/>
      <c r="Q85" s="4"/>
      <c r="R85" s="425"/>
      <c r="S85" s="6"/>
      <c r="Y85" s="6"/>
      <c r="Z85" s="6"/>
    </row>
    <row r="86" spans="1:26" s="407" customFormat="1" ht="14.25">
      <c r="A86" s="588">
        <v>2</v>
      </c>
      <c r="B86" s="589">
        <v>44021</v>
      </c>
      <c r="C86" s="531"/>
      <c r="D86" s="524" t="s">
        <v>3651</v>
      </c>
      <c r="E86" s="530" t="s">
        <v>3628</v>
      </c>
      <c r="F86" s="526">
        <v>10765</v>
      </c>
      <c r="G86" s="530">
        <v>11010</v>
      </c>
      <c r="H86" s="530">
        <v>10690</v>
      </c>
      <c r="I86" s="530" t="s">
        <v>3697</v>
      </c>
      <c r="J86" s="590" t="s">
        <v>3728</v>
      </c>
      <c r="K86" s="529" t="s">
        <v>3727</v>
      </c>
      <c r="L86" s="592">
        <f>((F86*75)*-0.06%)-100</f>
        <v>-584.42499999999995</v>
      </c>
      <c r="M86" s="592">
        <v>6541</v>
      </c>
      <c r="N86" s="592">
        <v>75</v>
      </c>
      <c r="O86" s="592" t="s">
        <v>600</v>
      </c>
      <c r="P86" s="594">
        <v>44026</v>
      </c>
      <c r="Q86" s="394"/>
      <c r="R86" s="344" t="s">
        <v>603</v>
      </c>
      <c r="S86" s="40"/>
      <c r="Y86" s="40"/>
      <c r="Z86" s="40"/>
    </row>
    <row r="87" spans="1:26" s="407" customFormat="1" ht="14.25">
      <c r="A87" s="588"/>
      <c r="B87" s="589"/>
      <c r="C87" s="531"/>
      <c r="D87" s="524" t="s">
        <v>3696</v>
      </c>
      <c r="E87" s="530" t="s">
        <v>3628</v>
      </c>
      <c r="F87" s="528" t="s">
        <v>3726</v>
      </c>
      <c r="G87" s="530"/>
      <c r="H87" s="530">
        <v>76</v>
      </c>
      <c r="I87" s="530"/>
      <c r="J87" s="591"/>
      <c r="K87" s="529" t="s">
        <v>3739</v>
      </c>
      <c r="L87" s="593"/>
      <c r="M87" s="593"/>
      <c r="N87" s="593"/>
      <c r="O87" s="593"/>
      <c r="P87" s="595"/>
      <c r="Q87" s="394"/>
      <c r="R87" s="344"/>
      <c r="S87" s="40"/>
      <c r="Y87" s="40"/>
      <c r="Z87" s="40"/>
    </row>
    <row r="88" spans="1:26" s="407" customFormat="1" ht="14.25">
      <c r="A88" s="588">
        <v>3</v>
      </c>
      <c r="B88" s="589">
        <v>44025</v>
      </c>
      <c r="C88" s="523"/>
      <c r="D88" s="524" t="s">
        <v>3713</v>
      </c>
      <c r="E88" s="525" t="s">
        <v>3628</v>
      </c>
      <c r="F88" s="526">
        <v>22530</v>
      </c>
      <c r="G88" s="525">
        <v>23100</v>
      </c>
      <c r="H88" s="525">
        <v>22145</v>
      </c>
      <c r="I88" s="525">
        <v>21800</v>
      </c>
      <c r="J88" s="590" t="s">
        <v>3718</v>
      </c>
      <c r="K88" s="529" t="s">
        <v>3716</v>
      </c>
      <c r="L88" s="592">
        <f>(((-(F88*N88)*0.06))/100)-100</f>
        <v>-370.36</v>
      </c>
      <c r="M88" s="592">
        <v>4380</v>
      </c>
      <c r="N88" s="592">
        <v>20</v>
      </c>
      <c r="O88" s="592" t="s">
        <v>600</v>
      </c>
      <c r="P88" s="594">
        <v>44025</v>
      </c>
      <c r="Q88" s="394"/>
      <c r="R88" s="344" t="s">
        <v>603</v>
      </c>
      <c r="S88" s="40"/>
      <c r="Y88" s="40"/>
      <c r="Z88" s="40"/>
    </row>
    <row r="89" spans="1:26" s="407" customFormat="1" ht="14.25">
      <c r="A89" s="588"/>
      <c r="B89" s="589"/>
      <c r="C89" s="523"/>
      <c r="D89" s="524" t="s">
        <v>3714</v>
      </c>
      <c r="E89" s="525" t="s">
        <v>3628</v>
      </c>
      <c r="F89" s="528" t="s">
        <v>3715</v>
      </c>
      <c r="G89" s="525"/>
      <c r="H89" s="525">
        <v>512.5</v>
      </c>
      <c r="I89" s="525"/>
      <c r="J89" s="591"/>
      <c r="K89" s="529" t="s">
        <v>3717</v>
      </c>
      <c r="L89" s="593"/>
      <c r="M89" s="593"/>
      <c r="N89" s="593"/>
      <c r="O89" s="593"/>
      <c r="P89" s="595"/>
      <c r="Q89" s="394"/>
      <c r="R89" s="344"/>
      <c r="S89" s="40"/>
      <c r="Y89" s="40"/>
      <c r="Z89" s="40"/>
    </row>
    <row r="90" spans="1:26" s="553" customFormat="1" ht="14.25">
      <c r="A90" s="588">
        <v>4</v>
      </c>
      <c r="B90" s="589">
        <v>44027</v>
      </c>
      <c r="C90" s="544"/>
      <c r="D90" s="524" t="s">
        <v>3651</v>
      </c>
      <c r="E90" s="543" t="s">
        <v>3628</v>
      </c>
      <c r="F90" s="526">
        <v>10780</v>
      </c>
      <c r="G90" s="543">
        <v>11010</v>
      </c>
      <c r="H90" s="543">
        <v>10665</v>
      </c>
      <c r="I90" s="543">
        <v>10500</v>
      </c>
      <c r="J90" s="590" t="s">
        <v>3741</v>
      </c>
      <c r="K90" s="529" t="s">
        <v>3738</v>
      </c>
      <c r="L90" s="592">
        <f>((F90*75)*-0.03%)-50</f>
        <v>-292.54999999999995</v>
      </c>
      <c r="M90" s="592">
        <v>6645</v>
      </c>
      <c r="N90" s="592">
        <v>75</v>
      </c>
      <c r="O90" s="592" t="s">
        <v>600</v>
      </c>
      <c r="P90" s="596">
        <v>44027</v>
      </c>
      <c r="Q90" s="550"/>
      <c r="R90" s="551" t="s">
        <v>603</v>
      </c>
      <c r="S90" s="552"/>
      <c r="Y90" s="552"/>
      <c r="Z90" s="552"/>
    </row>
    <row r="91" spans="1:26" s="553" customFormat="1" ht="14.25">
      <c r="A91" s="588"/>
      <c r="B91" s="589"/>
      <c r="C91" s="544"/>
      <c r="D91" s="524" t="s">
        <v>3696</v>
      </c>
      <c r="E91" s="543" t="s">
        <v>3628</v>
      </c>
      <c r="F91" s="528" t="s">
        <v>3737</v>
      </c>
      <c r="G91" s="543"/>
      <c r="H91" s="543">
        <v>102.5</v>
      </c>
      <c r="I91" s="543"/>
      <c r="J91" s="591"/>
      <c r="K91" s="529" t="s">
        <v>3740</v>
      </c>
      <c r="L91" s="593"/>
      <c r="M91" s="593"/>
      <c r="N91" s="593"/>
      <c r="O91" s="593"/>
      <c r="P91" s="597"/>
      <c r="Q91" s="550"/>
      <c r="R91" s="551"/>
      <c r="S91" s="552"/>
      <c r="Y91" s="552"/>
      <c r="Z91" s="552"/>
    </row>
    <row r="92" spans="1:26" s="553" customFormat="1" ht="14.25">
      <c r="A92" s="588">
        <v>5</v>
      </c>
      <c r="B92" s="589">
        <v>44028</v>
      </c>
      <c r="C92" s="555"/>
      <c r="D92" s="524" t="s">
        <v>3749</v>
      </c>
      <c r="E92" s="554" t="s">
        <v>601</v>
      </c>
      <c r="F92" s="526">
        <v>185</v>
      </c>
      <c r="G92" s="554">
        <v>179</v>
      </c>
      <c r="H92" s="554">
        <v>188.3</v>
      </c>
      <c r="I92" s="554">
        <v>195</v>
      </c>
      <c r="J92" s="590" t="s">
        <v>3766</v>
      </c>
      <c r="K92" s="529" t="s">
        <v>3764</v>
      </c>
      <c r="L92" s="592">
        <v>-433</v>
      </c>
      <c r="M92" s="592">
        <v>9317</v>
      </c>
      <c r="N92" s="592">
        <v>3000</v>
      </c>
      <c r="O92" s="592" t="s">
        <v>600</v>
      </c>
      <c r="P92" s="594">
        <v>44029</v>
      </c>
      <c r="Q92" s="550"/>
      <c r="R92" s="551" t="s">
        <v>603</v>
      </c>
      <c r="S92" s="552"/>
      <c r="Y92" s="552"/>
      <c r="Z92" s="552"/>
    </row>
    <row r="93" spans="1:26" s="553" customFormat="1" ht="14.25">
      <c r="A93" s="588"/>
      <c r="B93" s="589"/>
      <c r="C93" s="555"/>
      <c r="D93" s="524" t="s">
        <v>3750</v>
      </c>
      <c r="E93" s="554" t="s">
        <v>3628</v>
      </c>
      <c r="F93" s="528" t="s">
        <v>3760</v>
      </c>
      <c r="G93" s="554"/>
      <c r="H93" s="554">
        <v>5.05</v>
      </c>
      <c r="I93" s="554"/>
      <c r="J93" s="591"/>
      <c r="K93" s="527" t="s">
        <v>3765</v>
      </c>
      <c r="L93" s="593"/>
      <c r="M93" s="593"/>
      <c r="N93" s="593"/>
      <c r="O93" s="593"/>
      <c r="P93" s="595"/>
      <c r="Q93" s="550"/>
      <c r="R93" s="551"/>
      <c r="S93" s="552"/>
      <c r="Y93" s="552"/>
      <c r="Z93" s="552"/>
    </row>
    <row r="94" spans="1:26" s="553" customFormat="1" ht="14.25">
      <c r="A94" s="608">
        <v>6</v>
      </c>
      <c r="B94" s="609">
        <v>44029</v>
      </c>
      <c r="C94" s="474"/>
      <c r="D94" s="475" t="s">
        <v>3762</v>
      </c>
      <c r="E94" s="476" t="s">
        <v>3628</v>
      </c>
      <c r="F94" s="571">
        <v>10780</v>
      </c>
      <c r="G94" s="476">
        <v>11010</v>
      </c>
      <c r="H94" s="476">
        <v>10965</v>
      </c>
      <c r="I94" s="476">
        <v>10500</v>
      </c>
      <c r="J94" s="609" t="s">
        <v>3783</v>
      </c>
      <c r="K94" s="477" t="s">
        <v>3782</v>
      </c>
      <c r="L94" s="598">
        <f>((F94*75)*-0.06%)-100</f>
        <v>-585.09999999999991</v>
      </c>
      <c r="M94" s="598">
        <v>-11085.1</v>
      </c>
      <c r="N94" s="598">
        <v>75</v>
      </c>
      <c r="O94" s="598" t="s">
        <v>664</v>
      </c>
      <c r="P94" s="600">
        <v>44032</v>
      </c>
      <c r="Q94" s="550"/>
      <c r="R94" s="551" t="s">
        <v>603</v>
      </c>
      <c r="S94" s="552"/>
      <c r="Y94" s="552"/>
      <c r="Z94" s="552"/>
    </row>
    <row r="95" spans="1:26" s="553" customFormat="1" ht="14.25">
      <c r="A95" s="608"/>
      <c r="B95" s="609"/>
      <c r="C95" s="474"/>
      <c r="D95" s="475" t="s">
        <v>3763</v>
      </c>
      <c r="E95" s="476" t="s">
        <v>3628</v>
      </c>
      <c r="F95" s="571">
        <v>87.5</v>
      </c>
      <c r="G95" s="476"/>
      <c r="H95" s="476">
        <v>42.5</v>
      </c>
      <c r="I95" s="476"/>
      <c r="J95" s="609"/>
      <c r="K95" s="572" t="s">
        <v>3710</v>
      </c>
      <c r="L95" s="599"/>
      <c r="M95" s="599"/>
      <c r="N95" s="599"/>
      <c r="O95" s="599"/>
      <c r="P95" s="601"/>
      <c r="Q95" s="550"/>
      <c r="R95" s="551"/>
      <c r="S95" s="552"/>
      <c r="Y95" s="552"/>
      <c r="Z95" s="552"/>
    </row>
    <row r="96" spans="1:26" s="9" customFormat="1" ht="13.9" customHeight="1">
      <c r="A96" s="604"/>
      <c r="B96" s="605"/>
      <c r="C96" s="437"/>
      <c r="D96" s="393"/>
      <c r="E96" s="438"/>
      <c r="F96" s="439"/>
      <c r="G96" s="438"/>
      <c r="H96" s="438"/>
      <c r="I96" s="438"/>
      <c r="J96" s="605"/>
      <c r="K96" s="440"/>
      <c r="L96" s="606"/>
      <c r="M96" s="606"/>
      <c r="N96" s="514"/>
      <c r="O96" s="514"/>
      <c r="P96" s="516"/>
      <c r="Q96" s="4"/>
      <c r="R96" s="425"/>
      <c r="S96" s="6"/>
      <c r="Y96" s="6"/>
      <c r="Z96" s="6"/>
    </row>
    <row r="97" spans="1:34" s="9" customFormat="1" ht="14.25" customHeight="1">
      <c r="A97" s="604"/>
      <c r="B97" s="605"/>
      <c r="C97" s="437"/>
      <c r="D97" s="393"/>
      <c r="E97" s="438"/>
      <c r="F97" s="439"/>
      <c r="G97" s="438"/>
      <c r="H97" s="438"/>
      <c r="I97" s="438"/>
      <c r="J97" s="605"/>
      <c r="K97" s="505"/>
      <c r="L97" s="607"/>
      <c r="M97" s="607"/>
      <c r="N97" s="515"/>
      <c r="O97" s="515"/>
      <c r="P97" s="517"/>
      <c r="Q97" s="4"/>
      <c r="R97" s="425"/>
      <c r="S97" s="6"/>
      <c r="Y97" s="6"/>
      <c r="Z97" s="6"/>
    </row>
    <row r="98" spans="1:34" s="9" customFormat="1" ht="14.25">
      <c r="A98" s="418"/>
      <c r="B98" s="419"/>
      <c r="C98" s="419"/>
      <c r="D98" s="420"/>
      <c r="E98" s="418"/>
      <c r="F98" s="421"/>
      <c r="G98" s="418"/>
      <c r="H98" s="418"/>
      <c r="I98" s="418"/>
      <c r="J98" s="422"/>
      <c r="K98" s="422"/>
      <c r="L98" s="423"/>
      <c r="M98" s="422"/>
      <c r="N98" s="422"/>
      <c r="O98" s="424"/>
      <c r="P98" s="4"/>
      <c r="Q98" s="4"/>
      <c r="R98" s="93"/>
      <c r="S98" s="6"/>
      <c r="Y98" s="6"/>
      <c r="Z98" s="6"/>
    </row>
    <row r="99" spans="1:34" s="9" customFormat="1" ht="15">
      <c r="A99" s="381"/>
      <c r="B99" s="382"/>
      <c r="C99" s="382"/>
      <c r="D99" s="383"/>
      <c r="E99" s="381"/>
      <c r="F99" s="389"/>
      <c r="G99" s="381"/>
      <c r="H99" s="381"/>
      <c r="I99" s="381"/>
      <c r="J99" s="382"/>
      <c r="K99" s="79"/>
      <c r="L99" s="381"/>
      <c r="M99" s="381"/>
      <c r="N99" s="381"/>
      <c r="O99" s="390"/>
      <c r="P99" s="4"/>
      <c r="Q99" s="4"/>
      <c r="R99" s="93"/>
      <c r="S99" s="6"/>
      <c r="Y99" s="6"/>
      <c r="Z99" s="6"/>
    </row>
    <row r="100" spans="1:34" s="6" customFormat="1">
      <c r="A100" s="44"/>
      <c r="B100" s="45"/>
      <c r="C100" s="46"/>
      <c r="D100" s="47"/>
      <c r="E100" s="48"/>
      <c r="F100" s="49"/>
      <c r="G100" s="49"/>
      <c r="H100" s="49"/>
      <c r="I100" s="49"/>
      <c r="J100" s="17"/>
      <c r="K100" s="91"/>
      <c r="L100" s="91"/>
      <c r="M100" s="17"/>
      <c r="N100" s="16"/>
      <c r="O100" s="92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5">
      <c r="A101" s="50" t="s">
        <v>617</v>
      </c>
      <c r="B101" s="50"/>
      <c r="C101" s="50"/>
      <c r="D101" s="50"/>
      <c r="E101" s="51"/>
      <c r="F101" s="49"/>
      <c r="G101" s="49"/>
      <c r="H101" s="49"/>
      <c r="I101" s="49"/>
      <c r="J101" s="53"/>
      <c r="K101" s="12"/>
      <c r="L101" s="12"/>
      <c r="M101" s="12"/>
      <c r="N101" s="11"/>
      <c r="O101" s="5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38.25">
      <c r="A102" s="21" t="s">
        <v>16</v>
      </c>
      <c r="B102" s="21" t="s">
        <v>575</v>
      </c>
      <c r="C102" s="21"/>
      <c r="D102" s="22" t="s">
        <v>588</v>
      </c>
      <c r="E102" s="21" t="s">
        <v>589</v>
      </c>
      <c r="F102" s="21" t="s">
        <v>590</v>
      </c>
      <c r="G102" s="52" t="s">
        <v>610</v>
      </c>
      <c r="H102" s="21" t="s">
        <v>592</v>
      </c>
      <c r="I102" s="21" t="s">
        <v>593</v>
      </c>
      <c r="J102" s="20" t="s">
        <v>594</v>
      </c>
      <c r="K102" s="20" t="s">
        <v>618</v>
      </c>
      <c r="L102" s="63" t="s">
        <v>3720</v>
      </c>
      <c r="M102" s="77" t="s">
        <v>612</v>
      </c>
      <c r="N102" s="21" t="s">
        <v>613</v>
      </c>
      <c r="O102" s="21" t="s">
        <v>597</v>
      </c>
      <c r="P102" s="22" t="s">
        <v>598</v>
      </c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40" customFormat="1" ht="14.25">
      <c r="A103" s="509">
        <v>1</v>
      </c>
      <c r="B103" s="510">
        <v>44018</v>
      </c>
      <c r="C103" s="510"/>
      <c r="D103" s="445" t="s">
        <v>3675</v>
      </c>
      <c r="E103" s="446" t="s">
        <v>601</v>
      </c>
      <c r="F103" s="446">
        <v>58</v>
      </c>
      <c r="G103" s="472">
        <v>18</v>
      </c>
      <c r="H103" s="472">
        <v>18</v>
      </c>
      <c r="I103" s="511" t="s">
        <v>3676</v>
      </c>
      <c r="J103" s="447" t="s">
        <v>3691</v>
      </c>
      <c r="K103" s="447">
        <f>H103-F103</f>
        <v>-40</v>
      </c>
      <c r="L103" s="447">
        <v>-100</v>
      </c>
      <c r="M103" s="447">
        <f>(K103*N103)-L103</f>
        <v>-2900</v>
      </c>
      <c r="N103" s="447">
        <v>75</v>
      </c>
      <c r="O103" s="447" t="s">
        <v>664</v>
      </c>
      <c r="P103" s="512">
        <v>44020</v>
      </c>
      <c r="Q103" s="394"/>
      <c r="R103" s="344" t="s">
        <v>603</v>
      </c>
      <c r="Z103" s="407"/>
      <c r="AA103" s="407"/>
      <c r="AB103" s="407"/>
      <c r="AC103" s="407"/>
      <c r="AD103" s="407"/>
      <c r="AE103" s="407"/>
      <c r="AF103" s="407"/>
      <c r="AG103" s="407"/>
      <c r="AH103" s="407"/>
    </row>
    <row r="104" spans="1:34" s="40" customFormat="1" ht="14.25" customHeight="1">
      <c r="A104" s="588">
        <v>2</v>
      </c>
      <c r="B104" s="589">
        <v>44018</v>
      </c>
      <c r="C104" s="523"/>
      <c r="D104" s="524" t="s">
        <v>3677</v>
      </c>
      <c r="E104" s="525" t="s">
        <v>601</v>
      </c>
      <c r="F104" s="526">
        <v>56</v>
      </c>
      <c r="G104" s="525"/>
      <c r="H104" s="525">
        <v>101</v>
      </c>
      <c r="I104" s="525"/>
      <c r="J104" s="589" t="s">
        <v>3712</v>
      </c>
      <c r="K104" s="527" t="s">
        <v>3710</v>
      </c>
      <c r="L104" s="592">
        <v>-200</v>
      </c>
      <c r="M104" s="592">
        <f>8.5*300</f>
        <v>2550</v>
      </c>
      <c r="N104" s="592">
        <v>300</v>
      </c>
      <c r="O104" s="592" t="s">
        <v>600</v>
      </c>
      <c r="P104" s="594">
        <v>44025</v>
      </c>
      <c r="Q104" s="394"/>
      <c r="R104" s="344" t="s">
        <v>603</v>
      </c>
      <c r="Z104" s="407"/>
      <c r="AA104" s="407"/>
      <c r="AB104" s="407"/>
      <c r="AC104" s="407"/>
      <c r="AD104" s="407"/>
      <c r="AE104" s="407"/>
      <c r="AF104" s="407"/>
      <c r="AG104" s="407"/>
      <c r="AH104" s="407"/>
    </row>
    <row r="105" spans="1:34" s="40" customFormat="1" ht="14.25" customHeight="1">
      <c r="A105" s="588"/>
      <c r="B105" s="589"/>
      <c r="C105" s="523"/>
      <c r="D105" s="524" t="s">
        <v>3678</v>
      </c>
      <c r="E105" s="525" t="s">
        <v>3628</v>
      </c>
      <c r="F105" s="528" t="s">
        <v>3709</v>
      </c>
      <c r="G105" s="525"/>
      <c r="H105" s="525">
        <v>77.5</v>
      </c>
      <c r="I105" s="525"/>
      <c r="J105" s="589"/>
      <c r="K105" s="527" t="s">
        <v>3711</v>
      </c>
      <c r="L105" s="593"/>
      <c r="M105" s="593"/>
      <c r="N105" s="593"/>
      <c r="O105" s="593"/>
      <c r="P105" s="595"/>
      <c r="Q105" s="394"/>
      <c r="R105" s="344"/>
      <c r="Z105" s="407"/>
      <c r="AA105" s="407"/>
      <c r="AB105" s="407"/>
      <c r="AC105" s="407"/>
      <c r="AD105" s="407"/>
      <c r="AE105" s="407"/>
      <c r="AF105" s="407"/>
      <c r="AG105" s="407"/>
      <c r="AH105" s="407"/>
    </row>
    <row r="106" spans="1:34" s="40" customFormat="1" ht="14.25">
      <c r="A106" s="509">
        <v>3</v>
      </c>
      <c r="B106" s="510">
        <v>44019</v>
      </c>
      <c r="C106" s="510"/>
      <c r="D106" s="445" t="s">
        <v>3681</v>
      </c>
      <c r="E106" s="446" t="s">
        <v>601</v>
      </c>
      <c r="F106" s="446" t="s">
        <v>3698</v>
      </c>
      <c r="G106" s="472">
        <v>60</v>
      </c>
      <c r="H106" s="472">
        <v>70</v>
      </c>
      <c r="I106" s="511" t="s">
        <v>3682</v>
      </c>
      <c r="J106" s="447" t="s">
        <v>3699</v>
      </c>
      <c r="K106" s="447">
        <f>H106-F106</f>
        <v>-230</v>
      </c>
      <c r="L106" s="447">
        <v>-100</v>
      </c>
      <c r="M106" s="447">
        <f>(K106*N106)-L106</f>
        <v>-4500</v>
      </c>
      <c r="N106" s="447">
        <v>20</v>
      </c>
      <c r="O106" s="447" t="s">
        <v>664</v>
      </c>
      <c r="P106" s="512">
        <v>44021</v>
      </c>
      <c r="Q106" s="394"/>
      <c r="R106" s="344" t="s">
        <v>603</v>
      </c>
      <c r="Z106" s="407"/>
      <c r="AA106" s="407"/>
      <c r="AB106" s="407"/>
      <c r="AC106" s="407"/>
      <c r="AD106" s="407"/>
      <c r="AE106" s="407"/>
      <c r="AF106" s="407"/>
      <c r="AG106" s="407"/>
      <c r="AH106" s="407"/>
    </row>
    <row r="107" spans="1:34" s="40" customFormat="1" ht="14.25">
      <c r="A107" s="567">
        <v>4</v>
      </c>
      <c r="B107" s="568">
        <v>44029</v>
      </c>
      <c r="C107" s="568"/>
      <c r="D107" s="483" t="s">
        <v>3772</v>
      </c>
      <c r="E107" s="484" t="s">
        <v>601</v>
      </c>
      <c r="F107" s="484">
        <v>195</v>
      </c>
      <c r="G107" s="493">
        <v>90</v>
      </c>
      <c r="H107" s="493">
        <v>237.5</v>
      </c>
      <c r="I107" s="569" t="s">
        <v>3773</v>
      </c>
      <c r="J107" s="479" t="s">
        <v>3781</v>
      </c>
      <c r="K107" s="479">
        <f>H107-F107</f>
        <v>42.5</v>
      </c>
      <c r="L107" s="479">
        <v>-100</v>
      </c>
      <c r="M107" s="479">
        <f>(K107*N107)-L107</f>
        <v>2225</v>
      </c>
      <c r="N107" s="479">
        <v>50</v>
      </c>
      <c r="O107" s="479" t="s">
        <v>664</v>
      </c>
      <c r="P107" s="570">
        <v>44032</v>
      </c>
      <c r="Q107" s="394"/>
      <c r="R107" s="344" t="s">
        <v>603</v>
      </c>
      <c r="Z107" s="407"/>
      <c r="AA107" s="407"/>
      <c r="AB107" s="407"/>
      <c r="AC107" s="407"/>
      <c r="AD107" s="407"/>
      <c r="AE107" s="407"/>
      <c r="AF107" s="407"/>
      <c r="AG107" s="407"/>
      <c r="AH107" s="407"/>
    </row>
    <row r="108" spans="1:34" s="40" customFormat="1" ht="14.25">
      <c r="A108" s="556">
        <v>5</v>
      </c>
      <c r="B108" s="557">
        <v>44032</v>
      </c>
      <c r="C108" s="557"/>
      <c r="D108" s="558" t="s">
        <v>3789</v>
      </c>
      <c r="E108" s="559" t="s">
        <v>601</v>
      </c>
      <c r="F108" s="559" t="s">
        <v>3790</v>
      </c>
      <c r="G108" s="443"/>
      <c r="H108" s="443"/>
      <c r="I108" s="560" t="s">
        <v>3791</v>
      </c>
      <c r="J108" s="561" t="s">
        <v>602</v>
      </c>
      <c r="K108" s="561"/>
      <c r="L108" s="561"/>
      <c r="M108" s="561"/>
      <c r="N108" s="561"/>
      <c r="O108" s="561"/>
      <c r="P108" s="562"/>
      <c r="Q108" s="394"/>
      <c r="R108" s="344" t="s">
        <v>603</v>
      </c>
      <c r="Z108" s="407"/>
      <c r="AA108" s="407"/>
      <c r="AB108" s="407"/>
      <c r="AC108" s="407"/>
      <c r="AD108" s="407"/>
      <c r="AE108" s="407"/>
      <c r="AF108" s="407"/>
      <c r="AG108" s="407"/>
      <c r="AH108" s="407"/>
    </row>
    <row r="109" spans="1:34" s="40" customFormat="1" ht="15">
      <c r="A109" s="506"/>
      <c r="B109" s="507"/>
      <c r="C109" s="507"/>
      <c r="D109" s="393"/>
      <c r="E109" s="506"/>
      <c r="F109" s="441"/>
      <c r="G109" s="506"/>
      <c r="H109" s="506"/>
      <c r="I109" s="506"/>
      <c r="J109" s="507"/>
      <c r="K109" s="505"/>
      <c r="L109" s="506"/>
      <c r="M109" s="518"/>
      <c r="N109" s="518"/>
      <c r="O109" s="518"/>
      <c r="P109" s="508"/>
      <c r="Q109" s="394"/>
      <c r="R109" s="344"/>
      <c r="Z109" s="407"/>
      <c r="AA109" s="407"/>
      <c r="AB109" s="407"/>
      <c r="AC109" s="407"/>
      <c r="AD109" s="407"/>
      <c r="AE109" s="407"/>
      <c r="AF109" s="407"/>
      <c r="AG109" s="407"/>
      <c r="AH109" s="407"/>
    </row>
    <row r="110" spans="1:34" s="40" customFormat="1" ht="14.25">
      <c r="A110" s="381"/>
      <c r="B110" s="382"/>
      <c r="C110" s="382"/>
      <c r="D110" s="383"/>
      <c r="E110" s="381"/>
      <c r="F110" s="408"/>
      <c r="G110" s="381"/>
      <c r="H110" s="381"/>
      <c r="I110" s="381"/>
      <c r="J110" s="382"/>
      <c r="K110" s="409"/>
      <c r="L110" s="381"/>
      <c r="M110" s="381"/>
      <c r="N110" s="381"/>
      <c r="O110" s="410"/>
      <c r="P110" s="394"/>
      <c r="Q110" s="394"/>
      <c r="R110" s="344"/>
      <c r="Z110" s="407"/>
      <c r="AA110" s="407"/>
      <c r="AB110" s="407"/>
      <c r="AC110" s="407"/>
      <c r="AD110" s="407"/>
      <c r="AE110" s="407"/>
      <c r="AF110" s="407"/>
      <c r="AG110" s="407"/>
      <c r="AH110" s="407"/>
    </row>
    <row r="111" spans="1:34" ht="15">
      <c r="A111" s="100" t="s">
        <v>619</v>
      </c>
      <c r="B111" s="101"/>
      <c r="C111" s="101"/>
      <c r="D111" s="102"/>
      <c r="E111" s="34"/>
      <c r="F111" s="32"/>
      <c r="G111" s="32"/>
      <c r="H111" s="73"/>
      <c r="I111" s="120"/>
      <c r="J111" s="121"/>
      <c r="K111" s="17"/>
      <c r="L111" s="17"/>
      <c r="M111" s="17"/>
      <c r="N111" s="11"/>
      <c r="O111" s="53"/>
      <c r="Q111" s="9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591</v>
      </c>
      <c r="H112" s="21" t="s">
        <v>592</v>
      </c>
      <c r="I112" s="21" t="s">
        <v>593</v>
      </c>
      <c r="J112" s="20" t="s">
        <v>594</v>
      </c>
      <c r="K112" s="21" t="s">
        <v>595</v>
      </c>
      <c r="L112" s="21" t="s">
        <v>596</v>
      </c>
      <c r="M112" s="21" t="s">
        <v>597</v>
      </c>
      <c r="N112" s="22" t="s">
        <v>598</v>
      </c>
      <c r="O112" s="21" t="s">
        <v>599</v>
      </c>
      <c r="P112" s="98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 s="8" customFormat="1">
      <c r="A113" s="395"/>
      <c r="B113" s="396"/>
      <c r="C113" s="397"/>
      <c r="D113" s="398"/>
      <c r="E113" s="399"/>
      <c r="F113" s="399"/>
      <c r="G113" s="400"/>
      <c r="H113" s="400"/>
      <c r="I113" s="399"/>
      <c r="J113" s="401"/>
      <c r="K113" s="402"/>
      <c r="L113" s="403"/>
      <c r="M113" s="404"/>
      <c r="N113" s="405"/>
      <c r="O113" s="406"/>
      <c r="P113" s="124"/>
      <c r="Q113"/>
      <c r="R113" s="95"/>
      <c r="T113" s="57"/>
      <c r="U113" s="57"/>
      <c r="V113" s="57"/>
      <c r="W113" s="57"/>
      <c r="X113" s="57"/>
      <c r="Y113" s="57"/>
      <c r="Z113" s="57"/>
    </row>
    <row r="114" spans="1:26">
      <c r="A114" s="23" t="s">
        <v>604</v>
      </c>
      <c r="B114" s="23"/>
      <c r="C114" s="23"/>
      <c r="D114" s="23"/>
      <c r="E114" s="5"/>
      <c r="F114" s="30" t="s">
        <v>606</v>
      </c>
      <c r="G114" s="82"/>
      <c r="H114" s="82"/>
      <c r="I114" s="38"/>
      <c r="J114" s="85"/>
      <c r="K114" s="83"/>
      <c r="L114" s="84"/>
      <c r="M114" s="85"/>
      <c r="N114" s="86"/>
      <c r="O114" s="125"/>
      <c r="P114" s="11"/>
      <c r="Q114" s="16"/>
      <c r="R114" s="97"/>
      <c r="S114" s="16"/>
      <c r="T114" s="16"/>
      <c r="U114" s="16"/>
      <c r="V114" s="16"/>
      <c r="W114" s="16"/>
      <c r="X114" s="16"/>
      <c r="Y114" s="16"/>
    </row>
    <row r="115" spans="1:26">
      <c r="A115" s="29" t="s">
        <v>605</v>
      </c>
      <c r="B115" s="23"/>
      <c r="C115" s="23"/>
      <c r="D115" s="23"/>
      <c r="E115" s="32"/>
      <c r="F115" s="30" t="s">
        <v>608</v>
      </c>
      <c r="G115" s="12"/>
      <c r="H115" s="12"/>
      <c r="I115" s="12"/>
      <c r="J115" s="53"/>
      <c r="K115" s="12"/>
      <c r="L115" s="12"/>
      <c r="M115" s="12"/>
      <c r="N115" s="11"/>
      <c r="O115" s="53"/>
      <c r="Q115" s="7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9"/>
      <c r="B116" s="23"/>
      <c r="C116" s="23"/>
      <c r="D116" s="23"/>
      <c r="E116" s="32"/>
      <c r="F116" s="30"/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82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9"/>
      <c r="B118" s="23"/>
      <c r="C118" s="23"/>
      <c r="D118" s="23"/>
      <c r="E118" s="32"/>
      <c r="F118" s="30"/>
      <c r="G118" s="41"/>
      <c r="H118" s="42"/>
      <c r="I118" s="82"/>
      <c r="J118" s="17"/>
      <c r="K118" s="83"/>
      <c r="L118" s="84"/>
      <c r="M118" s="85"/>
      <c r="N118" s="86"/>
      <c r="O118" s="87"/>
      <c r="P118" s="5"/>
      <c r="Q118" s="11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37"/>
      <c r="B119" s="45"/>
      <c r="C119" s="103"/>
      <c r="D119" s="6"/>
      <c r="E119" s="38"/>
      <c r="F119" s="82"/>
      <c r="G119" s="41"/>
      <c r="H119" s="42"/>
      <c r="I119" s="82"/>
      <c r="J119" s="17"/>
      <c r="K119" s="83"/>
      <c r="L119" s="84"/>
      <c r="M119" s="85"/>
      <c r="N119" s="86"/>
      <c r="O119" s="87"/>
      <c r="P119" s="5"/>
      <c r="Q119" s="11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 ht="15">
      <c r="A120" s="5"/>
      <c r="B120" s="104" t="s">
        <v>620</v>
      </c>
      <c r="C120" s="104"/>
      <c r="D120" s="104"/>
      <c r="E120" s="104"/>
      <c r="F120" s="17"/>
      <c r="G120" s="17"/>
      <c r="H120" s="105"/>
      <c r="I120" s="17"/>
      <c r="J120" s="74"/>
      <c r="K120" s="75"/>
      <c r="L120" s="17"/>
      <c r="M120" s="17"/>
      <c r="N120" s="16"/>
      <c r="O120" s="99"/>
      <c r="P120" s="7"/>
      <c r="Q120" s="11"/>
      <c r="R120" s="142"/>
      <c r="S120" s="16"/>
      <c r="T120" s="16"/>
      <c r="U120" s="16"/>
      <c r="V120" s="16"/>
      <c r="W120" s="16"/>
      <c r="X120" s="16"/>
      <c r="Y120" s="16"/>
      <c r="Z120" s="16"/>
    </row>
    <row r="121" spans="1:26" ht="38.25">
      <c r="A121" s="20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21" t="s">
        <v>621</v>
      </c>
      <c r="H121" s="21" t="s">
        <v>622</v>
      </c>
      <c r="I121" s="21" t="s">
        <v>593</v>
      </c>
      <c r="J121" s="61" t="s">
        <v>594</v>
      </c>
      <c r="K121" s="21" t="s">
        <v>595</v>
      </c>
      <c r="L121" s="21" t="s">
        <v>596</v>
      </c>
      <c r="M121" s="21" t="s">
        <v>597</v>
      </c>
      <c r="N121" s="22" t="s">
        <v>598</v>
      </c>
      <c r="O121" s="99"/>
      <c r="P121" s="7"/>
      <c r="Q121" s="11"/>
      <c r="R121" s="142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1</v>
      </c>
      <c r="B122" s="106">
        <v>41579</v>
      </c>
      <c r="C122" s="106"/>
      <c r="D122" s="107" t="s">
        <v>623</v>
      </c>
      <c r="E122" s="108" t="s">
        <v>624</v>
      </c>
      <c r="F122" s="109">
        <v>82</v>
      </c>
      <c r="G122" s="108" t="s">
        <v>625</v>
      </c>
      <c r="H122" s="108">
        <v>100</v>
      </c>
      <c r="I122" s="126">
        <v>100</v>
      </c>
      <c r="J122" s="127" t="s">
        <v>626</v>
      </c>
      <c r="K122" s="128">
        <f t="shared" ref="K122:K153" si="44">H122-F122</f>
        <v>18</v>
      </c>
      <c r="L122" s="129">
        <f t="shared" ref="L122:L153" si="45">K122/F122</f>
        <v>0.21951219512195122</v>
      </c>
      <c r="M122" s="130" t="s">
        <v>600</v>
      </c>
      <c r="N122" s="131">
        <v>42657</v>
      </c>
      <c r="O122" s="53"/>
      <c r="P122" s="11"/>
      <c r="Q122" s="16"/>
      <c r="R122" s="142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2</v>
      </c>
      <c r="B123" s="106">
        <v>41794</v>
      </c>
      <c r="C123" s="106"/>
      <c r="D123" s="107" t="s">
        <v>627</v>
      </c>
      <c r="E123" s="108" t="s">
        <v>601</v>
      </c>
      <c r="F123" s="109">
        <v>257</v>
      </c>
      <c r="G123" s="108" t="s">
        <v>625</v>
      </c>
      <c r="H123" s="108">
        <v>300</v>
      </c>
      <c r="I123" s="126">
        <v>300</v>
      </c>
      <c r="J123" s="127" t="s">
        <v>626</v>
      </c>
      <c r="K123" s="128">
        <f t="shared" si="44"/>
        <v>43</v>
      </c>
      <c r="L123" s="129">
        <f t="shared" si="45"/>
        <v>0.16731517509727625</v>
      </c>
      <c r="M123" s="130" t="s">
        <v>600</v>
      </c>
      <c r="N123" s="131">
        <v>41822</v>
      </c>
      <c r="O123" s="53"/>
      <c r="P123" s="11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</v>
      </c>
      <c r="B124" s="106">
        <v>41828</v>
      </c>
      <c r="C124" s="106"/>
      <c r="D124" s="107" t="s">
        <v>628</v>
      </c>
      <c r="E124" s="108" t="s">
        <v>601</v>
      </c>
      <c r="F124" s="109">
        <v>393</v>
      </c>
      <c r="G124" s="108" t="s">
        <v>625</v>
      </c>
      <c r="H124" s="108">
        <v>468</v>
      </c>
      <c r="I124" s="126">
        <v>468</v>
      </c>
      <c r="J124" s="127" t="s">
        <v>626</v>
      </c>
      <c r="K124" s="128">
        <f t="shared" si="44"/>
        <v>75</v>
      </c>
      <c r="L124" s="129">
        <f t="shared" si="45"/>
        <v>0.19083969465648856</v>
      </c>
      <c r="M124" s="130" t="s">
        <v>600</v>
      </c>
      <c r="N124" s="131">
        <v>41863</v>
      </c>
      <c r="O124" s="53"/>
      <c r="P124" s="11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4</v>
      </c>
      <c r="B125" s="106">
        <v>41857</v>
      </c>
      <c r="C125" s="106"/>
      <c r="D125" s="107" t="s">
        <v>629</v>
      </c>
      <c r="E125" s="108" t="s">
        <v>601</v>
      </c>
      <c r="F125" s="109">
        <v>205</v>
      </c>
      <c r="G125" s="108" t="s">
        <v>625</v>
      </c>
      <c r="H125" s="108">
        <v>275</v>
      </c>
      <c r="I125" s="126">
        <v>250</v>
      </c>
      <c r="J125" s="127" t="s">
        <v>626</v>
      </c>
      <c r="K125" s="128">
        <f t="shared" si="44"/>
        <v>70</v>
      </c>
      <c r="L125" s="129">
        <f t="shared" si="45"/>
        <v>0.34146341463414637</v>
      </c>
      <c r="M125" s="130" t="s">
        <v>600</v>
      </c>
      <c r="N125" s="131">
        <v>41962</v>
      </c>
      <c r="O125" s="53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5</v>
      </c>
      <c r="B126" s="106">
        <v>41886</v>
      </c>
      <c r="C126" s="106"/>
      <c r="D126" s="107" t="s">
        <v>630</v>
      </c>
      <c r="E126" s="108" t="s">
        <v>601</v>
      </c>
      <c r="F126" s="109">
        <v>162</v>
      </c>
      <c r="G126" s="108" t="s">
        <v>625</v>
      </c>
      <c r="H126" s="108">
        <v>190</v>
      </c>
      <c r="I126" s="126">
        <v>190</v>
      </c>
      <c r="J126" s="127" t="s">
        <v>626</v>
      </c>
      <c r="K126" s="128">
        <f t="shared" si="44"/>
        <v>28</v>
      </c>
      <c r="L126" s="129">
        <f t="shared" si="45"/>
        <v>0.1728395061728395</v>
      </c>
      <c r="M126" s="130" t="s">
        <v>600</v>
      </c>
      <c r="N126" s="131">
        <v>42006</v>
      </c>
      <c r="O126" s="53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6</v>
      </c>
      <c r="B127" s="106">
        <v>41886</v>
      </c>
      <c r="C127" s="106"/>
      <c r="D127" s="107" t="s">
        <v>631</v>
      </c>
      <c r="E127" s="108" t="s">
        <v>601</v>
      </c>
      <c r="F127" s="109">
        <v>75</v>
      </c>
      <c r="G127" s="108" t="s">
        <v>625</v>
      </c>
      <c r="H127" s="108">
        <v>91.5</v>
      </c>
      <c r="I127" s="126" t="s">
        <v>632</v>
      </c>
      <c r="J127" s="127" t="s">
        <v>633</v>
      </c>
      <c r="K127" s="128">
        <f t="shared" si="44"/>
        <v>16.5</v>
      </c>
      <c r="L127" s="129">
        <f t="shared" si="45"/>
        <v>0.22</v>
      </c>
      <c r="M127" s="130" t="s">
        <v>600</v>
      </c>
      <c r="N127" s="131">
        <v>41954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7</v>
      </c>
      <c r="B128" s="106">
        <v>41913</v>
      </c>
      <c r="C128" s="106"/>
      <c r="D128" s="107" t="s">
        <v>634</v>
      </c>
      <c r="E128" s="108" t="s">
        <v>601</v>
      </c>
      <c r="F128" s="109">
        <v>850</v>
      </c>
      <c r="G128" s="108" t="s">
        <v>625</v>
      </c>
      <c r="H128" s="108">
        <v>982.5</v>
      </c>
      <c r="I128" s="126">
        <v>1050</v>
      </c>
      <c r="J128" s="127" t="s">
        <v>635</v>
      </c>
      <c r="K128" s="128">
        <f t="shared" si="44"/>
        <v>132.5</v>
      </c>
      <c r="L128" s="129">
        <f t="shared" si="45"/>
        <v>0.15588235294117647</v>
      </c>
      <c r="M128" s="130" t="s">
        <v>600</v>
      </c>
      <c r="N128" s="131">
        <v>42039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8</v>
      </c>
      <c r="B129" s="106">
        <v>41913</v>
      </c>
      <c r="C129" s="106"/>
      <c r="D129" s="107" t="s">
        <v>636</v>
      </c>
      <c r="E129" s="108" t="s">
        <v>601</v>
      </c>
      <c r="F129" s="109">
        <v>475</v>
      </c>
      <c r="G129" s="108" t="s">
        <v>625</v>
      </c>
      <c r="H129" s="108">
        <v>515</v>
      </c>
      <c r="I129" s="126">
        <v>600</v>
      </c>
      <c r="J129" s="127" t="s">
        <v>637</v>
      </c>
      <c r="K129" s="128">
        <f t="shared" si="44"/>
        <v>40</v>
      </c>
      <c r="L129" s="129">
        <f t="shared" si="45"/>
        <v>8.4210526315789472E-2</v>
      </c>
      <c r="M129" s="130" t="s">
        <v>600</v>
      </c>
      <c r="N129" s="131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9</v>
      </c>
      <c r="B130" s="106">
        <v>41913</v>
      </c>
      <c r="C130" s="106"/>
      <c r="D130" s="107" t="s">
        <v>638</v>
      </c>
      <c r="E130" s="108" t="s">
        <v>601</v>
      </c>
      <c r="F130" s="109">
        <v>86</v>
      </c>
      <c r="G130" s="108" t="s">
        <v>625</v>
      </c>
      <c r="H130" s="108">
        <v>99</v>
      </c>
      <c r="I130" s="126">
        <v>140</v>
      </c>
      <c r="J130" s="127" t="s">
        <v>639</v>
      </c>
      <c r="K130" s="128">
        <f t="shared" si="44"/>
        <v>13</v>
      </c>
      <c r="L130" s="129">
        <f t="shared" si="45"/>
        <v>0.15116279069767441</v>
      </c>
      <c r="M130" s="130" t="s">
        <v>600</v>
      </c>
      <c r="N130" s="131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10</v>
      </c>
      <c r="B131" s="106">
        <v>41926</v>
      </c>
      <c r="C131" s="106"/>
      <c r="D131" s="107" t="s">
        <v>640</v>
      </c>
      <c r="E131" s="108" t="s">
        <v>601</v>
      </c>
      <c r="F131" s="109">
        <v>496.6</v>
      </c>
      <c r="G131" s="108" t="s">
        <v>625</v>
      </c>
      <c r="H131" s="108">
        <v>621</v>
      </c>
      <c r="I131" s="126">
        <v>580</v>
      </c>
      <c r="J131" s="127" t="s">
        <v>626</v>
      </c>
      <c r="K131" s="128">
        <f t="shared" si="44"/>
        <v>124.39999999999998</v>
      </c>
      <c r="L131" s="129">
        <f t="shared" si="45"/>
        <v>0.25050342327829234</v>
      </c>
      <c r="M131" s="130" t="s">
        <v>600</v>
      </c>
      <c r="N131" s="131">
        <v>42605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11</v>
      </c>
      <c r="B132" s="106">
        <v>41926</v>
      </c>
      <c r="C132" s="106"/>
      <c r="D132" s="107" t="s">
        <v>641</v>
      </c>
      <c r="E132" s="108" t="s">
        <v>601</v>
      </c>
      <c r="F132" s="109">
        <v>2481.9</v>
      </c>
      <c r="G132" s="108" t="s">
        <v>625</v>
      </c>
      <c r="H132" s="108">
        <v>2840</v>
      </c>
      <c r="I132" s="126">
        <v>2870</v>
      </c>
      <c r="J132" s="127" t="s">
        <v>642</v>
      </c>
      <c r="K132" s="128">
        <f t="shared" si="44"/>
        <v>358.09999999999991</v>
      </c>
      <c r="L132" s="129">
        <f t="shared" si="45"/>
        <v>0.14428462065353154</v>
      </c>
      <c r="M132" s="130" t="s">
        <v>600</v>
      </c>
      <c r="N132" s="131">
        <v>42017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12</v>
      </c>
      <c r="B133" s="106">
        <v>41928</v>
      </c>
      <c r="C133" s="106"/>
      <c r="D133" s="107" t="s">
        <v>643</v>
      </c>
      <c r="E133" s="108" t="s">
        <v>601</v>
      </c>
      <c r="F133" s="109">
        <v>84.5</v>
      </c>
      <c r="G133" s="108" t="s">
        <v>625</v>
      </c>
      <c r="H133" s="108">
        <v>93</v>
      </c>
      <c r="I133" s="126">
        <v>110</v>
      </c>
      <c r="J133" s="127" t="s">
        <v>644</v>
      </c>
      <c r="K133" s="128">
        <f t="shared" si="44"/>
        <v>8.5</v>
      </c>
      <c r="L133" s="129">
        <f t="shared" si="45"/>
        <v>0.10059171597633136</v>
      </c>
      <c r="M133" s="130" t="s">
        <v>600</v>
      </c>
      <c r="N133" s="131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13</v>
      </c>
      <c r="B134" s="106">
        <v>41928</v>
      </c>
      <c r="C134" s="106"/>
      <c r="D134" s="107" t="s">
        <v>645</v>
      </c>
      <c r="E134" s="108" t="s">
        <v>601</v>
      </c>
      <c r="F134" s="109">
        <v>401</v>
      </c>
      <c r="G134" s="108" t="s">
        <v>625</v>
      </c>
      <c r="H134" s="108">
        <v>428</v>
      </c>
      <c r="I134" s="126">
        <v>450</v>
      </c>
      <c r="J134" s="127" t="s">
        <v>646</v>
      </c>
      <c r="K134" s="128">
        <f t="shared" si="44"/>
        <v>27</v>
      </c>
      <c r="L134" s="129">
        <f t="shared" si="45"/>
        <v>6.7331670822942641E-2</v>
      </c>
      <c r="M134" s="130" t="s">
        <v>600</v>
      </c>
      <c r="N134" s="131">
        <v>42020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14</v>
      </c>
      <c r="B135" s="106">
        <v>41928</v>
      </c>
      <c r="C135" s="106"/>
      <c r="D135" s="107" t="s">
        <v>647</v>
      </c>
      <c r="E135" s="108" t="s">
        <v>601</v>
      </c>
      <c r="F135" s="109">
        <v>101</v>
      </c>
      <c r="G135" s="108" t="s">
        <v>625</v>
      </c>
      <c r="H135" s="108">
        <v>112</v>
      </c>
      <c r="I135" s="126">
        <v>120</v>
      </c>
      <c r="J135" s="127" t="s">
        <v>648</v>
      </c>
      <c r="K135" s="128">
        <f t="shared" si="44"/>
        <v>11</v>
      </c>
      <c r="L135" s="129">
        <f t="shared" si="45"/>
        <v>0.10891089108910891</v>
      </c>
      <c r="M135" s="130" t="s">
        <v>600</v>
      </c>
      <c r="N135" s="131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15</v>
      </c>
      <c r="B136" s="106">
        <v>41954</v>
      </c>
      <c r="C136" s="106"/>
      <c r="D136" s="107" t="s">
        <v>649</v>
      </c>
      <c r="E136" s="108" t="s">
        <v>601</v>
      </c>
      <c r="F136" s="109">
        <v>59</v>
      </c>
      <c r="G136" s="108" t="s">
        <v>625</v>
      </c>
      <c r="H136" s="108">
        <v>76</v>
      </c>
      <c r="I136" s="126">
        <v>76</v>
      </c>
      <c r="J136" s="127" t="s">
        <v>626</v>
      </c>
      <c r="K136" s="128">
        <f t="shared" si="44"/>
        <v>17</v>
      </c>
      <c r="L136" s="129">
        <f t="shared" si="45"/>
        <v>0.28813559322033899</v>
      </c>
      <c r="M136" s="130" t="s">
        <v>600</v>
      </c>
      <c r="N136" s="131">
        <v>43032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16</v>
      </c>
      <c r="B137" s="106">
        <v>41954</v>
      </c>
      <c r="C137" s="106"/>
      <c r="D137" s="107" t="s">
        <v>638</v>
      </c>
      <c r="E137" s="108" t="s">
        <v>601</v>
      </c>
      <c r="F137" s="109">
        <v>99</v>
      </c>
      <c r="G137" s="108" t="s">
        <v>625</v>
      </c>
      <c r="H137" s="108">
        <v>120</v>
      </c>
      <c r="I137" s="126">
        <v>120</v>
      </c>
      <c r="J137" s="127" t="s">
        <v>650</v>
      </c>
      <c r="K137" s="128">
        <f t="shared" si="44"/>
        <v>21</v>
      </c>
      <c r="L137" s="129">
        <f t="shared" si="45"/>
        <v>0.21212121212121213</v>
      </c>
      <c r="M137" s="130" t="s">
        <v>600</v>
      </c>
      <c r="N137" s="131">
        <v>41960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17</v>
      </c>
      <c r="B138" s="106">
        <v>41956</v>
      </c>
      <c r="C138" s="106"/>
      <c r="D138" s="107" t="s">
        <v>651</v>
      </c>
      <c r="E138" s="108" t="s">
        <v>601</v>
      </c>
      <c r="F138" s="109">
        <v>22</v>
      </c>
      <c r="G138" s="108" t="s">
        <v>625</v>
      </c>
      <c r="H138" s="108">
        <v>33.549999999999997</v>
      </c>
      <c r="I138" s="126">
        <v>32</v>
      </c>
      <c r="J138" s="127" t="s">
        <v>652</v>
      </c>
      <c r="K138" s="128">
        <f t="shared" si="44"/>
        <v>11.549999999999997</v>
      </c>
      <c r="L138" s="129">
        <f t="shared" si="45"/>
        <v>0.52499999999999991</v>
      </c>
      <c r="M138" s="130" t="s">
        <v>600</v>
      </c>
      <c r="N138" s="131">
        <v>42188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18</v>
      </c>
      <c r="B139" s="106">
        <v>41976</v>
      </c>
      <c r="C139" s="106"/>
      <c r="D139" s="107" t="s">
        <v>653</v>
      </c>
      <c r="E139" s="108" t="s">
        <v>601</v>
      </c>
      <c r="F139" s="109">
        <v>440</v>
      </c>
      <c r="G139" s="108" t="s">
        <v>625</v>
      </c>
      <c r="H139" s="108">
        <v>520</v>
      </c>
      <c r="I139" s="126">
        <v>520</v>
      </c>
      <c r="J139" s="127" t="s">
        <v>654</v>
      </c>
      <c r="K139" s="128">
        <f t="shared" si="44"/>
        <v>80</v>
      </c>
      <c r="L139" s="129">
        <f t="shared" si="45"/>
        <v>0.18181818181818182</v>
      </c>
      <c r="M139" s="130" t="s">
        <v>600</v>
      </c>
      <c r="N139" s="131">
        <v>42208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19</v>
      </c>
      <c r="B140" s="106">
        <v>41976</v>
      </c>
      <c r="C140" s="106"/>
      <c r="D140" s="107" t="s">
        <v>655</v>
      </c>
      <c r="E140" s="108" t="s">
        <v>601</v>
      </c>
      <c r="F140" s="109">
        <v>360</v>
      </c>
      <c r="G140" s="108" t="s">
        <v>625</v>
      </c>
      <c r="H140" s="108">
        <v>427</v>
      </c>
      <c r="I140" s="126">
        <v>425</v>
      </c>
      <c r="J140" s="127" t="s">
        <v>656</v>
      </c>
      <c r="K140" s="128">
        <f t="shared" si="44"/>
        <v>67</v>
      </c>
      <c r="L140" s="129">
        <f t="shared" si="45"/>
        <v>0.18611111111111112</v>
      </c>
      <c r="M140" s="130" t="s">
        <v>600</v>
      </c>
      <c r="N140" s="131">
        <v>42058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20</v>
      </c>
      <c r="B141" s="106">
        <v>42012</v>
      </c>
      <c r="C141" s="106"/>
      <c r="D141" s="107" t="s">
        <v>657</v>
      </c>
      <c r="E141" s="108" t="s">
        <v>601</v>
      </c>
      <c r="F141" s="109">
        <v>360</v>
      </c>
      <c r="G141" s="108" t="s">
        <v>625</v>
      </c>
      <c r="H141" s="108">
        <v>455</v>
      </c>
      <c r="I141" s="126">
        <v>420</v>
      </c>
      <c r="J141" s="127" t="s">
        <v>658</v>
      </c>
      <c r="K141" s="128">
        <f t="shared" si="44"/>
        <v>95</v>
      </c>
      <c r="L141" s="129">
        <f t="shared" si="45"/>
        <v>0.2638888888888889</v>
      </c>
      <c r="M141" s="130" t="s">
        <v>600</v>
      </c>
      <c r="N141" s="131">
        <v>42024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21</v>
      </c>
      <c r="B142" s="106">
        <v>42012</v>
      </c>
      <c r="C142" s="106"/>
      <c r="D142" s="107" t="s">
        <v>659</v>
      </c>
      <c r="E142" s="108" t="s">
        <v>601</v>
      </c>
      <c r="F142" s="109">
        <v>130</v>
      </c>
      <c r="G142" s="108"/>
      <c r="H142" s="108">
        <v>175.5</v>
      </c>
      <c r="I142" s="126">
        <v>165</v>
      </c>
      <c r="J142" s="127" t="s">
        <v>660</v>
      </c>
      <c r="K142" s="128">
        <f t="shared" si="44"/>
        <v>45.5</v>
      </c>
      <c r="L142" s="129">
        <f t="shared" si="45"/>
        <v>0.35</v>
      </c>
      <c r="M142" s="130" t="s">
        <v>600</v>
      </c>
      <c r="N142" s="131">
        <v>43088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22</v>
      </c>
      <c r="B143" s="106">
        <v>42040</v>
      </c>
      <c r="C143" s="106"/>
      <c r="D143" s="107" t="s">
        <v>390</v>
      </c>
      <c r="E143" s="108" t="s">
        <v>624</v>
      </c>
      <c r="F143" s="109">
        <v>98</v>
      </c>
      <c r="G143" s="108"/>
      <c r="H143" s="108">
        <v>120</v>
      </c>
      <c r="I143" s="126">
        <v>120</v>
      </c>
      <c r="J143" s="127" t="s">
        <v>626</v>
      </c>
      <c r="K143" s="128">
        <f t="shared" si="44"/>
        <v>22</v>
      </c>
      <c r="L143" s="129">
        <f t="shared" si="45"/>
        <v>0.22448979591836735</v>
      </c>
      <c r="M143" s="130" t="s">
        <v>600</v>
      </c>
      <c r="N143" s="131">
        <v>42753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23</v>
      </c>
      <c r="B144" s="106">
        <v>42040</v>
      </c>
      <c r="C144" s="106"/>
      <c r="D144" s="107" t="s">
        <v>661</v>
      </c>
      <c r="E144" s="108" t="s">
        <v>624</v>
      </c>
      <c r="F144" s="109">
        <v>196</v>
      </c>
      <c r="G144" s="108"/>
      <c r="H144" s="108">
        <v>262</v>
      </c>
      <c r="I144" s="126">
        <v>255</v>
      </c>
      <c r="J144" s="127" t="s">
        <v>626</v>
      </c>
      <c r="K144" s="128">
        <f t="shared" si="44"/>
        <v>66</v>
      </c>
      <c r="L144" s="129">
        <f t="shared" si="45"/>
        <v>0.33673469387755101</v>
      </c>
      <c r="M144" s="130" t="s">
        <v>600</v>
      </c>
      <c r="N144" s="131">
        <v>42599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24</v>
      </c>
      <c r="B145" s="110">
        <v>42067</v>
      </c>
      <c r="C145" s="110"/>
      <c r="D145" s="111" t="s">
        <v>389</v>
      </c>
      <c r="E145" s="112" t="s">
        <v>624</v>
      </c>
      <c r="F145" s="113">
        <v>235</v>
      </c>
      <c r="G145" s="113"/>
      <c r="H145" s="114">
        <v>77</v>
      </c>
      <c r="I145" s="132" t="s">
        <v>662</v>
      </c>
      <c r="J145" s="133" t="s">
        <v>663</v>
      </c>
      <c r="K145" s="134">
        <f t="shared" si="44"/>
        <v>-158</v>
      </c>
      <c r="L145" s="135">
        <f t="shared" si="45"/>
        <v>-0.67234042553191486</v>
      </c>
      <c r="M145" s="136" t="s">
        <v>664</v>
      </c>
      <c r="N145" s="137">
        <v>43522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25</v>
      </c>
      <c r="B146" s="106">
        <v>42067</v>
      </c>
      <c r="C146" s="106"/>
      <c r="D146" s="107" t="s">
        <v>481</v>
      </c>
      <c r="E146" s="108" t="s">
        <v>624</v>
      </c>
      <c r="F146" s="109">
        <v>185</v>
      </c>
      <c r="G146" s="108"/>
      <c r="H146" s="108">
        <v>224</v>
      </c>
      <c r="I146" s="126" t="s">
        <v>665</v>
      </c>
      <c r="J146" s="127" t="s">
        <v>626</v>
      </c>
      <c r="K146" s="128">
        <f t="shared" si="44"/>
        <v>39</v>
      </c>
      <c r="L146" s="129">
        <f t="shared" si="45"/>
        <v>0.21081081081081082</v>
      </c>
      <c r="M146" s="130" t="s">
        <v>600</v>
      </c>
      <c r="N146" s="131">
        <v>42647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5">
        <v>26</v>
      </c>
      <c r="B147" s="115">
        <v>42090</v>
      </c>
      <c r="C147" s="115"/>
      <c r="D147" s="116" t="s">
        <v>666</v>
      </c>
      <c r="E147" s="117" t="s">
        <v>624</v>
      </c>
      <c r="F147" s="118">
        <v>49.5</v>
      </c>
      <c r="G147" s="119"/>
      <c r="H147" s="119">
        <v>15.85</v>
      </c>
      <c r="I147" s="119">
        <v>67</v>
      </c>
      <c r="J147" s="138" t="s">
        <v>667</v>
      </c>
      <c r="K147" s="119">
        <f t="shared" si="44"/>
        <v>-33.65</v>
      </c>
      <c r="L147" s="139">
        <f t="shared" si="45"/>
        <v>-0.67979797979797973</v>
      </c>
      <c r="M147" s="136" t="s">
        <v>664</v>
      </c>
      <c r="N147" s="140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27</v>
      </c>
      <c r="B148" s="106">
        <v>42093</v>
      </c>
      <c r="C148" s="106"/>
      <c r="D148" s="107" t="s">
        <v>668</v>
      </c>
      <c r="E148" s="108" t="s">
        <v>624</v>
      </c>
      <c r="F148" s="109">
        <v>183.5</v>
      </c>
      <c r="G148" s="108"/>
      <c r="H148" s="108">
        <v>219</v>
      </c>
      <c r="I148" s="126">
        <v>218</v>
      </c>
      <c r="J148" s="127" t="s">
        <v>669</v>
      </c>
      <c r="K148" s="128">
        <f t="shared" si="44"/>
        <v>35.5</v>
      </c>
      <c r="L148" s="129">
        <f t="shared" si="45"/>
        <v>0.19346049046321526</v>
      </c>
      <c r="M148" s="130" t="s">
        <v>600</v>
      </c>
      <c r="N148" s="131">
        <v>42103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28</v>
      </c>
      <c r="B149" s="106">
        <v>42114</v>
      </c>
      <c r="C149" s="106"/>
      <c r="D149" s="107" t="s">
        <v>670</v>
      </c>
      <c r="E149" s="108" t="s">
        <v>624</v>
      </c>
      <c r="F149" s="109">
        <f>(227+237)/2</f>
        <v>232</v>
      </c>
      <c r="G149" s="108"/>
      <c r="H149" s="108">
        <v>298</v>
      </c>
      <c r="I149" s="126">
        <v>298</v>
      </c>
      <c r="J149" s="127" t="s">
        <v>626</v>
      </c>
      <c r="K149" s="128">
        <f t="shared" si="44"/>
        <v>66</v>
      </c>
      <c r="L149" s="129">
        <f t="shared" si="45"/>
        <v>0.28448275862068967</v>
      </c>
      <c r="M149" s="130" t="s">
        <v>600</v>
      </c>
      <c r="N149" s="131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29</v>
      </c>
      <c r="B150" s="106">
        <v>42128</v>
      </c>
      <c r="C150" s="106"/>
      <c r="D150" s="107" t="s">
        <v>671</v>
      </c>
      <c r="E150" s="108" t="s">
        <v>601</v>
      </c>
      <c r="F150" s="109">
        <v>385</v>
      </c>
      <c r="G150" s="108"/>
      <c r="H150" s="108">
        <f>212.5+331</f>
        <v>543.5</v>
      </c>
      <c r="I150" s="126">
        <v>510</v>
      </c>
      <c r="J150" s="127" t="s">
        <v>672</v>
      </c>
      <c r="K150" s="128">
        <f t="shared" si="44"/>
        <v>158.5</v>
      </c>
      <c r="L150" s="129">
        <f t="shared" si="45"/>
        <v>0.41168831168831171</v>
      </c>
      <c r="M150" s="130" t="s">
        <v>600</v>
      </c>
      <c r="N150" s="131">
        <v>42235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30</v>
      </c>
      <c r="B151" s="106">
        <v>42128</v>
      </c>
      <c r="C151" s="106"/>
      <c r="D151" s="107" t="s">
        <v>673</v>
      </c>
      <c r="E151" s="108" t="s">
        <v>601</v>
      </c>
      <c r="F151" s="109">
        <v>115.5</v>
      </c>
      <c r="G151" s="108"/>
      <c r="H151" s="108">
        <v>146</v>
      </c>
      <c r="I151" s="126">
        <v>142</v>
      </c>
      <c r="J151" s="127" t="s">
        <v>674</v>
      </c>
      <c r="K151" s="128">
        <f t="shared" si="44"/>
        <v>30.5</v>
      </c>
      <c r="L151" s="129">
        <f t="shared" si="45"/>
        <v>0.26406926406926406</v>
      </c>
      <c r="M151" s="130" t="s">
        <v>600</v>
      </c>
      <c r="N151" s="131">
        <v>42202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31</v>
      </c>
      <c r="B152" s="106">
        <v>42151</v>
      </c>
      <c r="C152" s="106"/>
      <c r="D152" s="107" t="s">
        <v>675</v>
      </c>
      <c r="E152" s="108" t="s">
        <v>601</v>
      </c>
      <c r="F152" s="109">
        <v>237.5</v>
      </c>
      <c r="G152" s="108"/>
      <c r="H152" s="108">
        <v>279.5</v>
      </c>
      <c r="I152" s="126">
        <v>278</v>
      </c>
      <c r="J152" s="127" t="s">
        <v>626</v>
      </c>
      <c r="K152" s="128">
        <f t="shared" si="44"/>
        <v>42</v>
      </c>
      <c r="L152" s="129">
        <f t="shared" si="45"/>
        <v>0.17684210526315788</v>
      </c>
      <c r="M152" s="130" t="s">
        <v>600</v>
      </c>
      <c r="N152" s="131">
        <v>42222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32</v>
      </c>
      <c r="B153" s="106">
        <v>42174</v>
      </c>
      <c r="C153" s="106"/>
      <c r="D153" s="107" t="s">
        <v>645</v>
      </c>
      <c r="E153" s="108" t="s">
        <v>624</v>
      </c>
      <c r="F153" s="109">
        <v>340</v>
      </c>
      <c r="G153" s="108"/>
      <c r="H153" s="108">
        <v>448</v>
      </c>
      <c r="I153" s="126">
        <v>448</v>
      </c>
      <c r="J153" s="127" t="s">
        <v>626</v>
      </c>
      <c r="K153" s="128">
        <f t="shared" si="44"/>
        <v>108</v>
      </c>
      <c r="L153" s="129">
        <f t="shared" si="45"/>
        <v>0.31764705882352939</v>
      </c>
      <c r="M153" s="130" t="s">
        <v>600</v>
      </c>
      <c r="N153" s="131">
        <v>43018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33</v>
      </c>
      <c r="B154" s="106">
        <v>42191</v>
      </c>
      <c r="C154" s="106"/>
      <c r="D154" s="107" t="s">
        <v>676</v>
      </c>
      <c r="E154" s="108" t="s">
        <v>624</v>
      </c>
      <c r="F154" s="109">
        <v>390</v>
      </c>
      <c r="G154" s="108"/>
      <c r="H154" s="108">
        <v>460</v>
      </c>
      <c r="I154" s="126">
        <v>460</v>
      </c>
      <c r="J154" s="127" t="s">
        <v>626</v>
      </c>
      <c r="K154" s="128">
        <f t="shared" ref="K154:K174" si="46">H154-F154</f>
        <v>70</v>
      </c>
      <c r="L154" s="129">
        <f t="shared" ref="L154:L174" si="47">K154/F154</f>
        <v>0.17948717948717949</v>
      </c>
      <c r="M154" s="130" t="s">
        <v>600</v>
      </c>
      <c r="N154" s="131">
        <v>42478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34</v>
      </c>
      <c r="B155" s="110">
        <v>42195</v>
      </c>
      <c r="C155" s="110"/>
      <c r="D155" s="111" t="s">
        <v>677</v>
      </c>
      <c r="E155" s="112" t="s">
        <v>624</v>
      </c>
      <c r="F155" s="113">
        <v>122.5</v>
      </c>
      <c r="G155" s="113"/>
      <c r="H155" s="114">
        <v>61</v>
      </c>
      <c r="I155" s="132">
        <v>172</v>
      </c>
      <c r="J155" s="133" t="s">
        <v>678</v>
      </c>
      <c r="K155" s="134">
        <f t="shared" si="46"/>
        <v>-61.5</v>
      </c>
      <c r="L155" s="135">
        <f t="shared" si="47"/>
        <v>-0.50204081632653064</v>
      </c>
      <c r="M155" s="136" t="s">
        <v>664</v>
      </c>
      <c r="N155" s="137">
        <v>43333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35</v>
      </c>
      <c r="B156" s="106">
        <v>42219</v>
      </c>
      <c r="C156" s="106"/>
      <c r="D156" s="107" t="s">
        <v>679</v>
      </c>
      <c r="E156" s="108" t="s">
        <v>624</v>
      </c>
      <c r="F156" s="109">
        <v>297.5</v>
      </c>
      <c r="G156" s="108"/>
      <c r="H156" s="108">
        <v>350</v>
      </c>
      <c r="I156" s="126">
        <v>360</v>
      </c>
      <c r="J156" s="127" t="s">
        <v>680</v>
      </c>
      <c r="K156" s="128">
        <f t="shared" si="46"/>
        <v>52.5</v>
      </c>
      <c r="L156" s="129">
        <f t="shared" si="47"/>
        <v>0.17647058823529413</v>
      </c>
      <c r="M156" s="130" t="s">
        <v>600</v>
      </c>
      <c r="N156" s="131">
        <v>42232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36</v>
      </c>
      <c r="B157" s="106">
        <v>42219</v>
      </c>
      <c r="C157" s="106"/>
      <c r="D157" s="107" t="s">
        <v>681</v>
      </c>
      <c r="E157" s="108" t="s">
        <v>624</v>
      </c>
      <c r="F157" s="109">
        <v>115.5</v>
      </c>
      <c r="G157" s="108"/>
      <c r="H157" s="108">
        <v>149</v>
      </c>
      <c r="I157" s="126">
        <v>140</v>
      </c>
      <c r="J157" s="141" t="s">
        <v>682</v>
      </c>
      <c r="K157" s="128">
        <f t="shared" si="46"/>
        <v>33.5</v>
      </c>
      <c r="L157" s="129">
        <f t="shared" si="47"/>
        <v>0.29004329004329005</v>
      </c>
      <c r="M157" s="130" t="s">
        <v>600</v>
      </c>
      <c r="N157" s="131">
        <v>42740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37</v>
      </c>
      <c r="B158" s="106">
        <v>42251</v>
      </c>
      <c r="C158" s="106"/>
      <c r="D158" s="107" t="s">
        <v>675</v>
      </c>
      <c r="E158" s="108" t="s">
        <v>624</v>
      </c>
      <c r="F158" s="109">
        <v>226</v>
      </c>
      <c r="G158" s="108"/>
      <c r="H158" s="108">
        <v>292</v>
      </c>
      <c r="I158" s="126">
        <v>292</v>
      </c>
      <c r="J158" s="127" t="s">
        <v>683</v>
      </c>
      <c r="K158" s="128">
        <f t="shared" si="46"/>
        <v>66</v>
      </c>
      <c r="L158" s="129">
        <f t="shared" si="47"/>
        <v>0.29203539823008851</v>
      </c>
      <c r="M158" s="130" t="s">
        <v>600</v>
      </c>
      <c r="N158" s="131">
        <v>42286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38</v>
      </c>
      <c r="B159" s="106">
        <v>42254</v>
      </c>
      <c r="C159" s="106"/>
      <c r="D159" s="107" t="s">
        <v>670</v>
      </c>
      <c r="E159" s="108" t="s">
        <v>624</v>
      </c>
      <c r="F159" s="109">
        <v>232.5</v>
      </c>
      <c r="G159" s="108"/>
      <c r="H159" s="108">
        <v>312.5</v>
      </c>
      <c r="I159" s="126">
        <v>310</v>
      </c>
      <c r="J159" s="127" t="s">
        <v>626</v>
      </c>
      <c r="K159" s="128">
        <f t="shared" si="46"/>
        <v>80</v>
      </c>
      <c r="L159" s="129">
        <f t="shared" si="47"/>
        <v>0.34408602150537637</v>
      </c>
      <c r="M159" s="130" t="s">
        <v>600</v>
      </c>
      <c r="N159" s="131">
        <v>42823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39</v>
      </c>
      <c r="B160" s="106">
        <v>42268</v>
      </c>
      <c r="C160" s="106"/>
      <c r="D160" s="107" t="s">
        <v>684</v>
      </c>
      <c r="E160" s="108" t="s">
        <v>624</v>
      </c>
      <c r="F160" s="109">
        <v>196.5</v>
      </c>
      <c r="G160" s="108"/>
      <c r="H160" s="108">
        <v>238</v>
      </c>
      <c r="I160" s="126">
        <v>238</v>
      </c>
      <c r="J160" s="127" t="s">
        <v>683</v>
      </c>
      <c r="K160" s="128">
        <f t="shared" si="46"/>
        <v>41.5</v>
      </c>
      <c r="L160" s="129">
        <f t="shared" si="47"/>
        <v>0.21119592875318066</v>
      </c>
      <c r="M160" s="130" t="s">
        <v>600</v>
      </c>
      <c r="N160" s="131">
        <v>42291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40</v>
      </c>
      <c r="B161" s="106">
        <v>42271</v>
      </c>
      <c r="C161" s="106"/>
      <c r="D161" s="107" t="s">
        <v>623</v>
      </c>
      <c r="E161" s="108" t="s">
        <v>624</v>
      </c>
      <c r="F161" s="109">
        <v>65</v>
      </c>
      <c r="G161" s="108"/>
      <c r="H161" s="108">
        <v>82</v>
      </c>
      <c r="I161" s="126">
        <v>82</v>
      </c>
      <c r="J161" s="127" t="s">
        <v>683</v>
      </c>
      <c r="K161" s="128">
        <f t="shared" si="46"/>
        <v>17</v>
      </c>
      <c r="L161" s="129">
        <f t="shared" si="47"/>
        <v>0.26153846153846155</v>
      </c>
      <c r="M161" s="130" t="s">
        <v>600</v>
      </c>
      <c r="N161" s="131">
        <v>42578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41</v>
      </c>
      <c r="B162" s="106">
        <v>42291</v>
      </c>
      <c r="C162" s="106"/>
      <c r="D162" s="107" t="s">
        <v>685</v>
      </c>
      <c r="E162" s="108" t="s">
        <v>624</v>
      </c>
      <c r="F162" s="109">
        <v>144</v>
      </c>
      <c r="G162" s="108"/>
      <c r="H162" s="108">
        <v>182.5</v>
      </c>
      <c r="I162" s="126">
        <v>181</v>
      </c>
      <c r="J162" s="127" t="s">
        <v>683</v>
      </c>
      <c r="K162" s="128">
        <f t="shared" si="46"/>
        <v>38.5</v>
      </c>
      <c r="L162" s="129">
        <f t="shared" si="47"/>
        <v>0.2673611111111111</v>
      </c>
      <c r="M162" s="130" t="s">
        <v>600</v>
      </c>
      <c r="N162" s="131">
        <v>42817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42</v>
      </c>
      <c r="B163" s="106">
        <v>42291</v>
      </c>
      <c r="C163" s="106"/>
      <c r="D163" s="107" t="s">
        <v>686</v>
      </c>
      <c r="E163" s="108" t="s">
        <v>624</v>
      </c>
      <c r="F163" s="109">
        <v>264</v>
      </c>
      <c r="G163" s="108"/>
      <c r="H163" s="108">
        <v>311</v>
      </c>
      <c r="I163" s="126">
        <v>311</v>
      </c>
      <c r="J163" s="127" t="s">
        <v>683</v>
      </c>
      <c r="K163" s="128">
        <f t="shared" si="46"/>
        <v>47</v>
      </c>
      <c r="L163" s="129">
        <f t="shared" si="47"/>
        <v>0.17803030303030304</v>
      </c>
      <c r="M163" s="130" t="s">
        <v>600</v>
      </c>
      <c r="N163" s="131">
        <v>42604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43</v>
      </c>
      <c r="B164" s="106">
        <v>42318</v>
      </c>
      <c r="C164" s="106"/>
      <c r="D164" s="107" t="s">
        <v>687</v>
      </c>
      <c r="E164" s="108" t="s">
        <v>601</v>
      </c>
      <c r="F164" s="109">
        <v>549.5</v>
      </c>
      <c r="G164" s="108"/>
      <c r="H164" s="108">
        <v>630</v>
      </c>
      <c r="I164" s="126">
        <v>630</v>
      </c>
      <c r="J164" s="127" t="s">
        <v>683</v>
      </c>
      <c r="K164" s="128">
        <f t="shared" si="46"/>
        <v>80.5</v>
      </c>
      <c r="L164" s="129">
        <f t="shared" si="47"/>
        <v>0.1464968152866242</v>
      </c>
      <c r="M164" s="130" t="s">
        <v>600</v>
      </c>
      <c r="N164" s="131">
        <v>42419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44</v>
      </c>
      <c r="B165" s="106">
        <v>42342</v>
      </c>
      <c r="C165" s="106"/>
      <c r="D165" s="107" t="s">
        <v>688</v>
      </c>
      <c r="E165" s="108" t="s">
        <v>624</v>
      </c>
      <c r="F165" s="109">
        <v>1027.5</v>
      </c>
      <c r="G165" s="108"/>
      <c r="H165" s="108">
        <v>1315</v>
      </c>
      <c r="I165" s="126">
        <v>1250</v>
      </c>
      <c r="J165" s="127" t="s">
        <v>683</v>
      </c>
      <c r="K165" s="128">
        <f t="shared" si="46"/>
        <v>287.5</v>
      </c>
      <c r="L165" s="129">
        <f t="shared" si="47"/>
        <v>0.27980535279805352</v>
      </c>
      <c r="M165" s="130" t="s">
        <v>600</v>
      </c>
      <c r="N165" s="131">
        <v>43244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45</v>
      </c>
      <c r="B166" s="106">
        <v>42367</v>
      </c>
      <c r="C166" s="106"/>
      <c r="D166" s="107" t="s">
        <v>689</v>
      </c>
      <c r="E166" s="108" t="s">
        <v>624</v>
      </c>
      <c r="F166" s="109">
        <v>465</v>
      </c>
      <c r="G166" s="108"/>
      <c r="H166" s="108">
        <v>540</v>
      </c>
      <c r="I166" s="126">
        <v>540</v>
      </c>
      <c r="J166" s="127" t="s">
        <v>683</v>
      </c>
      <c r="K166" s="128">
        <f t="shared" si="46"/>
        <v>75</v>
      </c>
      <c r="L166" s="129">
        <f t="shared" si="47"/>
        <v>0.16129032258064516</v>
      </c>
      <c r="M166" s="130" t="s">
        <v>600</v>
      </c>
      <c r="N166" s="131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46</v>
      </c>
      <c r="B167" s="106">
        <v>42380</v>
      </c>
      <c r="C167" s="106"/>
      <c r="D167" s="107" t="s">
        <v>390</v>
      </c>
      <c r="E167" s="108" t="s">
        <v>601</v>
      </c>
      <c r="F167" s="109">
        <v>81</v>
      </c>
      <c r="G167" s="108"/>
      <c r="H167" s="108">
        <v>110</v>
      </c>
      <c r="I167" s="126">
        <v>110</v>
      </c>
      <c r="J167" s="127" t="s">
        <v>683</v>
      </c>
      <c r="K167" s="128">
        <f t="shared" si="46"/>
        <v>29</v>
      </c>
      <c r="L167" s="129">
        <f t="shared" si="47"/>
        <v>0.35802469135802467</v>
      </c>
      <c r="M167" s="130" t="s">
        <v>600</v>
      </c>
      <c r="N167" s="131">
        <v>42745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47</v>
      </c>
      <c r="B168" s="106">
        <v>42382</v>
      </c>
      <c r="C168" s="106"/>
      <c r="D168" s="107" t="s">
        <v>690</v>
      </c>
      <c r="E168" s="108" t="s">
        <v>601</v>
      </c>
      <c r="F168" s="109">
        <v>417.5</v>
      </c>
      <c r="G168" s="108"/>
      <c r="H168" s="108">
        <v>547</v>
      </c>
      <c r="I168" s="126">
        <v>535</v>
      </c>
      <c r="J168" s="127" t="s">
        <v>683</v>
      </c>
      <c r="K168" s="128">
        <f t="shared" si="46"/>
        <v>129.5</v>
      </c>
      <c r="L168" s="129">
        <f t="shared" si="47"/>
        <v>0.31017964071856285</v>
      </c>
      <c r="M168" s="130" t="s">
        <v>600</v>
      </c>
      <c r="N168" s="131">
        <v>42578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48</v>
      </c>
      <c r="B169" s="106">
        <v>42408</v>
      </c>
      <c r="C169" s="106"/>
      <c r="D169" s="107" t="s">
        <v>691</v>
      </c>
      <c r="E169" s="108" t="s">
        <v>624</v>
      </c>
      <c r="F169" s="109">
        <v>650</v>
      </c>
      <c r="G169" s="108"/>
      <c r="H169" s="108">
        <v>800</v>
      </c>
      <c r="I169" s="126">
        <v>800</v>
      </c>
      <c r="J169" s="127" t="s">
        <v>683</v>
      </c>
      <c r="K169" s="128">
        <f t="shared" si="46"/>
        <v>150</v>
      </c>
      <c r="L169" s="129">
        <f t="shared" si="47"/>
        <v>0.23076923076923078</v>
      </c>
      <c r="M169" s="130" t="s">
        <v>600</v>
      </c>
      <c r="N169" s="131">
        <v>43154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49</v>
      </c>
      <c r="B170" s="106">
        <v>42433</v>
      </c>
      <c r="C170" s="106"/>
      <c r="D170" s="107" t="s">
        <v>197</v>
      </c>
      <c r="E170" s="108" t="s">
        <v>624</v>
      </c>
      <c r="F170" s="109">
        <v>437.5</v>
      </c>
      <c r="G170" s="108"/>
      <c r="H170" s="108">
        <v>504.5</v>
      </c>
      <c r="I170" s="126">
        <v>522</v>
      </c>
      <c r="J170" s="127" t="s">
        <v>692</v>
      </c>
      <c r="K170" s="128">
        <f t="shared" si="46"/>
        <v>67</v>
      </c>
      <c r="L170" s="129">
        <f t="shared" si="47"/>
        <v>0.15314285714285714</v>
      </c>
      <c r="M170" s="130" t="s">
        <v>600</v>
      </c>
      <c r="N170" s="131">
        <v>42480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50</v>
      </c>
      <c r="B171" s="106">
        <v>42438</v>
      </c>
      <c r="C171" s="106"/>
      <c r="D171" s="107" t="s">
        <v>693</v>
      </c>
      <c r="E171" s="108" t="s">
        <v>624</v>
      </c>
      <c r="F171" s="109">
        <v>189.5</v>
      </c>
      <c r="G171" s="108"/>
      <c r="H171" s="108">
        <v>218</v>
      </c>
      <c r="I171" s="126">
        <v>218</v>
      </c>
      <c r="J171" s="127" t="s">
        <v>683</v>
      </c>
      <c r="K171" s="128">
        <f t="shared" si="46"/>
        <v>28.5</v>
      </c>
      <c r="L171" s="129">
        <f t="shared" si="47"/>
        <v>0.15039577836411611</v>
      </c>
      <c r="M171" s="130" t="s">
        <v>600</v>
      </c>
      <c r="N171" s="131">
        <v>43034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5">
        <v>51</v>
      </c>
      <c r="B172" s="115">
        <v>42471</v>
      </c>
      <c r="C172" s="115"/>
      <c r="D172" s="116" t="s">
        <v>694</v>
      </c>
      <c r="E172" s="117" t="s">
        <v>624</v>
      </c>
      <c r="F172" s="118">
        <v>36.5</v>
      </c>
      <c r="G172" s="119"/>
      <c r="H172" s="119">
        <v>15.85</v>
      </c>
      <c r="I172" s="119">
        <v>60</v>
      </c>
      <c r="J172" s="138" t="s">
        <v>695</v>
      </c>
      <c r="K172" s="134">
        <f t="shared" si="46"/>
        <v>-20.65</v>
      </c>
      <c r="L172" s="168">
        <f t="shared" si="47"/>
        <v>-0.5657534246575342</v>
      </c>
      <c r="M172" s="136" t="s">
        <v>664</v>
      </c>
      <c r="N172" s="169">
        <v>43627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52</v>
      </c>
      <c r="B173" s="106">
        <v>42472</v>
      </c>
      <c r="C173" s="106"/>
      <c r="D173" s="107" t="s">
        <v>696</v>
      </c>
      <c r="E173" s="108" t="s">
        <v>624</v>
      </c>
      <c r="F173" s="109">
        <v>93</v>
      </c>
      <c r="G173" s="108"/>
      <c r="H173" s="108">
        <v>149</v>
      </c>
      <c r="I173" s="126">
        <v>140</v>
      </c>
      <c r="J173" s="141" t="s">
        <v>697</v>
      </c>
      <c r="K173" s="128">
        <f t="shared" si="46"/>
        <v>56</v>
      </c>
      <c r="L173" s="129">
        <f t="shared" si="47"/>
        <v>0.60215053763440862</v>
      </c>
      <c r="M173" s="130" t="s">
        <v>600</v>
      </c>
      <c r="N173" s="131">
        <v>42740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53</v>
      </c>
      <c r="B174" s="106">
        <v>42472</v>
      </c>
      <c r="C174" s="106"/>
      <c r="D174" s="107" t="s">
        <v>698</v>
      </c>
      <c r="E174" s="108" t="s">
        <v>624</v>
      </c>
      <c r="F174" s="109">
        <v>130</v>
      </c>
      <c r="G174" s="108"/>
      <c r="H174" s="108">
        <v>150</v>
      </c>
      <c r="I174" s="126" t="s">
        <v>699</v>
      </c>
      <c r="J174" s="127" t="s">
        <v>683</v>
      </c>
      <c r="K174" s="128">
        <f t="shared" si="46"/>
        <v>20</v>
      </c>
      <c r="L174" s="129">
        <f t="shared" si="47"/>
        <v>0.15384615384615385</v>
      </c>
      <c r="M174" s="130" t="s">
        <v>600</v>
      </c>
      <c r="N174" s="131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54</v>
      </c>
      <c r="B175" s="106">
        <v>42473</v>
      </c>
      <c r="C175" s="106"/>
      <c r="D175" s="107" t="s">
        <v>354</v>
      </c>
      <c r="E175" s="108" t="s">
        <v>624</v>
      </c>
      <c r="F175" s="109">
        <v>196</v>
      </c>
      <c r="G175" s="108"/>
      <c r="H175" s="108">
        <v>299</v>
      </c>
      <c r="I175" s="126">
        <v>299</v>
      </c>
      <c r="J175" s="127" t="s">
        <v>683</v>
      </c>
      <c r="K175" s="128">
        <v>103</v>
      </c>
      <c r="L175" s="129">
        <v>0.52551020408163296</v>
      </c>
      <c r="M175" s="130" t="s">
        <v>600</v>
      </c>
      <c r="N175" s="131">
        <v>42620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55</v>
      </c>
      <c r="B176" s="106">
        <v>42473</v>
      </c>
      <c r="C176" s="106"/>
      <c r="D176" s="107" t="s">
        <v>757</v>
      </c>
      <c r="E176" s="108" t="s">
        <v>624</v>
      </c>
      <c r="F176" s="109">
        <v>88</v>
      </c>
      <c r="G176" s="108"/>
      <c r="H176" s="108">
        <v>103</v>
      </c>
      <c r="I176" s="126">
        <v>103</v>
      </c>
      <c r="J176" s="127" t="s">
        <v>683</v>
      </c>
      <c r="K176" s="128">
        <v>15</v>
      </c>
      <c r="L176" s="129">
        <v>0.170454545454545</v>
      </c>
      <c r="M176" s="130" t="s">
        <v>600</v>
      </c>
      <c r="N176" s="131">
        <v>42530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56</v>
      </c>
      <c r="B177" s="106">
        <v>42492</v>
      </c>
      <c r="C177" s="106"/>
      <c r="D177" s="107" t="s">
        <v>700</v>
      </c>
      <c r="E177" s="108" t="s">
        <v>624</v>
      </c>
      <c r="F177" s="109">
        <v>127.5</v>
      </c>
      <c r="G177" s="108"/>
      <c r="H177" s="108">
        <v>148</v>
      </c>
      <c r="I177" s="126" t="s">
        <v>701</v>
      </c>
      <c r="J177" s="127" t="s">
        <v>683</v>
      </c>
      <c r="K177" s="128">
        <f>H177-F177</f>
        <v>20.5</v>
      </c>
      <c r="L177" s="129">
        <f>K177/F177</f>
        <v>0.16078431372549021</v>
      </c>
      <c r="M177" s="130" t="s">
        <v>600</v>
      </c>
      <c r="N177" s="131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57</v>
      </c>
      <c r="B178" s="106">
        <v>42493</v>
      </c>
      <c r="C178" s="106"/>
      <c r="D178" s="107" t="s">
        <v>702</v>
      </c>
      <c r="E178" s="108" t="s">
        <v>624</v>
      </c>
      <c r="F178" s="109">
        <v>675</v>
      </c>
      <c r="G178" s="108"/>
      <c r="H178" s="108">
        <v>815</v>
      </c>
      <c r="I178" s="126" t="s">
        <v>703</v>
      </c>
      <c r="J178" s="127" t="s">
        <v>683</v>
      </c>
      <c r="K178" s="128">
        <f>H178-F178</f>
        <v>140</v>
      </c>
      <c r="L178" s="129">
        <f>K178/F178</f>
        <v>0.2074074074074074</v>
      </c>
      <c r="M178" s="130" t="s">
        <v>600</v>
      </c>
      <c r="N178" s="131">
        <v>43154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58</v>
      </c>
      <c r="B179" s="110">
        <v>42522</v>
      </c>
      <c r="C179" s="110"/>
      <c r="D179" s="111" t="s">
        <v>758</v>
      </c>
      <c r="E179" s="112" t="s">
        <v>624</v>
      </c>
      <c r="F179" s="113">
        <v>500</v>
      </c>
      <c r="G179" s="113"/>
      <c r="H179" s="114">
        <v>232.5</v>
      </c>
      <c r="I179" s="132" t="s">
        <v>759</v>
      </c>
      <c r="J179" s="133" t="s">
        <v>760</v>
      </c>
      <c r="K179" s="134">
        <f>H179-F179</f>
        <v>-267.5</v>
      </c>
      <c r="L179" s="135">
        <f>K179/F179</f>
        <v>-0.53500000000000003</v>
      </c>
      <c r="M179" s="136" t="s">
        <v>664</v>
      </c>
      <c r="N179" s="137">
        <v>43735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59</v>
      </c>
      <c r="B180" s="106">
        <v>42527</v>
      </c>
      <c r="C180" s="106"/>
      <c r="D180" s="107" t="s">
        <v>704</v>
      </c>
      <c r="E180" s="108" t="s">
        <v>624</v>
      </c>
      <c r="F180" s="109">
        <v>110</v>
      </c>
      <c r="G180" s="108"/>
      <c r="H180" s="108">
        <v>126.5</v>
      </c>
      <c r="I180" s="126">
        <v>125</v>
      </c>
      <c r="J180" s="127" t="s">
        <v>633</v>
      </c>
      <c r="K180" s="128">
        <f>H180-F180</f>
        <v>16.5</v>
      </c>
      <c r="L180" s="129">
        <f>K180/F180</f>
        <v>0.15</v>
      </c>
      <c r="M180" s="130" t="s">
        <v>600</v>
      </c>
      <c r="N180" s="131">
        <v>42552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60</v>
      </c>
      <c r="B181" s="106">
        <v>42538</v>
      </c>
      <c r="C181" s="106"/>
      <c r="D181" s="107" t="s">
        <v>705</v>
      </c>
      <c r="E181" s="108" t="s">
        <v>624</v>
      </c>
      <c r="F181" s="109">
        <v>44</v>
      </c>
      <c r="G181" s="108"/>
      <c r="H181" s="108">
        <v>69.5</v>
      </c>
      <c r="I181" s="126">
        <v>69.5</v>
      </c>
      <c r="J181" s="127" t="s">
        <v>706</v>
      </c>
      <c r="K181" s="128">
        <f>H181-F181</f>
        <v>25.5</v>
      </c>
      <c r="L181" s="129">
        <f>K181/F181</f>
        <v>0.57954545454545459</v>
      </c>
      <c r="M181" s="130" t="s">
        <v>600</v>
      </c>
      <c r="N181" s="131">
        <v>42977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61</v>
      </c>
      <c r="B182" s="106">
        <v>42549</v>
      </c>
      <c r="C182" s="106"/>
      <c r="D182" s="148" t="s">
        <v>761</v>
      </c>
      <c r="E182" s="108" t="s">
        <v>624</v>
      </c>
      <c r="F182" s="109">
        <v>262.5</v>
      </c>
      <c r="G182" s="108"/>
      <c r="H182" s="108">
        <v>340</v>
      </c>
      <c r="I182" s="126">
        <v>333</v>
      </c>
      <c r="J182" s="127" t="s">
        <v>762</v>
      </c>
      <c r="K182" s="128">
        <v>77.5</v>
      </c>
      <c r="L182" s="129">
        <v>0.29523809523809502</v>
      </c>
      <c r="M182" s="130" t="s">
        <v>600</v>
      </c>
      <c r="N182" s="131">
        <v>43017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62</v>
      </c>
      <c r="B183" s="106">
        <v>42549</v>
      </c>
      <c r="C183" s="106"/>
      <c r="D183" s="148" t="s">
        <v>763</v>
      </c>
      <c r="E183" s="108" t="s">
        <v>624</v>
      </c>
      <c r="F183" s="109">
        <v>840</v>
      </c>
      <c r="G183" s="108"/>
      <c r="H183" s="108">
        <v>1230</v>
      </c>
      <c r="I183" s="126">
        <v>1230</v>
      </c>
      <c r="J183" s="127" t="s">
        <v>683</v>
      </c>
      <c r="K183" s="128">
        <v>390</v>
      </c>
      <c r="L183" s="129">
        <v>0.46428571428571402</v>
      </c>
      <c r="M183" s="130" t="s">
        <v>600</v>
      </c>
      <c r="N183" s="131">
        <v>42649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6">
        <v>63</v>
      </c>
      <c r="B184" s="143">
        <v>42556</v>
      </c>
      <c r="C184" s="143"/>
      <c r="D184" s="144" t="s">
        <v>707</v>
      </c>
      <c r="E184" s="145" t="s">
        <v>624</v>
      </c>
      <c r="F184" s="146">
        <v>395</v>
      </c>
      <c r="G184" s="147"/>
      <c r="H184" s="147">
        <f>(468.5+342.5)/2</f>
        <v>405.5</v>
      </c>
      <c r="I184" s="147">
        <v>510</v>
      </c>
      <c r="J184" s="170" t="s">
        <v>708</v>
      </c>
      <c r="K184" s="171">
        <f t="shared" ref="K184:K190" si="48">H184-F184</f>
        <v>10.5</v>
      </c>
      <c r="L184" s="172">
        <f t="shared" ref="L184:L190" si="49">K184/F184</f>
        <v>2.6582278481012658E-2</v>
      </c>
      <c r="M184" s="173" t="s">
        <v>709</v>
      </c>
      <c r="N184" s="174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64</v>
      </c>
      <c r="B185" s="110">
        <v>42584</v>
      </c>
      <c r="C185" s="110"/>
      <c r="D185" s="111" t="s">
        <v>710</v>
      </c>
      <c r="E185" s="112" t="s">
        <v>601</v>
      </c>
      <c r="F185" s="113">
        <f>169.5-12.8</f>
        <v>156.69999999999999</v>
      </c>
      <c r="G185" s="113"/>
      <c r="H185" s="114">
        <v>77</v>
      </c>
      <c r="I185" s="132" t="s">
        <v>711</v>
      </c>
      <c r="J185" s="387" t="s">
        <v>3402</v>
      </c>
      <c r="K185" s="134">
        <f t="shared" si="48"/>
        <v>-79.699999999999989</v>
      </c>
      <c r="L185" s="135">
        <f t="shared" si="49"/>
        <v>-0.50861518825781749</v>
      </c>
      <c r="M185" s="136" t="s">
        <v>664</v>
      </c>
      <c r="N185" s="137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65</v>
      </c>
      <c r="B186" s="110">
        <v>42586</v>
      </c>
      <c r="C186" s="110"/>
      <c r="D186" s="111" t="s">
        <v>712</v>
      </c>
      <c r="E186" s="112" t="s">
        <v>624</v>
      </c>
      <c r="F186" s="113">
        <v>400</v>
      </c>
      <c r="G186" s="113"/>
      <c r="H186" s="114">
        <v>305</v>
      </c>
      <c r="I186" s="132">
        <v>475</v>
      </c>
      <c r="J186" s="133" t="s">
        <v>713</v>
      </c>
      <c r="K186" s="134">
        <f t="shared" si="48"/>
        <v>-95</v>
      </c>
      <c r="L186" s="135">
        <f t="shared" si="49"/>
        <v>-0.23749999999999999</v>
      </c>
      <c r="M186" s="136" t="s">
        <v>664</v>
      </c>
      <c r="N186" s="137">
        <v>43606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66</v>
      </c>
      <c r="B187" s="106">
        <v>42593</v>
      </c>
      <c r="C187" s="106"/>
      <c r="D187" s="107" t="s">
        <v>714</v>
      </c>
      <c r="E187" s="108" t="s">
        <v>624</v>
      </c>
      <c r="F187" s="109">
        <v>86.5</v>
      </c>
      <c r="G187" s="108"/>
      <c r="H187" s="108">
        <v>130</v>
      </c>
      <c r="I187" s="126">
        <v>130</v>
      </c>
      <c r="J187" s="141" t="s">
        <v>715</v>
      </c>
      <c r="K187" s="128">
        <f t="shared" si="48"/>
        <v>43.5</v>
      </c>
      <c r="L187" s="129">
        <f t="shared" si="49"/>
        <v>0.50289017341040465</v>
      </c>
      <c r="M187" s="130" t="s">
        <v>600</v>
      </c>
      <c r="N187" s="131">
        <v>43091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67</v>
      </c>
      <c r="B188" s="110">
        <v>42600</v>
      </c>
      <c r="C188" s="110"/>
      <c r="D188" s="111" t="s">
        <v>381</v>
      </c>
      <c r="E188" s="112" t="s">
        <v>624</v>
      </c>
      <c r="F188" s="113">
        <v>133.5</v>
      </c>
      <c r="G188" s="113"/>
      <c r="H188" s="114">
        <v>126.5</v>
      </c>
      <c r="I188" s="132">
        <v>178</v>
      </c>
      <c r="J188" s="133" t="s">
        <v>716</v>
      </c>
      <c r="K188" s="134">
        <f t="shared" si="48"/>
        <v>-7</v>
      </c>
      <c r="L188" s="135">
        <f t="shared" si="49"/>
        <v>-5.2434456928838954E-2</v>
      </c>
      <c r="M188" s="136" t="s">
        <v>664</v>
      </c>
      <c r="N188" s="137">
        <v>42615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68</v>
      </c>
      <c r="B189" s="106">
        <v>42613</v>
      </c>
      <c r="C189" s="106"/>
      <c r="D189" s="107" t="s">
        <v>717</v>
      </c>
      <c r="E189" s="108" t="s">
        <v>624</v>
      </c>
      <c r="F189" s="109">
        <v>560</v>
      </c>
      <c r="G189" s="108"/>
      <c r="H189" s="108">
        <v>725</v>
      </c>
      <c r="I189" s="126">
        <v>725</v>
      </c>
      <c r="J189" s="127" t="s">
        <v>626</v>
      </c>
      <c r="K189" s="128">
        <f t="shared" si="48"/>
        <v>165</v>
      </c>
      <c r="L189" s="129">
        <f t="shared" si="49"/>
        <v>0.29464285714285715</v>
      </c>
      <c r="M189" s="130" t="s">
        <v>600</v>
      </c>
      <c r="N189" s="131">
        <v>42456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69</v>
      </c>
      <c r="B190" s="106">
        <v>42614</v>
      </c>
      <c r="C190" s="106"/>
      <c r="D190" s="107" t="s">
        <v>718</v>
      </c>
      <c r="E190" s="108" t="s">
        <v>624</v>
      </c>
      <c r="F190" s="109">
        <v>160.5</v>
      </c>
      <c r="G190" s="108"/>
      <c r="H190" s="108">
        <v>210</v>
      </c>
      <c r="I190" s="126">
        <v>210</v>
      </c>
      <c r="J190" s="127" t="s">
        <v>626</v>
      </c>
      <c r="K190" s="128">
        <f t="shared" si="48"/>
        <v>49.5</v>
      </c>
      <c r="L190" s="129">
        <f t="shared" si="49"/>
        <v>0.30841121495327101</v>
      </c>
      <c r="M190" s="130" t="s">
        <v>600</v>
      </c>
      <c r="N190" s="131">
        <v>42871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70</v>
      </c>
      <c r="B191" s="106">
        <v>42646</v>
      </c>
      <c r="C191" s="106"/>
      <c r="D191" s="148" t="s">
        <v>405</v>
      </c>
      <c r="E191" s="108" t="s">
        <v>624</v>
      </c>
      <c r="F191" s="109">
        <v>430</v>
      </c>
      <c r="G191" s="108"/>
      <c r="H191" s="108">
        <v>596</v>
      </c>
      <c r="I191" s="126">
        <v>575</v>
      </c>
      <c r="J191" s="127" t="s">
        <v>764</v>
      </c>
      <c r="K191" s="128">
        <v>166</v>
      </c>
      <c r="L191" s="129">
        <v>0.38604651162790699</v>
      </c>
      <c r="M191" s="130" t="s">
        <v>600</v>
      </c>
      <c r="N191" s="131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71</v>
      </c>
      <c r="B192" s="106">
        <v>42657</v>
      </c>
      <c r="C192" s="106"/>
      <c r="D192" s="107" t="s">
        <v>719</v>
      </c>
      <c r="E192" s="108" t="s">
        <v>624</v>
      </c>
      <c r="F192" s="109">
        <v>280</v>
      </c>
      <c r="G192" s="108"/>
      <c r="H192" s="108">
        <v>345</v>
      </c>
      <c r="I192" s="126">
        <v>345</v>
      </c>
      <c r="J192" s="127" t="s">
        <v>626</v>
      </c>
      <c r="K192" s="128">
        <f t="shared" ref="K192:K197" si="50">H192-F192</f>
        <v>65</v>
      </c>
      <c r="L192" s="129">
        <f>K192/F192</f>
        <v>0.23214285714285715</v>
      </c>
      <c r="M192" s="130" t="s">
        <v>600</v>
      </c>
      <c r="N192" s="131">
        <v>42814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72</v>
      </c>
      <c r="B193" s="106">
        <v>42657</v>
      </c>
      <c r="C193" s="106"/>
      <c r="D193" s="107" t="s">
        <v>720</v>
      </c>
      <c r="E193" s="108" t="s">
        <v>624</v>
      </c>
      <c r="F193" s="109">
        <v>245</v>
      </c>
      <c r="G193" s="108"/>
      <c r="H193" s="108">
        <v>325.5</v>
      </c>
      <c r="I193" s="126">
        <v>330</v>
      </c>
      <c r="J193" s="127" t="s">
        <v>721</v>
      </c>
      <c r="K193" s="128">
        <f t="shared" si="50"/>
        <v>80.5</v>
      </c>
      <c r="L193" s="129">
        <f>K193/F193</f>
        <v>0.32857142857142857</v>
      </c>
      <c r="M193" s="130" t="s">
        <v>600</v>
      </c>
      <c r="N193" s="131">
        <v>42769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73</v>
      </c>
      <c r="B194" s="106">
        <v>42660</v>
      </c>
      <c r="C194" s="106"/>
      <c r="D194" s="107" t="s">
        <v>349</v>
      </c>
      <c r="E194" s="108" t="s">
        <v>624</v>
      </c>
      <c r="F194" s="109">
        <v>125</v>
      </c>
      <c r="G194" s="108"/>
      <c r="H194" s="108">
        <v>160</v>
      </c>
      <c r="I194" s="126">
        <v>160</v>
      </c>
      <c r="J194" s="127" t="s">
        <v>683</v>
      </c>
      <c r="K194" s="128">
        <f t="shared" si="50"/>
        <v>35</v>
      </c>
      <c r="L194" s="129">
        <v>0.28000000000000003</v>
      </c>
      <c r="M194" s="130" t="s">
        <v>600</v>
      </c>
      <c r="N194" s="131">
        <v>42803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74</v>
      </c>
      <c r="B195" s="106">
        <v>42660</v>
      </c>
      <c r="C195" s="106"/>
      <c r="D195" s="107" t="s">
        <v>483</v>
      </c>
      <c r="E195" s="108" t="s">
        <v>624</v>
      </c>
      <c r="F195" s="109">
        <v>114</v>
      </c>
      <c r="G195" s="108"/>
      <c r="H195" s="108">
        <v>145</v>
      </c>
      <c r="I195" s="126">
        <v>145</v>
      </c>
      <c r="J195" s="127" t="s">
        <v>683</v>
      </c>
      <c r="K195" s="128">
        <f t="shared" si="50"/>
        <v>31</v>
      </c>
      <c r="L195" s="129">
        <f>K195/F195</f>
        <v>0.27192982456140352</v>
      </c>
      <c r="M195" s="130" t="s">
        <v>600</v>
      </c>
      <c r="N195" s="131">
        <v>42859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75</v>
      </c>
      <c r="B196" s="106">
        <v>42660</v>
      </c>
      <c r="C196" s="106"/>
      <c r="D196" s="107" t="s">
        <v>722</v>
      </c>
      <c r="E196" s="108" t="s">
        <v>624</v>
      </c>
      <c r="F196" s="109">
        <v>212</v>
      </c>
      <c r="G196" s="108"/>
      <c r="H196" s="108">
        <v>280</v>
      </c>
      <c r="I196" s="126">
        <v>276</v>
      </c>
      <c r="J196" s="127" t="s">
        <v>723</v>
      </c>
      <c r="K196" s="128">
        <f t="shared" si="50"/>
        <v>68</v>
      </c>
      <c r="L196" s="129">
        <f>K196/F196</f>
        <v>0.32075471698113206</v>
      </c>
      <c r="M196" s="130" t="s">
        <v>600</v>
      </c>
      <c r="N196" s="131">
        <v>42858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76</v>
      </c>
      <c r="B197" s="106">
        <v>42678</v>
      </c>
      <c r="C197" s="106"/>
      <c r="D197" s="107" t="s">
        <v>151</v>
      </c>
      <c r="E197" s="108" t="s">
        <v>624</v>
      </c>
      <c r="F197" s="109">
        <v>155</v>
      </c>
      <c r="G197" s="108"/>
      <c r="H197" s="108">
        <v>210</v>
      </c>
      <c r="I197" s="126">
        <v>210</v>
      </c>
      <c r="J197" s="127" t="s">
        <v>724</v>
      </c>
      <c r="K197" s="128">
        <f t="shared" si="50"/>
        <v>55</v>
      </c>
      <c r="L197" s="129">
        <f>K197/F197</f>
        <v>0.35483870967741937</v>
      </c>
      <c r="M197" s="130" t="s">
        <v>600</v>
      </c>
      <c r="N197" s="131">
        <v>42944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77</v>
      </c>
      <c r="B198" s="110">
        <v>42710</v>
      </c>
      <c r="C198" s="110"/>
      <c r="D198" s="111" t="s">
        <v>765</v>
      </c>
      <c r="E198" s="112" t="s">
        <v>624</v>
      </c>
      <c r="F198" s="113">
        <v>150.5</v>
      </c>
      <c r="G198" s="113"/>
      <c r="H198" s="114">
        <v>72.5</v>
      </c>
      <c r="I198" s="132">
        <v>174</v>
      </c>
      <c r="J198" s="133" t="s">
        <v>766</v>
      </c>
      <c r="K198" s="134">
        <v>-78</v>
      </c>
      <c r="L198" s="135">
        <v>-0.51827242524916906</v>
      </c>
      <c r="M198" s="136" t="s">
        <v>664</v>
      </c>
      <c r="N198" s="137">
        <v>43333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78</v>
      </c>
      <c r="B199" s="106">
        <v>42712</v>
      </c>
      <c r="C199" s="106"/>
      <c r="D199" s="107" t="s">
        <v>125</v>
      </c>
      <c r="E199" s="108" t="s">
        <v>624</v>
      </c>
      <c r="F199" s="109">
        <v>380</v>
      </c>
      <c r="G199" s="108"/>
      <c r="H199" s="108">
        <v>478</v>
      </c>
      <c r="I199" s="126">
        <v>468</v>
      </c>
      <c r="J199" s="127" t="s">
        <v>683</v>
      </c>
      <c r="K199" s="128">
        <f>H199-F199</f>
        <v>98</v>
      </c>
      <c r="L199" s="129">
        <f>K199/F199</f>
        <v>0.25789473684210529</v>
      </c>
      <c r="M199" s="130" t="s">
        <v>600</v>
      </c>
      <c r="N199" s="131">
        <v>43025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79</v>
      </c>
      <c r="B200" s="106">
        <v>42734</v>
      </c>
      <c r="C200" s="106"/>
      <c r="D200" s="107" t="s">
        <v>248</v>
      </c>
      <c r="E200" s="108" t="s">
        <v>624</v>
      </c>
      <c r="F200" s="109">
        <v>305</v>
      </c>
      <c r="G200" s="108"/>
      <c r="H200" s="108">
        <v>375</v>
      </c>
      <c r="I200" s="126">
        <v>375</v>
      </c>
      <c r="J200" s="127" t="s">
        <v>683</v>
      </c>
      <c r="K200" s="128">
        <f>H200-F200</f>
        <v>70</v>
      </c>
      <c r="L200" s="129">
        <f>K200/F200</f>
        <v>0.22950819672131148</v>
      </c>
      <c r="M200" s="130" t="s">
        <v>600</v>
      </c>
      <c r="N200" s="131">
        <v>42768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80</v>
      </c>
      <c r="B201" s="106">
        <v>42739</v>
      </c>
      <c r="C201" s="106"/>
      <c r="D201" s="107" t="s">
        <v>351</v>
      </c>
      <c r="E201" s="108" t="s">
        <v>624</v>
      </c>
      <c r="F201" s="109">
        <v>99.5</v>
      </c>
      <c r="G201" s="108"/>
      <c r="H201" s="108">
        <v>158</v>
      </c>
      <c r="I201" s="126">
        <v>158</v>
      </c>
      <c r="J201" s="127" t="s">
        <v>683</v>
      </c>
      <c r="K201" s="128">
        <f>H201-F201</f>
        <v>58.5</v>
      </c>
      <c r="L201" s="129">
        <f>K201/F201</f>
        <v>0.5879396984924623</v>
      </c>
      <c r="M201" s="130" t="s">
        <v>600</v>
      </c>
      <c r="N201" s="131">
        <v>42898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81</v>
      </c>
      <c r="B202" s="106">
        <v>42739</v>
      </c>
      <c r="C202" s="106"/>
      <c r="D202" s="107" t="s">
        <v>351</v>
      </c>
      <c r="E202" s="108" t="s">
        <v>624</v>
      </c>
      <c r="F202" s="109">
        <v>99.5</v>
      </c>
      <c r="G202" s="108"/>
      <c r="H202" s="108">
        <v>158</v>
      </c>
      <c r="I202" s="126">
        <v>158</v>
      </c>
      <c r="J202" s="127" t="s">
        <v>683</v>
      </c>
      <c r="K202" s="128">
        <v>58.5</v>
      </c>
      <c r="L202" s="129">
        <v>0.58793969849246197</v>
      </c>
      <c r="M202" s="130" t="s">
        <v>600</v>
      </c>
      <c r="N202" s="131">
        <v>42898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82</v>
      </c>
      <c r="B203" s="106">
        <v>42786</v>
      </c>
      <c r="C203" s="106"/>
      <c r="D203" s="107" t="s">
        <v>169</v>
      </c>
      <c r="E203" s="108" t="s">
        <v>624</v>
      </c>
      <c r="F203" s="109">
        <v>140.5</v>
      </c>
      <c r="G203" s="108"/>
      <c r="H203" s="108">
        <v>220</v>
      </c>
      <c r="I203" s="126">
        <v>220</v>
      </c>
      <c r="J203" s="127" t="s">
        <v>683</v>
      </c>
      <c r="K203" s="128">
        <f>H203-F203</f>
        <v>79.5</v>
      </c>
      <c r="L203" s="129">
        <f>K203/F203</f>
        <v>0.5658362989323843</v>
      </c>
      <c r="M203" s="130" t="s">
        <v>600</v>
      </c>
      <c r="N203" s="131">
        <v>42864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83</v>
      </c>
      <c r="B204" s="106">
        <v>42786</v>
      </c>
      <c r="C204" s="106"/>
      <c r="D204" s="107" t="s">
        <v>767</v>
      </c>
      <c r="E204" s="108" t="s">
        <v>624</v>
      </c>
      <c r="F204" s="109">
        <v>202.5</v>
      </c>
      <c r="G204" s="108"/>
      <c r="H204" s="108">
        <v>234</v>
      </c>
      <c r="I204" s="126">
        <v>234</v>
      </c>
      <c r="J204" s="127" t="s">
        <v>683</v>
      </c>
      <c r="K204" s="128">
        <v>31.5</v>
      </c>
      <c r="L204" s="129">
        <v>0.155555555555556</v>
      </c>
      <c r="M204" s="130" t="s">
        <v>600</v>
      </c>
      <c r="N204" s="131">
        <v>42836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84</v>
      </c>
      <c r="B205" s="106">
        <v>42818</v>
      </c>
      <c r="C205" s="106"/>
      <c r="D205" s="107" t="s">
        <v>557</v>
      </c>
      <c r="E205" s="108" t="s">
        <v>624</v>
      </c>
      <c r="F205" s="109">
        <v>300.5</v>
      </c>
      <c r="G205" s="108"/>
      <c r="H205" s="108">
        <v>417.5</v>
      </c>
      <c r="I205" s="126">
        <v>420</v>
      </c>
      <c r="J205" s="127" t="s">
        <v>725</v>
      </c>
      <c r="K205" s="128">
        <f>H205-F205</f>
        <v>117</v>
      </c>
      <c r="L205" s="129">
        <f>K205/F205</f>
        <v>0.38935108153078202</v>
      </c>
      <c r="M205" s="130" t="s">
        <v>600</v>
      </c>
      <c r="N205" s="131">
        <v>43070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85</v>
      </c>
      <c r="B206" s="106">
        <v>42818</v>
      </c>
      <c r="C206" s="106"/>
      <c r="D206" s="107" t="s">
        <v>763</v>
      </c>
      <c r="E206" s="108" t="s">
        <v>624</v>
      </c>
      <c r="F206" s="109">
        <v>850</v>
      </c>
      <c r="G206" s="108"/>
      <c r="H206" s="108">
        <v>1042.5</v>
      </c>
      <c r="I206" s="126">
        <v>1023</v>
      </c>
      <c r="J206" s="127" t="s">
        <v>768</v>
      </c>
      <c r="K206" s="128">
        <v>192.5</v>
      </c>
      <c r="L206" s="129">
        <v>0.22647058823529401</v>
      </c>
      <c r="M206" s="130" t="s">
        <v>600</v>
      </c>
      <c r="N206" s="131">
        <v>42830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86</v>
      </c>
      <c r="B207" s="106">
        <v>42830</v>
      </c>
      <c r="C207" s="106"/>
      <c r="D207" s="107" t="s">
        <v>501</v>
      </c>
      <c r="E207" s="108" t="s">
        <v>624</v>
      </c>
      <c r="F207" s="109">
        <v>785</v>
      </c>
      <c r="G207" s="108"/>
      <c r="H207" s="108">
        <v>930</v>
      </c>
      <c r="I207" s="126">
        <v>920</v>
      </c>
      <c r="J207" s="127" t="s">
        <v>726</v>
      </c>
      <c r="K207" s="128">
        <f>H207-F207</f>
        <v>145</v>
      </c>
      <c r="L207" s="129">
        <f>K207/F207</f>
        <v>0.18471337579617833</v>
      </c>
      <c r="M207" s="130" t="s">
        <v>600</v>
      </c>
      <c r="N207" s="131">
        <v>42976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87</v>
      </c>
      <c r="B208" s="110">
        <v>42831</v>
      </c>
      <c r="C208" s="110"/>
      <c r="D208" s="111" t="s">
        <v>769</v>
      </c>
      <c r="E208" s="112" t="s">
        <v>624</v>
      </c>
      <c r="F208" s="113">
        <v>40</v>
      </c>
      <c r="G208" s="113"/>
      <c r="H208" s="114">
        <v>13.1</v>
      </c>
      <c r="I208" s="132">
        <v>60</v>
      </c>
      <c r="J208" s="138" t="s">
        <v>770</v>
      </c>
      <c r="K208" s="134">
        <v>-26.9</v>
      </c>
      <c r="L208" s="135">
        <v>-0.67249999999999999</v>
      </c>
      <c r="M208" s="136" t="s">
        <v>664</v>
      </c>
      <c r="N208" s="137">
        <v>43138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88</v>
      </c>
      <c r="B209" s="106">
        <v>42837</v>
      </c>
      <c r="C209" s="106"/>
      <c r="D209" s="107" t="s">
        <v>88</v>
      </c>
      <c r="E209" s="108" t="s">
        <v>624</v>
      </c>
      <c r="F209" s="109">
        <v>289.5</v>
      </c>
      <c r="G209" s="108"/>
      <c r="H209" s="108">
        <v>354</v>
      </c>
      <c r="I209" s="126">
        <v>360</v>
      </c>
      <c r="J209" s="127" t="s">
        <v>727</v>
      </c>
      <c r="K209" s="128">
        <f t="shared" ref="K209:K217" si="51">H209-F209</f>
        <v>64.5</v>
      </c>
      <c r="L209" s="129">
        <f t="shared" ref="L209:L217" si="52">K209/F209</f>
        <v>0.22279792746113988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89</v>
      </c>
      <c r="B210" s="106">
        <v>42845</v>
      </c>
      <c r="C210" s="106"/>
      <c r="D210" s="107" t="s">
        <v>438</v>
      </c>
      <c r="E210" s="108" t="s">
        <v>624</v>
      </c>
      <c r="F210" s="109">
        <v>700</v>
      </c>
      <c r="G210" s="108"/>
      <c r="H210" s="108">
        <v>840</v>
      </c>
      <c r="I210" s="126">
        <v>840</v>
      </c>
      <c r="J210" s="127" t="s">
        <v>728</v>
      </c>
      <c r="K210" s="128">
        <f t="shared" si="51"/>
        <v>140</v>
      </c>
      <c r="L210" s="129">
        <f t="shared" si="52"/>
        <v>0.2</v>
      </c>
      <c r="M210" s="130" t="s">
        <v>600</v>
      </c>
      <c r="N210" s="131">
        <v>42893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90</v>
      </c>
      <c r="B211" s="106">
        <v>42887</v>
      </c>
      <c r="C211" s="106"/>
      <c r="D211" s="148" t="s">
        <v>363</v>
      </c>
      <c r="E211" s="108" t="s">
        <v>624</v>
      </c>
      <c r="F211" s="109">
        <v>130</v>
      </c>
      <c r="G211" s="108"/>
      <c r="H211" s="108">
        <v>144.25</v>
      </c>
      <c r="I211" s="126">
        <v>170</v>
      </c>
      <c r="J211" s="127" t="s">
        <v>729</v>
      </c>
      <c r="K211" s="128">
        <f t="shared" si="51"/>
        <v>14.25</v>
      </c>
      <c r="L211" s="129">
        <f t="shared" si="52"/>
        <v>0.10961538461538461</v>
      </c>
      <c r="M211" s="130" t="s">
        <v>600</v>
      </c>
      <c r="N211" s="131">
        <v>43675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91</v>
      </c>
      <c r="B212" s="106">
        <v>42901</v>
      </c>
      <c r="C212" s="106"/>
      <c r="D212" s="148" t="s">
        <v>730</v>
      </c>
      <c r="E212" s="108" t="s">
        <v>624</v>
      </c>
      <c r="F212" s="109">
        <v>214.5</v>
      </c>
      <c r="G212" s="108"/>
      <c r="H212" s="108">
        <v>262</v>
      </c>
      <c r="I212" s="126">
        <v>262</v>
      </c>
      <c r="J212" s="127" t="s">
        <v>731</v>
      </c>
      <c r="K212" s="128">
        <f t="shared" si="51"/>
        <v>47.5</v>
      </c>
      <c r="L212" s="129">
        <f t="shared" si="52"/>
        <v>0.22144522144522144</v>
      </c>
      <c r="M212" s="130" t="s">
        <v>600</v>
      </c>
      <c r="N212" s="131">
        <v>42977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92</v>
      </c>
      <c r="B213" s="154">
        <v>42933</v>
      </c>
      <c r="C213" s="154"/>
      <c r="D213" s="155" t="s">
        <v>732</v>
      </c>
      <c r="E213" s="156" t="s">
        <v>624</v>
      </c>
      <c r="F213" s="157">
        <v>370</v>
      </c>
      <c r="G213" s="156"/>
      <c r="H213" s="156">
        <v>447.5</v>
      </c>
      <c r="I213" s="178">
        <v>450</v>
      </c>
      <c r="J213" s="231" t="s">
        <v>683</v>
      </c>
      <c r="K213" s="128">
        <f t="shared" si="51"/>
        <v>77.5</v>
      </c>
      <c r="L213" s="180">
        <f t="shared" si="52"/>
        <v>0.20945945945945946</v>
      </c>
      <c r="M213" s="181" t="s">
        <v>600</v>
      </c>
      <c r="N213" s="182">
        <v>43035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93</v>
      </c>
      <c r="B214" s="154">
        <v>42943</v>
      </c>
      <c r="C214" s="154"/>
      <c r="D214" s="155" t="s">
        <v>167</v>
      </c>
      <c r="E214" s="156" t="s">
        <v>624</v>
      </c>
      <c r="F214" s="157">
        <v>657.5</v>
      </c>
      <c r="G214" s="156"/>
      <c r="H214" s="156">
        <v>825</v>
      </c>
      <c r="I214" s="178">
        <v>820</v>
      </c>
      <c r="J214" s="231" t="s">
        <v>683</v>
      </c>
      <c r="K214" s="128">
        <f t="shared" si="51"/>
        <v>167.5</v>
      </c>
      <c r="L214" s="180">
        <f t="shared" si="52"/>
        <v>0.25475285171102663</v>
      </c>
      <c r="M214" s="181" t="s">
        <v>600</v>
      </c>
      <c r="N214" s="182">
        <v>43090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94</v>
      </c>
      <c r="B215" s="106">
        <v>42964</v>
      </c>
      <c r="C215" s="106"/>
      <c r="D215" s="107" t="s">
        <v>368</v>
      </c>
      <c r="E215" s="108" t="s">
        <v>624</v>
      </c>
      <c r="F215" s="109">
        <v>605</v>
      </c>
      <c r="G215" s="108"/>
      <c r="H215" s="108">
        <v>750</v>
      </c>
      <c r="I215" s="126">
        <v>750</v>
      </c>
      <c r="J215" s="127" t="s">
        <v>726</v>
      </c>
      <c r="K215" s="128">
        <f t="shared" si="51"/>
        <v>145</v>
      </c>
      <c r="L215" s="129">
        <f t="shared" si="52"/>
        <v>0.23966942148760331</v>
      </c>
      <c r="M215" s="130" t="s">
        <v>600</v>
      </c>
      <c r="N215" s="131">
        <v>43027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7">
        <v>95</v>
      </c>
      <c r="B216" s="149">
        <v>42979</v>
      </c>
      <c r="C216" s="149"/>
      <c r="D216" s="150" t="s">
        <v>509</v>
      </c>
      <c r="E216" s="151" t="s">
        <v>624</v>
      </c>
      <c r="F216" s="152">
        <v>255</v>
      </c>
      <c r="G216" s="153"/>
      <c r="H216" s="153">
        <v>217.25</v>
      </c>
      <c r="I216" s="153">
        <v>320</v>
      </c>
      <c r="J216" s="175" t="s">
        <v>733</v>
      </c>
      <c r="K216" s="134">
        <f t="shared" si="51"/>
        <v>-37.75</v>
      </c>
      <c r="L216" s="176">
        <f t="shared" si="52"/>
        <v>-0.14803921568627451</v>
      </c>
      <c r="M216" s="136" t="s">
        <v>664</v>
      </c>
      <c r="N216" s="177">
        <v>43661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96</v>
      </c>
      <c r="B217" s="106">
        <v>42997</v>
      </c>
      <c r="C217" s="106"/>
      <c r="D217" s="107" t="s">
        <v>734</v>
      </c>
      <c r="E217" s="108" t="s">
        <v>624</v>
      </c>
      <c r="F217" s="109">
        <v>215</v>
      </c>
      <c r="G217" s="108"/>
      <c r="H217" s="108">
        <v>258</v>
      </c>
      <c r="I217" s="126">
        <v>258</v>
      </c>
      <c r="J217" s="127" t="s">
        <v>683</v>
      </c>
      <c r="K217" s="128">
        <f t="shared" si="51"/>
        <v>43</v>
      </c>
      <c r="L217" s="129">
        <f t="shared" si="52"/>
        <v>0.2</v>
      </c>
      <c r="M217" s="130" t="s">
        <v>600</v>
      </c>
      <c r="N217" s="131">
        <v>43040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97</v>
      </c>
      <c r="B218" s="106">
        <v>42997</v>
      </c>
      <c r="C218" s="106"/>
      <c r="D218" s="107" t="s">
        <v>734</v>
      </c>
      <c r="E218" s="108" t="s">
        <v>624</v>
      </c>
      <c r="F218" s="109">
        <v>215</v>
      </c>
      <c r="G218" s="108"/>
      <c r="H218" s="108">
        <v>258</v>
      </c>
      <c r="I218" s="126">
        <v>258</v>
      </c>
      <c r="J218" s="231" t="s">
        <v>683</v>
      </c>
      <c r="K218" s="128">
        <v>43</v>
      </c>
      <c r="L218" s="129">
        <v>0.2</v>
      </c>
      <c r="M218" s="130" t="s">
        <v>600</v>
      </c>
      <c r="N218" s="131">
        <v>43040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98</v>
      </c>
      <c r="B219" s="207">
        <v>42998</v>
      </c>
      <c r="C219" s="207"/>
      <c r="D219" s="376" t="s">
        <v>2980</v>
      </c>
      <c r="E219" s="208" t="s">
        <v>624</v>
      </c>
      <c r="F219" s="209">
        <v>75</v>
      </c>
      <c r="G219" s="208"/>
      <c r="H219" s="208">
        <v>90</v>
      </c>
      <c r="I219" s="232">
        <v>90</v>
      </c>
      <c r="J219" s="127" t="s">
        <v>735</v>
      </c>
      <c r="K219" s="128">
        <f t="shared" ref="K219:K224" si="53">H219-F219</f>
        <v>15</v>
      </c>
      <c r="L219" s="129">
        <f t="shared" ref="L219:L224" si="54">K219/F219</f>
        <v>0.2</v>
      </c>
      <c r="M219" s="130" t="s">
        <v>600</v>
      </c>
      <c r="N219" s="131">
        <v>43019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99</v>
      </c>
      <c r="B220" s="154">
        <v>43011</v>
      </c>
      <c r="C220" s="154"/>
      <c r="D220" s="155" t="s">
        <v>736</v>
      </c>
      <c r="E220" s="156" t="s">
        <v>624</v>
      </c>
      <c r="F220" s="157">
        <v>315</v>
      </c>
      <c r="G220" s="156"/>
      <c r="H220" s="156">
        <v>392</v>
      </c>
      <c r="I220" s="178">
        <v>384</v>
      </c>
      <c r="J220" s="231" t="s">
        <v>737</v>
      </c>
      <c r="K220" s="128">
        <f t="shared" si="53"/>
        <v>77</v>
      </c>
      <c r="L220" s="180">
        <f t="shared" si="54"/>
        <v>0.24444444444444444</v>
      </c>
      <c r="M220" s="181" t="s">
        <v>600</v>
      </c>
      <c r="N220" s="182">
        <v>43017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100</v>
      </c>
      <c r="B221" s="154">
        <v>43013</v>
      </c>
      <c r="C221" s="154"/>
      <c r="D221" s="155" t="s">
        <v>738</v>
      </c>
      <c r="E221" s="156" t="s">
        <v>624</v>
      </c>
      <c r="F221" s="157">
        <v>145</v>
      </c>
      <c r="G221" s="156"/>
      <c r="H221" s="156">
        <v>179</v>
      </c>
      <c r="I221" s="178">
        <v>180</v>
      </c>
      <c r="J221" s="231" t="s">
        <v>614</v>
      </c>
      <c r="K221" s="128">
        <f t="shared" si="53"/>
        <v>34</v>
      </c>
      <c r="L221" s="180">
        <f t="shared" si="54"/>
        <v>0.23448275862068965</v>
      </c>
      <c r="M221" s="181" t="s">
        <v>600</v>
      </c>
      <c r="N221" s="182">
        <v>43025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101</v>
      </c>
      <c r="B222" s="154">
        <v>43014</v>
      </c>
      <c r="C222" s="154"/>
      <c r="D222" s="155" t="s">
        <v>339</v>
      </c>
      <c r="E222" s="156" t="s">
        <v>624</v>
      </c>
      <c r="F222" s="157">
        <v>256</v>
      </c>
      <c r="G222" s="156"/>
      <c r="H222" s="156">
        <v>323</v>
      </c>
      <c r="I222" s="178">
        <v>320</v>
      </c>
      <c r="J222" s="231" t="s">
        <v>683</v>
      </c>
      <c r="K222" s="128">
        <f t="shared" si="53"/>
        <v>67</v>
      </c>
      <c r="L222" s="180">
        <f t="shared" si="54"/>
        <v>0.26171875</v>
      </c>
      <c r="M222" s="181" t="s">
        <v>600</v>
      </c>
      <c r="N222" s="182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102</v>
      </c>
      <c r="B223" s="154">
        <v>43017</v>
      </c>
      <c r="C223" s="154"/>
      <c r="D223" s="155" t="s">
        <v>360</v>
      </c>
      <c r="E223" s="156" t="s">
        <v>624</v>
      </c>
      <c r="F223" s="157">
        <v>137.5</v>
      </c>
      <c r="G223" s="156"/>
      <c r="H223" s="156">
        <v>184</v>
      </c>
      <c r="I223" s="178">
        <v>183</v>
      </c>
      <c r="J223" s="179" t="s">
        <v>739</v>
      </c>
      <c r="K223" s="128">
        <f t="shared" si="53"/>
        <v>46.5</v>
      </c>
      <c r="L223" s="180">
        <f t="shared" si="54"/>
        <v>0.33818181818181819</v>
      </c>
      <c r="M223" s="181" t="s">
        <v>600</v>
      </c>
      <c r="N223" s="182">
        <v>43108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103</v>
      </c>
      <c r="B224" s="154">
        <v>43018</v>
      </c>
      <c r="C224" s="154"/>
      <c r="D224" s="155" t="s">
        <v>740</v>
      </c>
      <c r="E224" s="156" t="s">
        <v>624</v>
      </c>
      <c r="F224" s="157">
        <v>125.5</v>
      </c>
      <c r="G224" s="156"/>
      <c r="H224" s="156">
        <v>158</v>
      </c>
      <c r="I224" s="178">
        <v>155</v>
      </c>
      <c r="J224" s="179" t="s">
        <v>741</v>
      </c>
      <c r="K224" s="128">
        <f t="shared" si="53"/>
        <v>32.5</v>
      </c>
      <c r="L224" s="180">
        <f t="shared" si="54"/>
        <v>0.25896414342629481</v>
      </c>
      <c r="M224" s="181" t="s">
        <v>600</v>
      </c>
      <c r="N224" s="182">
        <v>43067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104</v>
      </c>
      <c r="B225" s="154">
        <v>43018</v>
      </c>
      <c r="C225" s="154"/>
      <c r="D225" s="155" t="s">
        <v>771</v>
      </c>
      <c r="E225" s="156" t="s">
        <v>624</v>
      </c>
      <c r="F225" s="157">
        <v>895</v>
      </c>
      <c r="G225" s="156"/>
      <c r="H225" s="156">
        <v>1122.5</v>
      </c>
      <c r="I225" s="178">
        <v>1078</v>
      </c>
      <c r="J225" s="179" t="s">
        <v>772</v>
      </c>
      <c r="K225" s="128">
        <v>227.5</v>
      </c>
      <c r="L225" s="180">
        <v>0.25418994413407803</v>
      </c>
      <c r="M225" s="181" t="s">
        <v>600</v>
      </c>
      <c r="N225" s="182">
        <v>43117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105</v>
      </c>
      <c r="B226" s="154">
        <v>43020</v>
      </c>
      <c r="C226" s="154"/>
      <c r="D226" s="155" t="s">
        <v>347</v>
      </c>
      <c r="E226" s="156" t="s">
        <v>624</v>
      </c>
      <c r="F226" s="157">
        <v>525</v>
      </c>
      <c r="G226" s="156"/>
      <c r="H226" s="156">
        <v>629</v>
      </c>
      <c r="I226" s="178">
        <v>629</v>
      </c>
      <c r="J226" s="231" t="s">
        <v>683</v>
      </c>
      <c r="K226" s="128">
        <v>104</v>
      </c>
      <c r="L226" s="180">
        <v>0.19809523809523799</v>
      </c>
      <c r="M226" s="181" t="s">
        <v>600</v>
      </c>
      <c r="N226" s="182">
        <v>43119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106</v>
      </c>
      <c r="B227" s="154">
        <v>43046</v>
      </c>
      <c r="C227" s="154"/>
      <c r="D227" s="155" t="s">
        <v>393</v>
      </c>
      <c r="E227" s="156" t="s">
        <v>624</v>
      </c>
      <c r="F227" s="157">
        <v>740</v>
      </c>
      <c r="G227" s="156"/>
      <c r="H227" s="156">
        <v>892.5</v>
      </c>
      <c r="I227" s="178">
        <v>900</v>
      </c>
      <c r="J227" s="179" t="s">
        <v>742</v>
      </c>
      <c r="K227" s="128">
        <f>H227-F227</f>
        <v>152.5</v>
      </c>
      <c r="L227" s="180">
        <f>K227/F227</f>
        <v>0.20608108108108109</v>
      </c>
      <c r="M227" s="181" t="s">
        <v>600</v>
      </c>
      <c r="N227" s="182">
        <v>43052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107</v>
      </c>
      <c r="B228" s="106">
        <v>43073</v>
      </c>
      <c r="C228" s="106"/>
      <c r="D228" s="107" t="s">
        <v>743</v>
      </c>
      <c r="E228" s="108" t="s">
        <v>624</v>
      </c>
      <c r="F228" s="109">
        <v>118.5</v>
      </c>
      <c r="G228" s="108"/>
      <c r="H228" s="108">
        <v>143.5</v>
      </c>
      <c r="I228" s="126">
        <v>145</v>
      </c>
      <c r="J228" s="141" t="s">
        <v>744</v>
      </c>
      <c r="K228" s="128">
        <f>H228-F228</f>
        <v>25</v>
      </c>
      <c r="L228" s="129">
        <f>K228/F228</f>
        <v>0.2109704641350211</v>
      </c>
      <c r="M228" s="130" t="s">
        <v>600</v>
      </c>
      <c r="N228" s="131">
        <v>43097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108</v>
      </c>
      <c r="B229" s="110">
        <v>43090</v>
      </c>
      <c r="C229" s="110"/>
      <c r="D229" s="158" t="s">
        <v>443</v>
      </c>
      <c r="E229" s="112" t="s">
        <v>624</v>
      </c>
      <c r="F229" s="113">
        <v>715</v>
      </c>
      <c r="G229" s="113"/>
      <c r="H229" s="114">
        <v>500</v>
      </c>
      <c r="I229" s="132">
        <v>872</v>
      </c>
      <c r="J229" s="138" t="s">
        <v>745</v>
      </c>
      <c r="K229" s="134">
        <f>H229-F229</f>
        <v>-215</v>
      </c>
      <c r="L229" s="135">
        <f>K229/F229</f>
        <v>-0.30069930069930068</v>
      </c>
      <c r="M229" s="136" t="s">
        <v>664</v>
      </c>
      <c r="N229" s="137">
        <v>43670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109</v>
      </c>
      <c r="B230" s="106">
        <v>43098</v>
      </c>
      <c r="C230" s="106"/>
      <c r="D230" s="107" t="s">
        <v>736</v>
      </c>
      <c r="E230" s="108" t="s">
        <v>624</v>
      </c>
      <c r="F230" s="109">
        <v>435</v>
      </c>
      <c r="G230" s="108"/>
      <c r="H230" s="108">
        <v>542.5</v>
      </c>
      <c r="I230" s="126">
        <v>539</v>
      </c>
      <c r="J230" s="141" t="s">
        <v>683</v>
      </c>
      <c r="K230" s="128">
        <v>107.5</v>
      </c>
      <c r="L230" s="129">
        <v>0.247126436781609</v>
      </c>
      <c r="M230" s="130" t="s">
        <v>600</v>
      </c>
      <c r="N230" s="131">
        <v>43206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110</v>
      </c>
      <c r="B231" s="106">
        <v>43098</v>
      </c>
      <c r="C231" s="106"/>
      <c r="D231" s="107" t="s">
        <v>571</v>
      </c>
      <c r="E231" s="108" t="s">
        <v>624</v>
      </c>
      <c r="F231" s="109">
        <v>885</v>
      </c>
      <c r="G231" s="108"/>
      <c r="H231" s="108">
        <v>1090</v>
      </c>
      <c r="I231" s="126">
        <v>1084</v>
      </c>
      <c r="J231" s="141" t="s">
        <v>683</v>
      </c>
      <c r="K231" s="128">
        <v>205</v>
      </c>
      <c r="L231" s="129">
        <v>0.23163841807909599</v>
      </c>
      <c r="M231" s="130" t="s">
        <v>600</v>
      </c>
      <c r="N231" s="131">
        <v>43213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111</v>
      </c>
      <c r="B232" s="348">
        <v>43192</v>
      </c>
      <c r="C232" s="348"/>
      <c r="D232" s="116" t="s">
        <v>753</v>
      </c>
      <c r="E232" s="351" t="s">
        <v>624</v>
      </c>
      <c r="F232" s="354">
        <v>478.5</v>
      </c>
      <c r="G232" s="351"/>
      <c r="H232" s="351">
        <v>442</v>
      </c>
      <c r="I232" s="357">
        <v>613</v>
      </c>
      <c r="J232" s="387" t="s">
        <v>3404</v>
      </c>
      <c r="K232" s="134">
        <f>H232-F232</f>
        <v>-36.5</v>
      </c>
      <c r="L232" s="135">
        <f>K232/F232</f>
        <v>-7.6280041797283177E-2</v>
      </c>
      <c r="M232" s="136" t="s">
        <v>664</v>
      </c>
      <c r="N232" s="137">
        <v>43762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112</v>
      </c>
      <c r="B233" s="110">
        <v>43194</v>
      </c>
      <c r="C233" s="110"/>
      <c r="D233" s="375" t="s">
        <v>2979</v>
      </c>
      <c r="E233" s="112" t="s">
        <v>624</v>
      </c>
      <c r="F233" s="113">
        <f>141.5-7.3</f>
        <v>134.19999999999999</v>
      </c>
      <c r="G233" s="113"/>
      <c r="H233" s="114">
        <v>77</v>
      </c>
      <c r="I233" s="132">
        <v>180</v>
      </c>
      <c r="J233" s="387" t="s">
        <v>3403</v>
      </c>
      <c r="K233" s="134">
        <f>H233-F233</f>
        <v>-57.199999999999989</v>
      </c>
      <c r="L233" s="135">
        <f>K233/F233</f>
        <v>-0.42622950819672129</v>
      </c>
      <c r="M233" s="136" t="s">
        <v>664</v>
      </c>
      <c r="N233" s="137">
        <v>43522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113</v>
      </c>
      <c r="B234" s="110">
        <v>43209</v>
      </c>
      <c r="C234" s="110"/>
      <c r="D234" s="111" t="s">
        <v>746</v>
      </c>
      <c r="E234" s="112" t="s">
        <v>624</v>
      </c>
      <c r="F234" s="113">
        <v>430</v>
      </c>
      <c r="G234" s="113"/>
      <c r="H234" s="114">
        <v>220</v>
      </c>
      <c r="I234" s="132">
        <v>537</v>
      </c>
      <c r="J234" s="138" t="s">
        <v>747</v>
      </c>
      <c r="K234" s="134">
        <f>H234-F234</f>
        <v>-210</v>
      </c>
      <c r="L234" s="135">
        <f>K234/F234</f>
        <v>-0.48837209302325579</v>
      </c>
      <c r="M234" s="136" t="s">
        <v>664</v>
      </c>
      <c r="N234" s="137">
        <v>43252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9">
        <v>114</v>
      </c>
      <c r="B235" s="159">
        <v>43220</v>
      </c>
      <c r="C235" s="159"/>
      <c r="D235" s="160" t="s">
        <v>394</v>
      </c>
      <c r="E235" s="161" t="s">
        <v>624</v>
      </c>
      <c r="F235" s="163">
        <v>153.5</v>
      </c>
      <c r="G235" s="163"/>
      <c r="H235" s="163">
        <v>196</v>
      </c>
      <c r="I235" s="163">
        <v>196</v>
      </c>
      <c r="J235" s="360" t="s">
        <v>3495</v>
      </c>
      <c r="K235" s="183">
        <f>H235-F235</f>
        <v>42.5</v>
      </c>
      <c r="L235" s="184">
        <f>K235/F235</f>
        <v>0.27687296416938112</v>
      </c>
      <c r="M235" s="162" t="s">
        <v>600</v>
      </c>
      <c r="N235" s="185">
        <v>43605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115</v>
      </c>
      <c r="B236" s="110">
        <v>43306</v>
      </c>
      <c r="C236" s="110"/>
      <c r="D236" s="111" t="s">
        <v>769</v>
      </c>
      <c r="E236" s="112" t="s">
        <v>624</v>
      </c>
      <c r="F236" s="113">
        <v>27.5</v>
      </c>
      <c r="G236" s="113"/>
      <c r="H236" s="114">
        <v>13.1</v>
      </c>
      <c r="I236" s="132">
        <v>60</v>
      </c>
      <c r="J236" s="138" t="s">
        <v>773</v>
      </c>
      <c r="K236" s="134">
        <v>-14.4</v>
      </c>
      <c r="L236" s="135">
        <v>-0.52363636363636401</v>
      </c>
      <c r="M236" s="136" t="s">
        <v>664</v>
      </c>
      <c r="N236" s="137">
        <v>43138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116</v>
      </c>
      <c r="B237" s="348">
        <v>43318</v>
      </c>
      <c r="C237" s="348"/>
      <c r="D237" s="116" t="s">
        <v>748</v>
      </c>
      <c r="E237" s="351" t="s">
        <v>624</v>
      </c>
      <c r="F237" s="351">
        <v>148.5</v>
      </c>
      <c r="G237" s="351"/>
      <c r="H237" s="351">
        <v>102</v>
      </c>
      <c r="I237" s="357">
        <v>182</v>
      </c>
      <c r="J237" s="138" t="s">
        <v>3494</v>
      </c>
      <c r="K237" s="134">
        <f>H237-F237</f>
        <v>-46.5</v>
      </c>
      <c r="L237" s="135">
        <f>K237/F237</f>
        <v>-0.31313131313131315</v>
      </c>
      <c r="M237" s="136" t="s">
        <v>664</v>
      </c>
      <c r="N237" s="137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117</v>
      </c>
      <c r="B238" s="106">
        <v>43335</v>
      </c>
      <c r="C238" s="106"/>
      <c r="D238" s="107" t="s">
        <v>774</v>
      </c>
      <c r="E238" s="108" t="s">
        <v>624</v>
      </c>
      <c r="F238" s="156">
        <v>285</v>
      </c>
      <c r="G238" s="108"/>
      <c r="H238" s="108">
        <v>355</v>
      </c>
      <c r="I238" s="126">
        <v>364</v>
      </c>
      <c r="J238" s="141" t="s">
        <v>775</v>
      </c>
      <c r="K238" s="128">
        <v>70</v>
      </c>
      <c r="L238" s="129">
        <v>0.24561403508771901</v>
      </c>
      <c r="M238" s="130" t="s">
        <v>600</v>
      </c>
      <c r="N238" s="131">
        <v>43455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118</v>
      </c>
      <c r="B239" s="106">
        <v>43341</v>
      </c>
      <c r="C239" s="106"/>
      <c r="D239" s="107" t="s">
        <v>384</v>
      </c>
      <c r="E239" s="108" t="s">
        <v>624</v>
      </c>
      <c r="F239" s="156">
        <v>525</v>
      </c>
      <c r="G239" s="108"/>
      <c r="H239" s="108">
        <v>585</v>
      </c>
      <c r="I239" s="126">
        <v>635</v>
      </c>
      <c r="J239" s="141" t="s">
        <v>749</v>
      </c>
      <c r="K239" s="128">
        <f t="shared" ref="K239:K251" si="55">H239-F239</f>
        <v>60</v>
      </c>
      <c r="L239" s="129">
        <f t="shared" ref="L239:L251" si="56">K239/F239</f>
        <v>0.11428571428571428</v>
      </c>
      <c r="M239" s="130" t="s">
        <v>600</v>
      </c>
      <c r="N239" s="131">
        <v>43662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119</v>
      </c>
      <c r="B240" s="106">
        <v>43395</v>
      </c>
      <c r="C240" s="106"/>
      <c r="D240" s="107" t="s">
        <v>368</v>
      </c>
      <c r="E240" s="108" t="s">
        <v>624</v>
      </c>
      <c r="F240" s="156">
        <v>475</v>
      </c>
      <c r="G240" s="108"/>
      <c r="H240" s="108">
        <v>574</v>
      </c>
      <c r="I240" s="126">
        <v>570</v>
      </c>
      <c r="J240" s="141" t="s">
        <v>683</v>
      </c>
      <c r="K240" s="128">
        <f t="shared" si="55"/>
        <v>99</v>
      </c>
      <c r="L240" s="129">
        <f t="shared" si="56"/>
        <v>0.20842105263157895</v>
      </c>
      <c r="M240" s="130" t="s">
        <v>600</v>
      </c>
      <c r="N240" s="131">
        <v>43403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120</v>
      </c>
      <c r="B241" s="154">
        <v>43397</v>
      </c>
      <c r="C241" s="154"/>
      <c r="D241" s="416" t="s">
        <v>391</v>
      </c>
      <c r="E241" s="156" t="s">
        <v>624</v>
      </c>
      <c r="F241" s="156">
        <v>707.5</v>
      </c>
      <c r="G241" s="156"/>
      <c r="H241" s="156">
        <v>872</v>
      </c>
      <c r="I241" s="178">
        <v>872</v>
      </c>
      <c r="J241" s="179" t="s">
        <v>683</v>
      </c>
      <c r="K241" s="128">
        <f t="shared" si="55"/>
        <v>164.5</v>
      </c>
      <c r="L241" s="180">
        <f t="shared" si="56"/>
        <v>0.23250883392226149</v>
      </c>
      <c r="M241" s="181" t="s">
        <v>600</v>
      </c>
      <c r="N241" s="182">
        <v>43482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121</v>
      </c>
      <c r="B242" s="154">
        <v>43398</v>
      </c>
      <c r="C242" s="154"/>
      <c r="D242" s="416" t="s">
        <v>348</v>
      </c>
      <c r="E242" s="156" t="s">
        <v>624</v>
      </c>
      <c r="F242" s="156">
        <v>162</v>
      </c>
      <c r="G242" s="156"/>
      <c r="H242" s="156">
        <v>204</v>
      </c>
      <c r="I242" s="178">
        <v>209</v>
      </c>
      <c r="J242" s="179" t="s">
        <v>3493</v>
      </c>
      <c r="K242" s="128">
        <f t="shared" si="55"/>
        <v>42</v>
      </c>
      <c r="L242" s="180">
        <f t="shared" si="56"/>
        <v>0.25925925925925924</v>
      </c>
      <c r="M242" s="181" t="s">
        <v>600</v>
      </c>
      <c r="N242" s="182">
        <v>43539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122</v>
      </c>
      <c r="B243" s="207">
        <v>43399</v>
      </c>
      <c r="C243" s="207"/>
      <c r="D243" s="155" t="s">
        <v>495</v>
      </c>
      <c r="E243" s="208" t="s">
        <v>624</v>
      </c>
      <c r="F243" s="208">
        <v>240</v>
      </c>
      <c r="G243" s="208"/>
      <c r="H243" s="208">
        <v>297</v>
      </c>
      <c r="I243" s="232">
        <v>297</v>
      </c>
      <c r="J243" s="179" t="s">
        <v>683</v>
      </c>
      <c r="K243" s="233">
        <f t="shared" si="55"/>
        <v>57</v>
      </c>
      <c r="L243" s="234">
        <f t="shared" si="56"/>
        <v>0.23749999999999999</v>
      </c>
      <c r="M243" s="235" t="s">
        <v>600</v>
      </c>
      <c r="N243" s="236">
        <v>43417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123</v>
      </c>
      <c r="B244" s="106">
        <v>43439</v>
      </c>
      <c r="C244" s="106"/>
      <c r="D244" s="148" t="s">
        <v>750</v>
      </c>
      <c r="E244" s="108" t="s">
        <v>624</v>
      </c>
      <c r="F244" s="108">
        <v>202.5</v>
      </c>
      <c r="G244" s="108"/>
      <c r="H244" s="108">
        <v>255</v>
      </c>
      <c r="I244" s="126">
        <v>252</v>
      </c>
      <c r="J244" s="141" t="s">
        <v>683</v>
      </c>
      <c r="K244" s="128">
        <f t="shared" si="55"/>
        <v>52.5</v>
      </c>
      <c r="L244" s="129">
        <f t="shared" si="56"/>
        <v>0.25925925925925924</v>
      </c>
      <c r="M244" s="130" t="s">
        <v>600</v>
      </c>
      <c r="N244" s="131">
        <v>43542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124</v>
      </c>
      <c r="B245" s="207">
        <v>43465</v>
      </c>
      <c r="C245" s="106"/>
      <c r="D245" s="416" t="s">
        <v>423</v>
      </c>
      <c r="E245" s="208" t="s">
        <v>624</v>
      </c>
      <c r="F245" s="208">
        <v>710</v>
      </c>
      <c r="G245" s="208"/>
      <c r="H245" s="208">
        <v>866</v>
      </c>
      <c r="I245" s="232">
        <v>866</v>
      </c>
      <c r="J245" s="179" t="s">
        <v>683</v>
      </c>
      <c r="K245" s="128">
        <f t="shared" si="55"/>
        <v>156</v>
      </c>
      <c r="L245" s="129">
        <f t="shared" si="56"/>
        <v>0.21971830985915494</v>
      </c>
      <c r="M245" s="130" t="s">
        <v>600</v>
      </c>
      <c r="N245" s="363">
        <v>43553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125</v>
      </c>
      <c r="B246" s="207">
        <v>43522</v>
      </c>
      <c r="C246" s="207"/>
      <c r="D246" s="416" t="s">
        <v>141</v>
      </c>
      <c r="E246" s="208" t="s">
        <v>624</v>
      </c>
      <c r="F246" s="208">
        <v>337.25</v>
      </c>
      <c r="G246" s="208"/>
      <c r="H246" s="208">
        <v>398.5</v>
      </c>
      <c r="I246" s="232">
        <v>411</v>
      </c>
      <c r="J246" s="141" t="s">
        <v>3492</v>
      </c>
      <c r="K246" s="128">
        <f t="shared" si="55"/>
        <v>61.25</v>
      </c>
      <c r="L246" s="129">
        <f t="shared" si="56"/>
        <v>0.1816160118606375</v>
      </c>
      <c r="M246" s="130" t="s">
        <v>600</v>
      </c>
      <c r="N246" s="363">
        <v>43760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0">
        <v>126</v>
      </c>
      <c r="B247" s="164">
        <v>43559</v>
      </c>
      <c r="C247" s="164"/>
      <c r="D247" s="165" t="s">
        <v>410</v>
      </c>
      <c r="E247" s="166" t="s">
        <v>624</v>
      </c>
      <c r="F247" s="166">
        <v>130</v>
      </c>
      <c r="G247" s="166"/>
      <c r="H247" s="166">
        <v>65</v>
      </c>
      <c r="I247" s="186">
        <v>158</v>
      </c>
      <c r="J247" s="138" t="s">
        <v>751</v>
      </c>
      <c r="K247" s="134">
        <f t="shared" si="55"/>
        <v>-65</v>
      </c>
      <c r="L247" s="135">
        <f t="shared" si="56"/>
        <v>-0.5</v>
      </c>
      <c r="M247" s="136" t="s">
        <v>664</v>
      </c>
      <c r="N247" s="137">
        <v>43726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127</v>
      </c>
      <c r="B248" s="187">
        <v>43017</v>
      </c>
      <c r="C248" s="187"/>
      <c r="D248" s="188" t="s">
        <v>169</v>
      </c>
      <c r="E248" s="189" t="s">
        <v>624</v>
      </c>
      <c r="F248" s="190">
        <v>141.5</v>
      </c>
      <c r="G248" s="191"/>
      <c r="H248" s="191">
        <v>183.5</v>
      </c>
      <c r="I248" s="191">
        <v>210</v>
      </c>
      <c r="J248" s="218" t="s">
        <v>3441</v>
      </c>
      <c r="K248" s="219">
        <f t="shared" si="55"/>
        <v>42</v>
      </c>
      <c r="L248" s="220">
        <f t="shared" si="56"/>
        <v>0.29681978798586572</v>
      </c>
      <c r="M248" s="190" t="s">
        <v>600</v>
      </c>
      <c r="N248" s="221">
        <v>43042</v>
      </c>
      <c r="O248" s="57"/>
      <c r="P248" s="16"/>
      <c r="Q248" s="16"/>
      <c r="R248" s="94" t="s">
        <v>752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0">
        <v>128</v>
      </c>
      <c r="B249" s="164">
        <v>43074</v>
      </c>
      <c r="C249" s="164"/>
      <c r="D249" s="165" t="s">
        <v>303</v>
      </c>
      <c r="E249" s="166" t="s">
        <v>624</v>
      </c>
      <c r="F249" s="167">
        <v>172</v>
      </c>
      <c r="G249" s="166"/>
      <c r="H249" s="166">
        <v>155.25</v>
      </c>
      <c r="I249" s="186">
        <v>230</v>
      </c>
      <c r="J249" s="387" t="s">
        <v>3401</v>
      </c>
      <c r="K249" s="134">
        <f t="shared" ref="K249" si="57">H249-F249</f>
        <v>-16.75</v>
      </c>
      <c r="L249" s="135">
        <f t="shared" ref="L249" si="58">K249/F249</f>
        <v>-9.7383720930232565E-2</v>
      </c>
      <c r="M249" s="136" t="s">
        <v>664</v>
      </c>
      <c r="N249" s="137">
        <v>43787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129</v>
      </c>
      <c r="B250" s="187">
        <v>43398</v>
      </c>
      <c r="C250" s="187"/>
      <c r="D250" s="188" t="s">
        <v>104</v>
      </c>
      <c r="E250" s="189" t="s">
        <v>624</v>
      </c>
      <c r="F250" s="191">
        <v>698.5</v>
      </c>
      <c r="G250" s="191"/>
      <c r="H250" s="191">
        <v>850</v>
      </c>
      <c r="I250" s="191">
        <v>890</v>
      </c>
      <c r="J250" s="222" t="s">
        <v>3489</v>
      </c>
      <c r="K250" s="219">
        <f t="shared" si="55"/>
        <v>151.5</v>
      </c>
      <c r="L250" s="220">
        <f t="shared" si="56"/>
        <v>0.21689334287759485</v>
      </c>
      <c r="M250" s="190" t="s">
        <v>600</v>
      </c>
      <c r="N250" s="221">
        <v>43453</v>
      </c>
      <c r="O250" s="57"/>
      <c r="P250" s="16"/>
      <c r="Q250" s="16"/>
      <c r="R250" s="9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130</v>
      </c>
      <c r="B251" s="159">
        <v>42877</v>
      </c>
      <c r="C251" s="159"/>
      <c r="D251" s="160" t="s">
        <v>383</v>
      </c>
      <c r="E251" s="161" t="s">
        <v>624</v>
      </c>
      <c r="F251" s="162">
        <v>127.6</v>
      </c>
      <c r="G251" s="163"/>
      <c r="H251" s="163">
        <v>138</v>
      </c>
      <c r="I251" s="163">
        <v>190</v>
      </c>
      <c r="J251" s="388" t="s">
        <v>3405</v>
      </c>
      <c r="K251" s="183">
        <f t="shared" si="55"/>
        <v>10.400000000000006</v>
      </c>
      <c r="L251" s="184">
        <f t="shared" si="56"/>
        <v>8.1504702194357417E-2</v>
      </c>
      <c r="M251" s="162" t="s">
        <v>600</v>
      </c>
      <c r="N251" s="185">
        <v>43774</v>
      </c>
      <c r="O251" s="57"/>
      <c r="P251" s="16"/>
      <c r="Q251" s="16"/>
      <c r="R251" s="17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2">
        <v>131</v>
      </c>
      <c r="B252" s="195">
        <v>43158</v>
      </c>
      <c r="C252" s="195"/>
      <c r="D252" s="192" t="s">
        <v>755</v>
      </c>
      <c r="E252" s="196" t="s">
        <v>624</v>
      </c>
      <c r="F252" s="197">
        <v>317</v>
      </c>
      <c r="G252" s="196"/>
      <c r="H252" s="196"/>
      <c r="I252" s="225">
        <v>398</v>
      </c>
      <c r="J252" s="224"/>
      <c r="K252" s="194"/>
      <c r="L252" s="193"/>
      <c r="M252" s="224" t="s">
        <v>602</v>
      </c>
      <c r="N252" s="223"/>
      <c r="O252" s="57"/>
      <c r="P252" s="16"/>
      <c r="Q252" s="16"/>
      <c r="R252" s="94" t="s">
        <v>754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0">
        <v>132</v>
      </c>
      <c r="B253" s="164">
        <v>43164</v>
      </c>
      <c r="C253" s="164"/>
      <c r="D253" s="165" t="s">
        <v>135</v>
      </c>
      <c r="E253" s="166" t="s">
        <v>624</v>
      </c>
      <c r="F253" s="167">
        <f>510-14.4</f>
        <v>495.6</v>
      </c>
      <c r="G253" s="166"/>
      <c r="H253" s="166">
        <v>350</v>
      </c>
      <c r="I253" s="186">
        <v>672</v>
      </c>
      <c r="J253" s="387" t="s">
        <v>3462</v>
      </c>
      <c r="K253" s="134">
        <f t="shared" ref="K253" si="59">H253-F253</f>
        <v>-145.60000000000002</v>
      </c>
      <c r="L253" s="135">
        <f t="shared" ref="L253" si="60">K253/F253</f>
        <v>-0.29378531073446329</v>
      </c>
      <c r="M253" s="136" t="s">
        <v>664</v>
      </c>
      <c r="N253" s="137">
        <v>43887</v>
      </c>
      <c r="O253" s="57"/>
      <c r="P253" s="16"/>
      <c r="Q253" s="16"/>
      <c r="R253" s="17" t="s">
        <v>754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0">
        <v>133</v>
      </c>
      <c r="B254" s="164">
        <v>43237</v>
      </c>
      <c r="C254" s="164"/>
      <c r="D254" s="165" t="s">
        <v>489</v>
      </c>
      <c r="E254" s="166" t="s">
        <v>624</v>
      </c>
      <c r="F254" s="167">
        <v>230.3</v>
      </c>
      <c r="G254" s="166"/>
      <c r="H254" s="166">
        <v>102.5</v>
      </c>
      <c r="I254" s="186">
        <v>348</v>
      </c>
      <c r="J254" s="387" t="s">
        <v>3483</v>
      </c>
      <c r="K254" s="134">
        <f t="shared" ref="K254" si="61">H254-F254</f>
        <v>-127.80000000000001</v>
      </c>
      <c r="L254" s="135">
        <f t="shared" ref="L254" si="62">K254/F254</f>
        <v>-0.55492835432045162</v>
      </c>
      <c r="M254" s="136" t="s">
        <v>664</v>
      </c>
      <c r="N254" s="137">
        <v>43896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5">
        <v>134</v>
      </c>
      <c r="B255" s="198">
        <v>43258</v>
      </c>
      <c r="C255" s="198"/>
      <c r="D255" s="201" t="s">
        <v>449</v>
      </c>
      <c r="E255" s="199" t="s">
        <v>624</v>
      </c>
      <c r="F255" s="197">
        <f>342.5-5.1</f>
        <v>337.4</v>
      </c>
      <c r="G255" s="199"/>
      <c r="H255" s="199"/>
      <c r="I255" s="226">
        <v>439</v>
      </c>
      <c r="J255" s="227"/>
      <c r="K255" s="228"/>
      <c r="L255" s="229"/>
      <c r="M255" s="227" t="s">
        <v>602</v>
      </c>
      <c r="N255" s="230"/>
      <c r="O255" s="57"/>
      <c r="P255" s="16"/>
      <c r="Q255" s="16"/>
      <c r="R255" s="94" t="s">
        <v>754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5">
        <v>135</v>
      </c>
      <c r="B256" s="198">
        <v>43285</v>
      </c>
      <c r="C256" s="198"/>
      <c r="D256" s="202" t="s">
        <v>49</v>
      </c>
      <c r="E256" s="199" t="s">
        <v>624</v>
      </c>
      <c r="F256" s="197">
        <f>127.5-5.53</f>
        <v>121.97</v>
      </c>
      <c r="G256" s="199"/>
      <c r="H256" s="199"/>
      <c r="I256" s="226">
        <v>170</v>
      </c>
      <c r="J256" s="227"/>
      <c r="K256" s="228"/>
      <c r="L256" s="229"/>
      <c r="M256" s="227" t="s">
        <v>602</v>
      </c>
      <c r="N256" s="230"/>
      <c r="O256" s="57"/>
      <c r="P256" s="16"/>
      <c r="Q256" s="16"/>
      <c r="R256" s="342" t="s">
        <v>754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0">
        <v>136</v>
      </c>
      <c r="B257" s="164">
        <v>43294</v>
      </c>
      <c r="C257" s="164"/>
      <c r="D257" s="165" t="s">
        <v>243</v>
      </c>
      <c r="E257" s="166" t="s">
        <v>624</v>
      </c>
      <c r="F257" s="167">
        <v>46.5</v>
      </c>
      <c r="G257" s="166"/>
      <c r="H257" s="166">
        <v>17</v>
      </c>
      <c r="I257" s="186">
        <v>59</v>
      </c>
      <c r="J257" s="387" t="s">
        <v>3461</v>
      </c>
      <c r="K257" s="134">
        <f t="shared" ref="K257" si="63">H257-F257</f>
        <v>-29.5</v>
      </c>
      <c r="L257" s="135">
        <f t="shared" ref="L257" si="64">K257/F257</f>
        <v>-0.63440860215053763</v>
      </c>
      <c r="M257" s="136" t="s">
        <v>664</v>
      </c>
      <c r="N257" s="137">
        <v>43887</v>
      </c>
      <c r="O257" s="57"/>
      <c r="P257" s="16"/>
      <c r="Q257" s="16"/>
      <c r="R257" s="17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137</v>
      </c>
      <c r="B258" s="195">
        <v>43396</v>
      </c>
      <c r="C258" s="195"/>
      <c r="D258" s="202" t="s">
        <v>425</v>
      </c>
      <c r="E258" s="199" t="s">
        <v>624</v>
      </c>
      <c r="F258" s="200">
        <v>156.5</v>
      </c>
      <c r="G258" s="199"/>
      <c r="H258" s="199"/>
      <c r="I258" s="226">
        <v>191</v>
      </c>
      <c r="J258" s="227"/>
      <c r="K258" s="228"/>
      <c r="L258" s="229"/>
      <c r="M258" s="227" t="s">
        <v>602</v>
      </c>
      <c r="N258" s="230"/>
      <c r="O258" s="57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2">
        <v>138</v>
      </c>
      <c r="B259" s="195">
        <v>43439</v>
      </c>
      <c r="C259" s="195"/>
      <c r="D259" s="202" t="s">
        <v>330</v>
      </c>
      <c r="E259" s="199" t="s">
        <v>624</v>
      </c>
      <c r="F259" s="200">
        <v>259.5</v>
      </c>
      <c r="G259" s="199"/>
      <c r="H259" s="199"/>
      <c r="I259" s="226">
        <v>321</v>
      </c>
      <c r="J259" s="227"/>
      <c r="K259" s="228"/>
      <c r="L259" s="229"/>
      <c r="M259" s="227" t="s">
        <v>602</v>
      </c>
      <c r="N259" s="230"/>
      <c r="O259" s="16"/>
      <c r="P259" s="16"/>
      <c r="Q259" s="16"/>
      <c r="R259" s="342" t="s">
        <v>754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0">
        <v>139</v>
      </c>
      <c r="B260" s="164">
        <v>43439</v>
      </c>
      <c r="C260" s="164"/>
      <c r="D260" s="165" t="s">
        <v>776</v>
      </c>
      <c r="E260" s="166" t="s">
        <v>624</v>
      </c>
      <c r="F260" s="166">
        <v>715</v>
      </c>
      <c r="G260" s="166"/>
      <c r="H260" s="166">
        <v>445</v>
      </c>
      <c r="I260" s="186">
        <v>840</v>
      </c>
      <c r="J260" s="138" t="s">
        <v>2995</v>
      </c>
      <c r="K260" s="134">
        <f t="shared" ref="K260:K263" si="65">H260-F260</f>
        <v>-270</v>
      </c>
      <c r="L260" s="135">
        <f t="shared" ref="L260:L263" si="66">K260/F260</f>
        <v>-0.3776223776223776</v>
      </c>
      <c r="M260" s="136" t="s">
        <v>664</v>
      </c>
      <c r="N260" s="137">
        <v>43800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140</v>
      </c>
      <c r="B261" s="207">
        <v>43469</v>
      </c>
      <c r="C261" s="207"/>
      <c r="D261" s="155" t="s">
        <v>145</v>
      </c>
      <c r="E261" s="208" t="s">
        <v>624</v>
      </c>
      <c r="F261" s="208">
        <v>875</v>
      </c>
      <c r="G261" s="208"/>
      <c r="H261" s="208">
        <v>1165</v>
      </c>
      <c r="I261" s="232">
        <v>1185</v>
      </c>
      <c r="J261" s="141" t="s">
        <v>3490</v>
      </c>
      <c r="K261" s="128">
        <f t="shared" si="65"/>
        <v>290</v>
      </c>
      <c r="L261" s="129">
        <f t="shared" si="66"/>
        <v>0.33142857142857141</v>
      </c>
      <c r="M261" s="130" t="s">
        <v>600</v>
      </c>
      <c r="N261" s="363">
        <v>43847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141</v>
      </c>
      <c r="B262" s="207">
        <v>43559</v>
      </c>
      <c r="C262" s="207"/>
      <c r="D262" s="416" t="s">
        <v>345</v>
      </c>
      <c r="E262" s="208" t="s">
        <v>624</v>
      </c>
      <c r="F262" s="208">
        <f>387-14.63</f>
        <v>372.37</v>
      </c>
      <c r="G262" s="208"/>
      <c r="H262" s="208">
        <v>490</v>
      </c>
      <c r="I262" s="232">
        <v>490</v>
      </c>
      <c r="J262" s="141" t="s">
        <v>683</v>
      </c>
      <c r="K262" s="128">
        <f t="shared" si="65"/>
        <v>117.63</v>
      </c>
      <c r="L262" s="129">
        <f t="shared" si="66"/>
        <v>0.31589548030185027</v>
      </c>
      <c r="M262" s="130" t="s">
        <v>600</v>
      </c>
      <c r="N262" s="363">
        <v>43850</v>
      </c>
      <c r="O262" s="57"/>
      <c r="P262" s="16"/>
      <c r="Q262" s="16"/>
      <c r="R262" s="17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142</v>
      </c>
      <c r="B263" s="164">
        <v>43578</v>
      </c>
      <c r="C263" s="164"/>
      <c r="D263" s="165" t="s">
        <v>777</v>
      </c>
      <c r="E263" s="166" t="s">
        <v>601</v>
      </c>
      <c r="F263" s="166">
        <v>220</v>
      </c>
      <c r="G263" s="166"/>
      <c r="H263" s="166">
        <v>127.5</v>
      </c>
      <c r="I263" s="186">
        <v>284</v>
      </c>
      <c r="J263" s="387" t="s">
        <v>3484</v>
      </c>
      <c r="K263" s="134">
        <f t="shared" si="65"/>
        <v>-92.5</v>
      </c>
      <c r="L263" s="135">
        <f t="shared" si="66"/>
        <v>-0.42045454545454547</v>
      </c>
      <c r="M263" s="136" t="s">
        <v>664</v>
      </c>
      <c r="N263" s="137">
        <v>43896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143</v>
      </c>
      <c r="B264" s="207">
        <v>43622</v>
      </c>
      <c r="C264" s="207"/>
      <c r="D264" s="416" t="s">
        <v>496</v>
      </c>
      <c r="E264" s="208" t="s">
        <v>601</v>
      </c>
      <c r="F264" s="208">
        <v>332.8</v>
      </c>
      <c r="G264" s="208"/>
      <c r="H264" s="208">
        <v>405</v>
      </c>
      <c r="I264" s="232">
        <v>419</v>
      </c>
      <c r="J264" s="141" t="s">
        <v>3491</v>
      </c>
      <c r="K264" s="128">
        <f t="shared" ref="K264" si="67">H264-F264</f>
        <v>72.199999999999989</v>
      </c>
      <c r="L264" s="129">
        <f t="shared" ref="L264" si="68">K264/F264</f>
        <v>0.21694711538461534</v>
      </c>
      <c r="M264" s="130" t="s">
        <v>600</v>
      </c>
      <c r="N264" s="363">
        <v>43860</v>
      </c>
      <c r="O264" s="57"/>
      <c r="P264" s="16"/>
      <c r="Q264" s="16"/>
      <c r="R264" s="17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44">
        <v>144</v>
      </c>
      <c r="B265" s="143">
        <v>43641</v>
      </c>
      <c r="C265" s="143"/>
      <c r="D265" s="144" t="s">
        <v>139</v>
      </c>
      <c r="E265" s="145" t="s">
        <v>624</v>
      </c>
      <c r="F265" s="146">
        <v>386</v>
      </c>
      <c r="G265" s="147"/>
      <c r="H265" s="147">
        <v>395</v>
      </c>
      <c r="I265" s="147">
        <v>452</v>
      </c>
      <c r="J265" s="170" t="s">
        <v>3406</v>
      </c>
      <c r="K265" s="171">
        <f t="shared" ref="K265" si="69">H265-F265</f>
        <v>9</v>
      </c>
      <c r="L265" s="172">
        <f t="shared" ref="L265" si="70">K265/F265</f>
        <v>2.3316062176165803E-2</v>
      </c>
      <c r="M265" s="173" t="s">
        <v>709</v>
      </c>
      <c r="N265" s="174">
        <v>43868</v>
      </c>
      <c r="O265" s="16"/>
      <c r="P265" s="16"/>
      <c r="Q265" s="16"/>
      <c r="R265" s="344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3">
        <v>145</v>
      </c>
      <c r="B266" s="195">
        <v>43707</v>
      </c>
      <c r="C266" s="195"/>
      <c r="D266" s="202" t="s">
        <v>260</v>
      </c>
      <c r="E266" s="199" t="s">
        <v>624</v>
      </c>
      <c r="F266" s="199" t="s">
        <v>756</v>
      </c>
      <c r="G266" s="199"/>
      <c r="H266" s="199"/>
      <c r="I266" s="226">
        <v>190</v>
      </c>
      <c r="J266" s="227"/>
      <c r="K266" s="228"/>
      <c r="L266" s="229"/>
      <c r="M266" s="358" t="s">
        <v>602</v>
      </c>
      <c r="N266" s="230"/>
      <c r="O266" s="16"/>
      <c r="P266" s="16"/>
      <c r="Q266" s="16"/>
      <c r="R266" s="344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146</v>
      </c>
      <c r="B267" s="207">
        <v>43731</v>
      </c>
      <c r="C267" s="207"/>
      <c r="D267" s="155" t="s">
        <v>440</v>
      </c>
      <c r="E267" s="208" t="s">
        <v>624</v>
      </c>
      <c r="F267" s="208">
        <v>235</v>
      </c>
      <c r="G267" s="208"/>
      <c r="H267" s="208">
        <v>295</v>
      </c>
      <c r="I267" s="232">
        <v>296</v>
      </c>
      <c r="J267" s="141" t="s">
        <v>3148</v>
      </c>
      <c r="K267" s="128">
        <f t="shared" ref="K267" si="71">H267-F267</f>
        <v>60</v>
      </c>
      <c r="L267" s="129">
        <f t="shared" ref="L267" si="72">K267/F267</f>
        <v>0.25531914893617019</v>
      </c>
      <c r="M267" s="130" t="s">
        <v>600</v>
      </c>
      <c r="N267" s="363">
        <v>43844</v>
      </c>
      <c r="O267" s="57"/>
      <c r="P267" s="16"/>
      <c r="Q267" s="16"/>
      <c r="R267" s="17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147</v>
      </c>
      <c r="B268" s="207">
        <v>43752</v>
      </c>
      <c r="C268" s="207"/>
      <c r="D268" s="155" t="s">
        <v>2978</v>
      </c>
      <c r="E268" s="208" t="s">
        <v>624</v>
      </c>
      <c r="F268" s="208">
        <v>277.5</v>
      </c>
      <c r="G268" s="208"/>
      <c r="H268" s="208">
        <v>333</v>
      </c>
      <c r="I268" s="232">
        <v>333</v>
      </c>
      <c r="J268" s="141" t="s">
        <v>3149</v>
      </c>
      <c r="K268" s="128">
        <f t="shared" ref="K268" si="73">H268-F268</f>
        <v>55.5</v>
      </c>
      <c r="L268" s="129">
        <f t="shared" ref="L268" si="74">K268/F268</f>
        <v>0.2</v>
      </c>
      <c r="M268" s="130" t="s">
        <v>600</v>
      </c>
      <c r="N268" s="363">
        <v>43846</v>
      </c>
      <c r="O268" s="57"/>
      <c r="P268" s="16"/>
      <c r="Q268" s="16"/>
      <c r="R268" s="17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148</v>
      </c>
      <c r="B269" s="207">
        <v>43752</v>
      </c>
      <c r="C269" s="207"/>
      <c r="D269" s="155" t="s">
        <v>2977</v>
      </c>
      <c r="E269" s="208" t="s">
        <v>624</v>
      </c>
      <c r="F269" s="208">
        <v>930</v>
      </c>
      <c r="G269" s="208"/>
      <c r="H269" s="208">
        <v>1165</v>
      </c>
      <c r="I269" s="232">
        <v>1200</v>
      </c>
      <c r="J269" s="141" t="s">
        <v>3151</v>
      </c>
      <c r="K269" s="128">
        <f t="shared" ref="K269" si="75">H269-F269</f>
        <v>235</v>
      </c>
      <c r="L269" s="129">
        <f t="shared" ref="L269" si="76">K269/F269</f>
        <v>0.25268817204301075</v>
      </c>
      <c r="M269" s="130" t="s">
        <v>600</v>
      </c>
      <c r="N269" s="363">
        <v>43847</v>
      </c>
      <c r="O269" s="57"/>
      <c r="P269" s="16"/>
      <c r="Q269" s="16"/>
      <c r="R269" s="17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149</v>
      </c>
      <c r="B270" s="347">
        <v>43753</v>
      </c>
      <c r="C270" s="212"/>
      <c r="D270" s="374" t="s">
        <v>2976</v>
      </c>
      <c r="E270" s="350" t="s">
        <v>624</v>
      </c>
      <c r="F270" s="353">
        <v>111</v>
      </c>
      <c r="G270" s="350"/>
      <c r="H270" s="350"/>
      <c r="I270" s="356">
        <v>141</v>
      </c>
      <c r="J270" s="238"/>
      <c r="K270" s="238"/>
      <c r="L270" s="123"/>
      <c r="M270" s="362" t="s">
        <v>602</v>
      </c>
      <c r="N270" s="240"/>
      <c r="O270" s="16"/>
      <c r="P270" s="16"/>
      <c r="Q270" s="16"/>
      <c r="R270" s="34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150</v>
      </c>
      <c r="B271" s="207">
        <v>43753</v>
      </c>
      <c r="C271" s="207"/>
      <c r="D271" s="155" t="s">
        <v>2975</v>
      </c>
      <c r="E271" s="208" t="s">
        <v>624</v>
      </c>
      <c r="F271" s="209">
        <v>296</v>
      </c>
      <c r="G271" s="208"/>
      <c r="H271" s="208">
        <v>370</v>
      </c>
      <c r="I271" s="232">
        <v>370</v>
      </c>
      <c r="J271" s="141" t="s">
        <v>683</v>
      </c>
      <c r="K271" s="128">
        <f t="shared" ref="K271" si="77">H271-F271</f>
        <v>74</v>
      </c>
      <c r="L271" s="129">
        <f t="shared" ref="L271" si="78">K271/F271</f>
        <v>0.25</v>
      </c>
      <c r="M271" s="130" t="s">
        <v>600</v>
      </c>
      <c r="N271" s="363">
        <v>43853</v>
      </c>
      <c r="O271" s="57"/>
      <c r="P271" s="16"/>
      <c r="Q271" s="16"/>
      <c r="R271" s="17" t="s">
        <v>754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3">
        <v>151</v>
      </c>
      <c r="B272" s="211">
        <v>43754</v>
      </c>
      <c r="C272" s="211"/>
      <c r="D272" s="192" t="s">
        <v>2974</v>
      </c>
      <c r="E272" s="349" t="s">
        <v>624</v>
      </c>
      <c r="F272" s="352" t="s">
        <v>2940</v>
      </c>
      <c r="G272" s="349"/>
      <c r="H272" s="349"/>
      <c r="I272" s="355">
        <v>344</v>
      </c>
      <c r="J272" s="359"/>
      <c r="K272" s="241"/>
      <c r="L272" s="361"/>
      <c r="M272" s="343" t="s">
        <v>602</v>
      </c>
      <c r="N272" s="364"/>
      <c r="O272" s="16"/>
      <c r="P272" s="16"/>
      <c r="Q272" s="16"/>
      <c r="R272" s="344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46">
        <v>152</v>
      </c>
      <c r="B273" s="212">
        <v>43832</v>
      </c>
      <c r="C273" s="212"/>
      <c r="D273" s="216" t="s">
        <v>2254</v>
      </c>
      <c r="E273" s="213" t="s">
        <v>624</v>
      </c>
      <c r="F273" s="214" t="s">
        <v>3136</v>
      </c>
      <c r="G273" s="213"/>
      <c r="H273" s="213"/>
      <c r="I273" s="237">
        <v>590</v>
      </c>
      <c r="J273" s="238"/>
      <c r="K273" s="238"/>
      <c r="L273" s="123"/>
      <c r="M273" s="343" t="s">
        <v>602</v>
      </c>
      <c r="N273" s="240"/>
      <c r="O273" s="16"/>
      <c r="P273" s="16"/>
      <c r="Q273" s="16"/>
      <c r="R273" s="344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153</v>
      </c>
      <c r="B274" s="207">
        <v>43966</v>
      </c>
      <c r="C274" s="207"/>
      <c r="D274" s="155" t="s">
        <v>65</v>
      </c>
      <c r="E274" s="208" t="s">
        <v>624</v>
      </c>
      <c r="F274" s="209">
        <v>67.5</v>
      </c>
      <c r="G274" s="208"/>
      <c r="H274" s="208">
        <v>86</v>
      </c>
      <c r="I274" s="232">
        <v>86</v>
      </c>
      <c r="J274" s="141" t="s">
        <v>3643</v>
      </c>
      <c r="K274" s="128">
        <f t="shared" ref="K274" si="79">H274-F274</f>
        <v>18.5</v>
      </c>
      <c r="L274" s="129">
        <f t="shared" ref="L274" si="80">K274/F274</f>
        <v>0.27407407407407408</v>
      </c>
      <c r="M274" s="130" t="s">
        <v>600</v>
      </c>
      <c r="N274" s="363">
        <v>44008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00" t="s">
        <v>2981</v>
      </c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Q280" s="16"/>
      <c r="R280" s="344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Q281" s="16"/>
      <c r="R281" s="344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R283" s="344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R284" s="344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R285" s="344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R286" s="344"/>
    </row>
    <row r="287" spans="1:26">
      <c r="A287" s="210"/>
      <c r="B287" s="200"/>
      <c r="O287" s="16"/>
      <c r="P287" s="16"/>
      <c r="R287" s="344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296" spans="1:18">
      <c r="R296" s="242"/>
    </row>
    <row r="297" spans="1:18">
      <c r="R297" s="242"/>
    </row>
    <row r="298" spans="1:18">
      <c r="R298" s="242"/>
    </row>
    <row r="304" spans="1:18">
      <c r="A304" s="217"/>
    </row>
    <row r="305" spans="1:1">
      <c r="A305" s="217"/>
    </row>
    <row r="306" spans="1:1">
      <c r="A306" s="213"/>
    </row>
  </sheetData>
  <autoFilter ref="R1:R306"/>
  <mergeCells count="61">
    <mergeCell ref="A94:A95"/>
    <mergeCell ref="B94:B95"/>
    <mergeCell ref="J94:J95"/>
    <mergeCell ref="L94:L95"/>
    <mergeCell ref="M94:M95"/>
    <mergeCell ref="A86:A87"/>
    <mergeCell ref="B86:B87"/>
    <mergeCell ref="A88:A89"/>
    <mergeCell ref="N86:N87"/>
    <mergeCell ref="O86:O87"/>
    <mergeCell ref="B88:B89"/>
    <mergeCell ref="J88:J89"/>
    <mergeCell ref="L88:L89"/>
    <mergeCell ref="M88:M89"/>
    <mergeCell ref="A96:A97"/>
    <mergeCell ref="B96:B97"/>
    <mergeCell ref="J96:J97"/>
    <mergeCell ref="L96:L97"/>
    <mergeCell ref="M96:M97"/>
    <mergeCell ref="A104:A105"/>
    <mergeCell ref="B104:B105"/>
    <mergeCell ref="J104:J105"/>
    <mergeCell ref="L104:L105"/>
    <mergeCell ref="M104:M105"/>
    <mergeCell ref="A84:A85"/>
    <mergeCell ref="B84:B85"/>
    <mergeCell ref="J84:J85"/>
    <mergeCell ref="L84:L85"/>
    <mergeCell ref="M84:M85"/>
    <mergeCell ref="O84:O85"/>
    <mergeCell ref="J86:J87"/>
    <mergeCell ref="L86:L87"/>
    <mergeCell ref="M86:M87"/>
    <mergeCell ref="P84:P85"/>
    <mergeCell ref="N84:N85"/>
    <mergeCell ref="P86:P87"/>
    <mergeCell ref="N104:N105"/>
    <mergeCell ref="O104:O105"/>
    <mergeCell ref="P104:P105"/>
    <mergeCell ref="O88:O89"/>
    <mergeCell ref="N88:N89"/>
    <mergeCell ref="P88:P89"/>
    <mergeCell ref="N90:N91"/>
    <mergeCell ref="O90:O91"/>
    <mergeCell ref="P90:P91"/>
    <mergeCell ref="N92:N93"/>
    <mergeCell ref="O92:O93"/>
    <mergeCell ref="P92:P93"/>
    <mergeCell ref="N94:N95"/>
    <mergeCell ref="O94:O95"/>
    <mergeCell ref="P94:P95"/>
    <mergeCell ref="A90:A91"/>
    <mergeCell ref="B90:B91"/>
    <mergeCell ref="J90:J91"/>
    <mergeCell ref="L90:L91"/>
    <mergeCell ref="M90:M91"/>
    <mergeCell ref="A92:A93"/>
    <mergeCell ref="B92:B93"/>
    <mergeCell ref="J92:J93"/>
    <mergeCell ref="L92:L93"/>
    <mergeCell ref="M92:M9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2020-07-21T02:23:38Z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