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6" l="1"/>
  <c r="P23" i="6"/>
  <c r="L12" i="6" l="1"/>
  <c r="K12" i="6"/>
  <c r="M12" i="6" s="1"/>
  <c r="K110" i="6"/>
  <c r="M110" i="6" s="1"/>
  <c r="K111" i="6"/>
  <c r="M111" i="6" s="1"/>
  <c r="K113" i="6"/>
  <c r="M113" i="6" s="1"/>
  <c r="L42" i="6" l="1"/>
  <c r="K55" i="6" l="1"/>
  <c r="L55" i="6"/>
  <c r="L15" i="6"/>
  <c r="K15" i="6"/>
  <c r="M15" i="6" l="1"/>
  <c r="M55" i="6"/>
  <c r="K112" i="6"/>
  <c r="M112" i="6" s="1"/>
  <c r="K317" i="6"/>
  <c r="L317" i="6" s="1"/>
  <c r="L22" i="6"/>
  <c r="K22" i="6"/>
  <c r="K103" i="6"/>
  <c r="M103" i="6" s="1"/>
  <c r="K109" i="6"/>
  <c r="M109" i="6" s="1"/>
  <c r="K107" i="6"/>
  <c r="M107" i="6" s="1"/>
  <c r="L57" i="6"/>
  <c r="K57" i="6"/>
  <c r="K108" i="6"/>
  <c r="M108" i="6" s="1"/>
  <c r="K106" i="6"/>
  <c r="M106" i="6" s="1"/>
  <c r="M22" i="6" l="1"/>
  <c r="M57" i="6"/>
  <c r="P21" i="6"/>
  <c r="K102" i="6"/>
  <c r="M102" i="6" s="1"/>
  <c r="K105" i="6"/>
  <c r="M105" i="6" s="1"/>
  <c r="L56" i="6"/>
  <c r="K56" i="6"/>
  <c r="L16" i="6"/>
  <c r="K16" i="6"/>
  <c r="K42" i="6"/>
  <c r="K101" i="6"/>
  <c r="M101" i="6" s="1"/>
  <c r="K94" i="6"/>
  <c r="M94" i="6" s="1"/>
  <c r="M16" i="6" l="1"/>
  <c r="M42" i="6"/>
  <c r="M56" i="6"/>
  <c r="K100" i="6"/>
  <c r="M100" i="6" s="1"/>
  <c r="K99" i="6"/>
  <c r="M99" i="6" s="1"/>
  <c r="P20" i="6"/>
  <c r="L41" i="6"/>
  <c r="K41" i="6"/>
  <c r="K95" i="6"/>
  <c r="M95" i="6" s="1"/>
  <c r="M41" i="6" l="1"/>
  <c r="P18" i="6"/>
  <c r="P19" i="6"/>
  <c r="K93" i="6"/>
  <c r="K92" i="6"/>
  <c r="K69" i="6"/>
  <c r="M69" i="6" s="1"/>
  <c r="K98" i="6"/>
  <c r="M98" i="6" s="1"/>
  <c r="K96" i="6"/>
  <c r="M96" i="6" s="1"/>
  <c r="K97" i="6"/>
  <c r="M97" i="6" s="1"/>
  <c r="K89" i="6"/>
  <c r="M89" i="6" s="1"/>
  <c r="K321" i="6" l="1"/>
  <c r="L321" i="6" s="1"/>
  <c r="K316" i="6"/>
  <c r="L316" i="6" s="1"/>
  <c r="K315" i="6"/>
  <c r="L315" i="6" s="1"/>
  <c r="K313" i="6"/>
  <c r="L313" i="6" s="1"/>
  <c r="H311" i="6"/>
  <c r="K311" i="6" s="1"/>
  <c r="L311" i="6" s="1"/>
  <c r="K310" i="6"/>
  <c r="L310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F279" i="6"/>
  <c r="K279" i="6" s="1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F273" i="6"/>
  <c r="K273" i="6" s="1"/>
  <c r="L273" i="6" s="1"/>
  <c r="F272" i="6"/>
  <c r="K272" i="6" s="1"/>
  <c r="L272" i="6" s="1"/>
  <c r="K271" i="6"/>
  <c r="L271" i="6" s="1"/>
  <c r="F270" i="6"/>
  <c r="K270" i="6" s="1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4" i="6"/>
  <c r="L254" i="6" s="1"/>
  <c r="K252" i="6"/>
  <c r="L252" i="6" s="1"/>
  <c r="K251" i="6"/>
  <c r="L251" i="6" s="1"/>
  <c r="F250" i="6"/>
  <c r="K250" i="6" s="1"/>
  <c r="L250" i="6" s="1"/>
  <c r="K249" i="6"/>
  <c r="L249" i="6" s="1"/>
  <c r="K246" i="6"/>
  <c r="L246" i="6" s="1"/>
  <c r="K245" i="6"/>
  <c r="L245" i="6" s="1"/>
  <c r="K244" i="6"/>
  <c r="L244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4" i="6"/>
  <c r="L224" i="6" s="1"/>
  <c r="K222" i="6"/>
  <c r="L222" i="6" s="1"/>
  <c r="K220" i="6"/>
  <c r="L220" i="6" s="1"/>
  <c r="K218" i="6"/>
  <c r="L218" i="6" s="1"/>
  <c r="K217" i="6"/>
  <c r="L217" i="6" s="1"/>
  <c r="K216" i="6"/>
  <c r="L216" i="6" s="1"/>
  <c r="K214" i="6"/>
  <c r="L214" i="6" s="1"/>
  <c r="K213" i="6"/>
  <c r="L213" i="6" s="1"/>
  <c r="K212" i="6"/>
  <c r="L212" i="6" s="1"/>
  <c r="K211" i="6"/>
  <c r="K210" i="6"/>
  <c r="L210" i="6" s="1"/>
  <c r="K209" i="6"/>
  <c r="L209" i="6" s="1"/>
  <c r="K207" i="6"/>
  <c r="L207" i="6" s="1"/>
  <c r="K206" i="6"/>
  <c r="L206" i="6" s="1"/>
  <c r="K205" i="6"/>
  <c r="L205" i="6" s="1"/>
  <c r="K204" i="6"/>
  <c r="L204" i="6" s="1"/>
  <c r="K203" i="6"/>
  <c r="L203" i="6" s="1"/>
  <c r="F202" i="6"/>
  <c r="K202" i="6" s="1"/>
  <c r="L202" i="6" s="1"/>
  <c r="H201" i="6"/>
  <c r="K201" i="6" s="1"/>
  <c r="L201" i="6" s="1"/>
  <c r="K198" i="6"/>
  <c r="L198" i="6" s="1"/>
  <c r="K197" i="6"/>
  <c r="L197" i="6" s="1"/>
  <c r="K196" i="6"/>
  <c r="L196" i="6" s="1"/>
  <c r="K195" i="6"/>
  <c r="L195" i="6" s="1"/>
  <c r="K194" i="6"/>
  <c r="L194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H167" i="6"/>
  <c r="K167" i="6" s="1"/>
  <c r="L167" i="6" s="1"/>
  <c r="F166" i="6"/>
  <c r="K166" i="6" s="1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L125" i="6"/>
  <c r="K125" i="6"/>
  <c r="L123" i="6"/>
  <c r="K123" i="6"/>
  <c r="P122" i="6"/>
  <c r="K91" i="6"/>
  <c r="M91" i="6" s="1"/>
  <c r="K90" i="6"/>
  <c r="M90" i="6" s="1"/>
  <c r="K88" i="6"/>
  <c r="M88" i="6" s="1"/>
  <c r="K87" i="6"/>
  <c r="M87" i="6" s="1"/>
  <c r="K86" i="6"/>
  <c r="M86" i="6" s="1"/>
  <c r="K85" i="6"/>
  <c r="M85" i="6" s="1"/>
  <c r="K84" i="6"/>
  <c r="M84" i="6" s="1"/>
  <c r="K83" i="6"/>
  <c r="M83" i="6" s="1"/>
  <c r="K82" i="6"/>
  <c r="M82" i="6" s="1"/>
  <c r="K81" i="6"/>
  <c r="M81" i="6" s="1"/>
  <c r="K80" i="6"/>
  <c r="M80" i="6" s="1"/>
  <c r="K79" i="6"/>
  <c r="M79" i="6" s="1"/>
  <c r="K78" i="6"/>
  <c r="M78" i="6" s="1"/>
  <c r="K77" i="6"/>
  <c r="M77" i="6" s="1"/>
  <c r="K75" i="6"/>
  <c r="M75" i="6" s="1"/>
  <c r="F74" i="6"/>
  <c r="K74" i="6" s="1"/>
  <c r="M74" i="6" s="1"/>
  <c r="K73" i="6"/>
  <c r="M73" i="6" s="1"/>
  <c r="K72" i="6"/>
  <c r="M72" i="6" s="1"/>
  <c r="K71" i="6"/>
  <c r="M71" i="6" s="1"/>
  <c r="K70" i="6"/>
  <c r="M70" i="6" s="1"/>
  <c r="K68" i="6"/>
  <c r="M68" i="6" s="1"/>
  <c r="K67" i="6"/>
  <c r="M67" i="6" s="1"/>
  <c r="K66" i="6"/>
  <c r="M66" i="6" s="1"/>
  <c r="K65" i="6"/>
  <c r="M65" i="6" s="1"/>
  <c r="K64" i="6"/>
  <c r="M64" i="6" s="1"/>
  <c r="L54" i="6"/>
  <c r="K54" i="6"/>
  <c r="L53" i="6"/>
  <c r="K53" i="6"/>
  <c r="L52" i="6"/>
  <c r="K52" i="6"/>
  <c r="L51" i="6"/>
  <c r="K51" i="6"/>
  <c r="L38" i="6"/>
  <c r="K38" i="6"/>
  <c r="L36" i="6"/>
  <c r="K36" i="6"/>
  <c r="L35" i="6"/>
  <c r="K35" i="6"/>
  <c r="P17" i="6"/>
  <c r="P14" i="6"/>
  <c r="L13" i="6"/>
  <c r="K13" i="6"/>
  <c r="L11" i="6"/>
  <c r="K11" i="6"/>
  <c r="P10" i="6"/>
  <c r="M7" i="6"/>
  <c r="D7" i="5"/>
  <c r="K6" i="4"/>
  <c r="K6" i="3"/>
  <c r="L6" i="2"/>
  <c r="M54" i="6" l="1"/>
  <c r="M38" i="6"/>
  <c r="M51" i="6"/>
  <c r="M123" i="6"/>
  <c r="M125" i="6"/>
  <c r="M36" i="6"/>
  <c r="M11" i="6"/>
  <c r="M35" i="6"/>
  <c r="M53" i="6"/>
  <c r="M13" i="6"/>
  <c r="M52" i="6"/>
</calcChain>
</file>

<file path=xl/sharedStrings.xml><?xml version="1.0" encoding="utf-8"?>
<sst xmlns="http://schemas.openxmlformats.org/spreadsheetml/2006/main" count="3196" uniqueCount="1228">
  <si>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</si>
  <si>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</si>
  <si>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</si>
  <si>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</si>
  <si>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</si>
  <si>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</si>
  <si>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</si>
  <si>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</si>
  <si>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</si>
  <si>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</si>
  <si>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</si>
  <si>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</si>
  <si>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</si>
  <si>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</si>
  <si>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</si>
  <si>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</si>
  <si>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</si>
  <si>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</si>
  <si>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</si>
  <si>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</si>
  <si>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</si>
  <si>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</si>
  <si>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</si>
  <si>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</si>
  <si>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</si>
  <si>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</si>
  <si>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</si>
  <si>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</si>
  <si>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</si>
  <si>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</si>
  <si>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</si>
  <si>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</si>
  <si>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</si>
  <si>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</si>
  <si>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</si>
  <si>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</si>
  <si>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</si>
  <si>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</si>
  <si>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</si>
  <si>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</si>
  <si>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</si>
  <si>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</si>
  <si>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</si>
  <si>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</si>
  <si>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</si>
  <si>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</si>
  <si>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</si>
  <si>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</si>
  <si>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</si>
  <si>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</si>
  <si>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</si>
  <si>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</si>
  <si>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</si>
  <si>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</si>
  <si>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</si>
  <si>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</si>
  <si>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</si>
  <si>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</si>
  <si>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</si>
  <si>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</si>
  <si>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</si>
  <si>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</si>
  <si>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</si>
  <si>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</si>
  <si>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</si>
  <si>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</si>
  <si>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</si>
  <si>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</si>
  <si>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</si>
  <si>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</si>
  <si>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</si>
  <si>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</si>
  <si>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</si>
  <si>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</si>
  <si>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</si>
  <si>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</si>
  <si>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</si>
  <si>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</si>
  <si>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</si>
  <si>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</si>
  <si>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</si>
  <si>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</si>
  <si>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</si>
  <si>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</si>
  <si>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</si>
  <si>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</si>
  <si>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</si>
  <si>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</si>
  <si>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</si>
  <si>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</si>
  <si>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</si>
  <si>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</si>
  <si>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</si>
  <si>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</si>
  <si>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</si>
  <si>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</si>
  <si>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</si>
  <si>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</si>
  <si>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</si>
  <si>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</si>
  <si>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</si>
  <si>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</si>
  <si>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</si>
  <si>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</si>
  <si>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</si>
  <si>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</si>
  <si>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</si>
  <si>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</si>
  <si>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</si>
  <si>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</si>
  <si>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</si>
  <si>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</si>
  <si>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</si>
  <si>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</si>
  <si>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</si>
  <si>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</si>
  <si>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</si>
  <si>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</si>
  <si>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</si>
  <si>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</si>
  <si>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</si>
  <si>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</si>
  <si>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</si>
  <si>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</si>
  <si>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</si>
  <si>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</si>
  <si>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</si>
  <si>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</si>
  <si>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</si>
  <si>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</si>
  <si>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</si>
  <si>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</si>
  <si>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</si>
  <si>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</si>
  <si>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</si>
  <si>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</si>
  <si>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</si>
  <si>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</si>
  <si>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</si>
  <si>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</si>
  <si>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</si>
  <si>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</si>
  <si>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</si>
  <si>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</si>
  <si>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</si>
  <si>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</si>
  <si>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</si>
  <si>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</si>
  <si>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</si>
  <si>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</si>
  <si>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</si>
  <si>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</si>
  <si>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</si>
  <si>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</si>
  <si>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</si>
  <si>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</si>
  <si>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</si>
  <si>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</si>
  <si>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</si>
  <si>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</si>
  <si>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</si>
  <si>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</si>
  <si>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</si>
  <si>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</si>
  <si>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</si>
  <si>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</si>
  <si>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</si>
  <si>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</si>
  <si>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</si>
  <si>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</si>
  <si>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</si>
  <si>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</si>
  <si>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</si>
  <si>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</si>
  <si>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</si>
  <si>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</si>
  <si>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</si>
  <si>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</si>
  <si>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</si>
  <si>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</si>
  <si>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</si>
  <si>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</si>
  <si>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</si>
  <si>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</si>
  <si>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</si>
  <si>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</si>
  <si>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</si>
  <si>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</si>
  <si>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</si>
  <si>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</si>
  <si>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</si>
  <si>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</si>
  <si>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</si>
  <si>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</si>
  <si>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</si>
  <si>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</si>
  <si>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</si>
  <si>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</si>
  <si>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</si>
  <si>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</si>
  <si>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</si>
  <si>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</si>
  <si>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</si>
  <si>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</si>
  <si>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</si>
  <si>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</si>
  <si>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</si>
  <si>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</si>
  <si>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</si>
  <si>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</si>
  <si>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</si>
  <si>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</si>
  <si>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</si>
  <si>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</si>
  <si>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</si>
  <si>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</si>
  <si>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</si>
  <si>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</si>
  <si>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</si>
  <si>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</si>
  <si>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</si>
  <si>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</si>
  <si>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</si>
  <si>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</si>
  <si>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</si>
  <si>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</si>
  <si>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</si>
  <si>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</si>
  <si>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</si>
  <si>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</si>
  <si>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</si>
  <si>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</si>
  <si>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</si>
  <si>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</si>
  <si>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</si>
  <si>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</si>
  <si>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</si>
  <si>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</si>
  <si>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</si>
  <si>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</si>
  <si>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</si>
  <si>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</si>
  <si>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</si>
  <si>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</si>
  <si>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</si>
  <si>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</si>
  <si>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</si>
  <si>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</si>
  <si>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</si>
  <si>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</si>
  <si>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</si>
  <si>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</si>
  <si>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</si>
  <si>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</si>
  <si>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</si>
  <si>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</si>
  <si>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</si>
  <si>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</si>
  <si>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</si>
  <si>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</si>
  <si>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</si>
  <si>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</si>
  <si>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</si>
  <si>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</si>
  <si>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</si>
  <si>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</si>
  <si>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</si>
  <si>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</si>
  <si>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</si>
  <si>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</si>
  <si>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</si>
  <si>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</si>
  <si>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</si>
  <si>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</si>
  <si>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</si>
  <si>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</si>
  <si>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</si>
  <si>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</si>
  <si>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</si>
  <si>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</si>
  <si>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</si>
  <si>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</si>
  <si>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</si>
  <si>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</si>
  <si>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</si>
  <si>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</si>
  <si>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</si>
  <si>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</si>
  <si>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</si>
  <si>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</si>
  <si>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</si>
  <si>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</si>
  <si>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</si>
  <si>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</si>
  <si>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</si>
  <si>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</si>
  <si>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</si>
  <si>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</si>
  <si>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</si>
  <si>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</si>
  <si>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</si>
  <si>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</si>
  <si>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</si>
  <si>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</si>
  <si>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</si>
  <si>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</si>
  <si>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</si>
  <si>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</si>
  <si>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</si>
  <si>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</si>
  <si>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</si>
  <si>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</si>
  <si>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</si>
  <si>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</si>
  <si>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</si>
  <si>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</si>
  <si>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</si>
  <si>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</si>
  <si>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</si>
  <si>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</si>
  <si>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</si>
  <si>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ABSLAMC</t>
  </si>
  <si>
    <t>AEGISCHEM</t>
  </si>
  <si>
    <t>AETHER</t>
  </si>
  <si>
    <t>AFFLE</t>
  </si>
  <si>
    <t>AJANTPHARM</t>
  </si>
  <si>
    <t>APLLTD</t>
  </si>
  <si>
    <t>ALKYLAMINE</t>
  </si>
  <si>
    <t>ALOKINDS</t>
  </si>
  <si>
    <t>AMARAJABAT</t>
  </si>
  <si>
    <t>AMBER</t>
  </si>
  <si>
    <t>ANGELONE</t>
  </si>
  <si>
    <t>ANURAS</t>
  </si>
  <si>
    <t>APTUS</t>
  </si>
  <si>
    <t>ASAHIINDIA</t>
  </si>
  <si>
    <t>ASTERDM</t>
  </si>
  <si>
    <t>ASTRAZEN</t>
  </si>
  <si>
    <t>AVANTIFEED</t>
  </si>
  <si>
    <t>BASF</t>
  </si>
  <si>
    <t>BEML</t>
  </si>
  <si>
    <t>BSE</t>
  </si>
  <si>
    <t>BAJAJELEC</t>
  </si>
  <si>
    <t>BALAMINES</t>
  </si>
  <si>
    <t>MAHABANK</t>
  </si>
  <si>
    <t>BAYERCROP</t>
  </si>
  <si>
    <t>BDL</t>
  </si>
  <si>
    <t>BHARATRAS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</si>
  <si>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</si>
  <si>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</si>
  <si>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</si>
  <si>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</si>
  <si>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</si>
  <si>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</si>
  <si>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</si>
  <si>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</si>
  <si>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</si>
  <si>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</si>
  <si>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</si>
  <si>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</si>
  <si>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</si>
  <si>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</si>
  <si>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CAPLIPOINT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</si>
  <si>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</si>
  <si>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</si>
  <si>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</si>
  <si>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</si>
  <si>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</si>
  <si>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</si>
  <si>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</si>
  <si>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</si>
  <si>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</si>
  <si>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</si>
  <si>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</si>
  <si>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</si>
  <si>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</si>
  <si>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</si>
  <si>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</si>
  <si>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</si>
  <si>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</si>
  <si>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</si>
  <si>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</si>
  <si>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DHANI</t>
  </si>
  <si>
    <t>DBL</t>
  </si>
  <si>
    <t>EIDPARRY</t>
  </si>
  <si>
    <t>EIHOTEL</t>
  </si>
  <si>
    <t>EPL</t>
  </si>
  <si>
    <t>EASEMYTRIP</t>
  </si>
  <si>
    <t>EDELWEISS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</si>
  <si>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</si>
  <si>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</si>
  <si>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</si>
  <si>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</si>
  <si>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</si>
  <si>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</si>
  <si>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</si>
  <si>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</si>
  <si>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</si>
  <si>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</si>
  <si>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</si>
  <si>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</si>
  <si>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</si>
  <si>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</si>
  <si>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</si>
  <si>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</si>
  <si>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</si>
  <si>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</si>
  <si>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</si>
  <si>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</si>
  <si>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</si>
  <si>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</si>
  <si>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</si>
  <si>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</si>
  <si>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</si>
  <si>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</si>
  <si>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</si>
  <si>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</si>
  <si>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</si>
  <si>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</si>
  <si>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</si>
  <si>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</si>
  <si>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</si>
  <si>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</si>
  <si>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</si>
  <si>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</si>
  <si>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</si>
  <si>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</si>
  <si>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</si>
  <si>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</si>
  <si>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</si>
  <si>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</si>
  <si>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</si>
  <si>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</si>
  <si>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</si>
  <si>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</si>
  <si>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</si>
  <si>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</si>
  <si>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INDOCO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</si>
  <si>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</si>
  <si>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</si>
  <si>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</si>
  <si>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</si>
  <si>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</si>
  <si>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</si>
  <si>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</si>
  <si>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</si>
  <si>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</si>
  <si>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</si>
  <si>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</si>
  <si>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</si>
  <si>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</si>
  <si>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</si>
  <si>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</si>
  <si>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</si>
  <si>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</si>
  <si>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</si>
  <si>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</si>
  <si>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</si>
  <si>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</si>
  <si>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</si>
  <si>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</si>
  <si>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</si>
  <si>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</si>
  <si>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</si>
  <si>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</si>
  <si>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</si>
  <si>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</si>
  <si>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MOIL</t>
  </si>
  <si>
    <t>MTARTECH</t>
  </si>
  <si>
    <t>LODHA</t>
  </si>
  <si>
    <t>MAHINDCIE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</si>
  <si>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</si>
  <si>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</si>
  <si>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</si>
  <si>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</si>
  <si>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</si>
  <si>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</si>
  <si>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</si>
  <si>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</si>
  <si>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</si>
  <si>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</si>
  <si>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</si>
  <si>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</si>
  <si>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</si>
  <si>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</si>
  <si>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</si>
  <si>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</si>
  <si>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</si>
  <si>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</si>
  <si>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</si>
  <si>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</si>
  <si>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</si>
  <si>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</si>
  <si>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</si>
  <si>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</si>
  <si>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</si>
  <si>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</si>
  <si>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</si>
  <si>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</si>
  <si>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</si>
  <si>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</si>
  <si>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</si>
  <si>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</si>
  <si>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PRIVISCL</t>
  </si>
  <si>
    <t>PGHL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</si>
  <si>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</si>
  <si>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</si>
  <si>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</si>
  <si>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</si>
  <si>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</si>
  <si>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</si>
  <si>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</si>
  <si>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</si>
  <si>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</si>
  <si>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</si>
  <si>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</si>
  <si>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</si>
  <si>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</si>
  <si>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</si>
  <si>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</si>
  <si>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</si>
  <si>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</si>
  <si>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SIS</t>
  </si>
  <si>
    <t>SJVN</t>
  </si>
  <si>
    <t>SKFINDIA</t>
  </si>
  <si>
    <t>SANOFI</t>
  </si>
  <si>
    <t>SAPPHIRE</t>
  </si>
  <si>
    <t>SCHAEFFLER</t>
  </si>
  <si>
    <t>SHARDACROP</t>
  </si>
  <si>
    <t>SFL</t>
  </si>
  <si>
    <t>SHILPAMED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</si>
  <si>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</si>
  <si>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</si>
  <si>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</si>
  <si>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</si>
  <si>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</si>
  <si>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</si>
  <si>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</si>
  <si>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</si>
  <si>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</si>
  <si>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</si>
  <si>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</si>
  <si>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</si>
  <si>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</si>
  <si>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</si>
  <si>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</si>
  <si>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</si>
  <si>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</si>
  <si>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</si>
  <si>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</si>
  <si>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</si>
  <si>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</si>
  <si>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</si>
  <si>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</si>
  <si>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</si>
  <si>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</si>
  <si>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</si>
  <si>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TATACOFFEE</t>
  </si>
  <si>
    <t>TATAINVEST</t>
  </si>
  <si>
    <t>TATAMTRDVR</t>
  </si>
  <si>
    <t>TEAMLEASE</t>
  </si>
  <si>
    <t>TEJASNET</t>
  </si>
  <si>
    <t>NIACL</t>
  </si>
  <si>
    <t>THERMAX</t>
  </si>
  <si>
    <t>THYROCARE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</si>
  <si>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</si>
  <si>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</si>
  <si>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</si>
  <si>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</si>
  <si>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</si>
  <si>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</si>
  <si>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</si>
  <si>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</si>
  <si>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</si>
  <si>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</si>
  <si>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</si>
  <si>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</si>
  <si>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</si>
  <si>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</si>
  <si>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</si>
  <si>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</si>
  <si>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</si>
  <si>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</si>
  <si>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</si>
  <si>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</si>
  <si>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WOCKPHARMA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</si>
  <si>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</si>
  <si>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</si>
  <si>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</si>
  <si>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</si>
  <si>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</si>
  <si>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</si>
  <si>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</si>
  <si>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</si>
  <si>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</si>
  <si>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</si>
  <si>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</si>
  <si>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</si>
  <si>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</si>
  <si>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</si>
  <si>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</si>
  <si>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</si>
  <si>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</si>
  <si>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MULTIPLIER SHARE &amp; STOCK ADVISORS PRIVATE LIMITED</t>
  </si>
  <si>
    <t>SHEETAL</t>
  </si>
  <si>
    <t>NSE</t>
  </si>
  <si>
    <t>GRAVITON RESEARCH CAPITAL LLP</t>
  </si>
  <si>
    <t>ATLAS EVENTS PRIVATE LIMITED</t>
  </si>
  <si>
    <t>Retail Research Technical Calls &amp; Fundamental Performance Report for the month of June-2023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</si>
  <si>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</si>
  <si>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</si>
  <si>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</si>
  <si>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</si>
  <si>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</si>
  <si>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</si>
  <si>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</si>
  <si>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</si>
  <si>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</si>
  <si>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</si>
  <si>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</si>
  <si>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</si>
  <si>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</si>
  <si>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</si>
  <si>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</si>
  <si>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562-574</t>
  </si>
  <si>
    <t>600-630</t>
  </si>
  <si>
    <t>Open</t>
  </si>
  <si>
    <t>H</t>
  </si>
  <si>
    <t>740-780</t>
  </si>
  <si>
    <t>Profit of Rs.41/-</t>
  </si>
  <si>
    <t>Successful</t>
  </si>
  <si>
    <t>152-157</t>
  </si>
  <si>
    <t>170-175</t>
  </si>
  <si>
    <t>195-200</t>
  </si>
  <si>
    <t>Profit of Rs.13/-</t>
  </si>
  <si>
    <t>1435-1495</t>
  </si>
  <si>
    <t>1600-1650</t>
  </si>
  <si>
    <t>270-290</t>
  </si>
  <si>
    <t>430-450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</si>
  <si>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</si>
  <si>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</si>
  <si>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</si>
  <si>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</si>
  <si>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</si>
  <si>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</si>
  <si>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</si>
  <si>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</si>
  <si>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</si>
  <si>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</si>
  <si>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</si>
  <si>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1900-1920</t>
  </si>
  <si>
    <t>Profit of Rs.44/-</t>
  </si>
  <si>
    <t>590-600</t>
  </si>
  <si>
    <t>Loss of Rs.16.5/-</t>
  </si>
  <si>
    <t>Unsuccessful</t>
  </si>
  <si>
    <t>228.5-230.5</t>
  </si>
  <si>
    <t>240-244</t>
  </si>
  <si>
    <t>MINDACORP</t>
  </si>
  <si>
    <t>305-315</t>
  </si>
  <si>
    <t>Loss of Rs.9/-</t>
  </si>
  <si>
    <t>1840-1846</t>
  </si>
  <si>
    <t>1920-1950</t>
  </si>
  <si>
    <t>280-281</t>
  </si>
  <si>
    <t>290-295</t>
  </si>
  <si>
    <t>N</t>
  </si>
  <si>
    <t>*</t>
  </si>
  <si>
    <t>Master Trade High Risk</t>
  </si>
  <si>
    <t>Profit / Loss per share</t>
  </si>
  <si>
    <t>Gain / Loss  per Lot</t>
  </si>
  <si>
    <t>Lot</t>
  </si>
  <si>
    <t>LT JUNE FUT</t>
  </si>
  <si>
    <t>2300-2320</t>
  </si>
  <si>
    <t>Profit of Rs.31/-</t>
  </si>
  <si>
    <t>GODREJCP JUNE FUT</t>
  </si>
  <si>
    <t>1080-1100</t>
  </si>
  <si>
    <t>Loss of Rs.13/-</t>
  </si>
  <si>
    <t>INDUSTOWER JUNE FUT</t>
  </si>
  <si>
    <t>Sell</t>
  </si>
  <si>
    <t>Loss of Rs.4/-</t>
  </si>
  <si>
    <t>LICHSGFIN JUNE FUT</t>
  </si>
  <si>
    <t>360-355</t>
  </si>
  <si>
    <t>Loss of Rs.6.5/-</t>
  </si>
  <si>
    <t xml:space="preserve">Master Trade Medium Risk </t>
  </si>
  <si>
    <t xml:space="preserve">Profit/ Loss per lot </t>
  </si>
  <si>
    <t>COALINDIA 240 CE JUN</t>
  </si>
  <si>
    <t>3.0-4.0</t>
  </si>
  <si>
    <t>Profit of Rs.0.65/-</t>
  </si>
  <si>
    <t>NIFTY 18400 PE 8-JUN</t>
  </si>
  <si>
    <t>90-110</t>
  </si>
  <si>
    <t>Loss of Rs.30.5/-</t>
  </si>
  <si>
    <t>BANKNIFTY 44200 CE 8-JUN</t>
  </si>
  <si>
    <t>320-380</t>
  </si>
  <si>
    <t>Profit of Rs.0.15/-</t>
  </si>
  <si>
    <t>Neutral</t>
  </si>
  <si>
    <t>NIFTY 18900 CE 29-JUNE</t>
  </si>
  <si>
    <t>10.0-1</t>
  </si>
  <si>
    <t>Profit of Rs.20/-</t>
  </si>
  <si>
    <t>Profit of Rs.21/-</t>
  </si>
  <si>
    <t>ICICIBANK 930 PE JUN</t>
  </si>
  <si>
    <t>18-22</t>
  </si>
  <si>
    <t>BANKNIFTY 44000 PE 8-JUN</t>
  </si>
  <si>
    <t>200-250</t>
  </si>
  <si>
    <t>Profit of Rs.22.5/-</t>
  </si>
  <si>
    <t>IGL 480 CE 29-JUNE</t>
  </si>
  <si>
    <t>Profit of Rs.1.55/-</t>
  </si>
  <si>
    <t xml:space="preserve">FINNIFTY 19450 CE 6-JUN </t>
  </si>
  <si>
    <t>40-60</t>
  </si>
  <si>
    <t>Profit of Rs.10/-</t>
  </si>
  <si>
    <t>RELIANCE 2480 CE JUNE</t>
  </si>
  <si>
    <t>Profit of Rs.6/-</t>
  </si>
  <si>
    <t>Profit of Rs.35.25/-</t>
  </si>
  <si>
    <t>BANKNIFTY 44200 PE 8-JUN</t>
  </si>
  <si>
    <t>Loss of Rs.84/-</t>
  </si>
  <si>
    <t>INFY 1300 CE JUN</t>
  </si>
  <si>
    <t>19-20</t>
  </si>
  <si>
    <t>32-40</t>
  </si>
  <si>
    <t>NIFTY 18600 PE 15-JUN</t>
  </si>
  <si>
    <t>TITAN 3000 CE JUN</t>
  </si>
  <si>
    <t>Profit of Rs.5.5/-</t>
  </si>
  <si>
    <t>L&amp;TFH 112 CE JUN</t>
  </si>
  <si>
    <t>Loss of Rs.0.55/-</t>
  </si>
  <si>
    <t>RECLTD 150 CE JUN</t>
  </si>
  <si>
    <t>Loss of Rs.1.1/-</t>
  </si>
  <si>
    <t>Profit of Rs.19.5/-</t>
  </si>
  <si>
    <t>TITAN 2820 PE JUN</t>
  </si>
  <si>
    <t>40-50</t>
  </si>
  <si>
    <t>Profit of Rs.7/-</t>
  </si>
  <si>
    <t>BANKNIFTY 45000 CE 29-JUN</t>
  </si>
  <si>
    <t>Profit of Rs.47.5/-</t>
  </si>
  <si>
    <t>FINNIFTY 19450 PE 13-JUN</t>
  </si>
  <si>
    <t>100-120</t>
  </si>
  <si>
    <t>Profit of Rs.23.5/-</t>
  </si>
  <si>
    <t>NIFTY 18500 PE 15-JUN</t>
  </si>
  <si>
    <t>80-100</t>
  </si>
  <si>
    <t>Loss of Rs.21/-</t>
  </si>
  <si>
    <t>NIFTY 18800 CE 29-JUN</t>
  </si>
  <si>
    <t>40-10</t>
  </si>
  <si>
    <t>Loss of Rs.43. 5/-</t>
  </si>
  <si>
    <t>FINNIFTY 19400 PE 13-JUN</t>
  </si>
  <si>
    <t>Profit of Rs.3/-</t>
  </si>
  <si>
    <t>BANKNIFTY 44000 PE 15-JUN</t>
  </si>
  <si>
    <t>350-400</t>
  </si>
  <si>
    <t>Profit of Rs.50/-</t>
  </si>
  <si>
    <t>300-350</t>
  </si>
  <si>
    <t>50-60</t>
  </si>
  <si>
    <t>Profit of Rs.100/-</t>
  </si>
  <si>
    <t>BANKNIFTY 44000 PE 22-JUN</t>
  </si>
  <si>
    <t>BANKNIFTY 43900 PE 15-JUN</t>
  </si>
  <si>
    <t>60-70</t>
  </si>
  <si>
    <t>JINDALSTEEL 550 CE JUNE</t>
  </si>
  <si>
    <t>Techno -Funda  (positional)</t>
  </si>
  <si>
    <t>AMBIKCO</t>
  </si>
  <si>
    <t>1420-1620</t>
  </si>
  <si>
    <t>2000-2300</t>
  </si>
  <si>
    <t>95-100</t>
  </si>
  <si>
    <t>Profit of Rs.7.5/-</t>
  </si>
  <si>
    <t>276-296</t>
  </si>
  <si>
    <t>330-350</t>
  </si>
  <si>
    <t>Profit of Rs.130/-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</si>
  <si>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</si>
  <si>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</si>
  <si>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</si>
  <si>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</si>
  <si>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</si>
  <si>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</si>
  <si>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</si>
  <si>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</si>
  <si>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</si>
  <si>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</si>
  <si>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</si>
  <si>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</si>
  <si>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</si>
  <si>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</si>
  <si>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</si>
  <si>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</si>
  <si>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</si>
  <si>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</si>
  <si>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</si>
  <si>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</si>
  <si>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</si>
  <si>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</si>
  <si>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</si>
  <si>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</si>
  <si>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</si>
  <si>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</si>
  <si>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</si>
  <si>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</si>
  <si>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</si>
  <si>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</si>
  <si>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</si>
  <si>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</si>
  <si>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</si>
  <si>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</si>
  <si>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</si>
  <si>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</si>
  <si>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</si>
  <si>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</si>
  <si>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</si>
  <si>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</si>
  <si>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</si>
  <si>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</si>
  <si>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</si>
  <si>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</si>
  <si>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</si>
  <si>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</si>
  <si>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</si>
  <si>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</si>
  <si>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</si>
  <si>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</si>
  <si>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</si>
  <si>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</si>
  <si>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</si>
  <si>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</si>
  <si>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</si>
  <si>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</si>
  <si>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</si>
  <si>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</si>
  <si>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</si>
  <si>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</si>
  <si>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</si>
  <si>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</si>
  <si>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</si>
  <si>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</si>
  <si>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</si>
  <si>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</si>
  <si>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</si>
  <si>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</si>
  <si>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</si>
  <si>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</si>
  <si>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</si>
  <si>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</si>
  <si>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</si>
  <si>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</si>
  <si>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</si>
  <si>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</si>
  <si>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</si>
  <si>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</si>
  <si>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</si>
  <si>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</si>
  <si>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</si>
  <si>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</si>
  <si>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</si>
  <si>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</si>
  <si>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</si>
  <si>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</si>
  <si>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</si>
  <si>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</si>
  <si>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</si>
  <si>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</si>
  <si>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</si>
  <si>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</si>
  <si>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</si>
  <si>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</si>
  <si>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</si>
  <si>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</si>
  <si>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</si>
  <si>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</si>
  <si>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</si>
  <si>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</si>
  <si>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</si>
  <si>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</si>
  <si>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</si>
  <si>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</si>
  <si>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</si>
  <si>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</si>
  <si>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</si>
  <si>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</si>
  <si>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</si>
  <si>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</si>
  <si>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</si>
  <si>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</si>
  <si>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</si>
  <si>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</si>
  <si>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</si>
  <si>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</si>
  <si>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</si>
  <si>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</si>
  <si>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</si>
  <si>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</si>
  <si>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</si>
  <si>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</si>
  <si>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</si>
  <si>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</si>
  <si>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</si>
  <si>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</si>
  <si>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</si>
  <si>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</si>
  <si>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</si>
  <si>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</si>
  <si>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</si>
  <si>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</si>
  <si>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</si>
  <si>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</si>
  <si>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</si>
  <si>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</si>
  <si>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</si>
  <si>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</si>
  <si>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</si>
  <si>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</si>
  <si>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</si>
  <si>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</si>
  <si>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</si>
  <si>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</si>
  <si>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</si>
  <si>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</si>
  <si>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</si>
  <si>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</si>
  <si>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</si>
  <si>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</si>
  <si>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</si>
  <si>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</si>
  <si>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</si>
  <si>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</si>
  <si>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</si>
  <si>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</si>
  <si>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</si>
  <si>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</si>
  <si>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</si>
  <si>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</si>
  <si>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</si>
  <si>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</si>
  <si>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</si>
  <si>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</si>
  <si>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</si>
  <si>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</si>
  <si>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</si>
  <si>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</si>
  <si>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</si>
  <si>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</si>
  <si>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</si>
  <si>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</si>
  <si>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</si>
  <si>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</si>
  <si>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</si>
  <si>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</si>
  <si>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</si>
  <si>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</si>
  <si>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</si>
  <si>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</si>
  <si>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</si>
  <si>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</si>
  <si>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</si>
  <si>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</si>
  <si>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</si>
  <si>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</si>
  <si>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</si>
  <si>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</si>
  <si>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</si>
  <si>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</si>
  <si>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</si>
  <si>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</si>
  <si>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</si>
  <si>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</si>
  <si>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</si>
  <si>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</si>
  <si>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</si>
  <si>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</si>
  <si>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</si>
  <si>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</si>
  <si>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</si>
  <si>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</si>
  <si>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</si>
  <si>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</si>
  <si>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</si>
  <si>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</si>
  <si>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</si>
  <si>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</si>
  <si>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</si>
  <si>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</si>
  <si>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</si>
  <si>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</si>
  <si>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</si>
  <si>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</si>
  <si>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</si>
  <si>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</si>
  <si>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</si>
  <si>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</si>
  <si>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</si>
  <si>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</si>
  <si>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</si>
  <si>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</si>
  <si>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1650-1700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</si>
  <si>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</si>
  <si>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</si>
  <si>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</si>
  <si>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</si>
  <si>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</si>
  <si>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</si>
  <si>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</si>
  <si>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</si>
  <si>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KDL</t>
  </si>
  <si>
    <t>Kore Digital Limited</t>
  </si>
  <si>
    <t>Loss of Rs.14/-</t>
  </si>
  <si>
    <t>NIFTY 18750 PE 15-JUN</t>
  </si>
  <si>
    <t>BATAINDIA 1600 CE JUN</t>
  </si>
  <si>
    <t>250-300</t>
  </si>
  <si>
    <t>Profit of Rs.45/-</t>
  </si>
  <si>
    <t>Profit of Rs.24/-</t>
  </si>
  <si>
    <t>NIFTY 18700 PE 22-JUN</t>
  </si>
  <si>
    <t>Profit of Rs.4/-</t>
  </si>
  <si>
    <t>ICICIBANK JUNE FUT</t>
  </si>
  <si>
    <t>910-900</t>
  </si>
  <si>
    <t>6650-6950</t>
  </si>
  <si>
    <t>7400-7600</t>
  </si>
  <si>
    <t>990-1030</t>
  </si>
  <si>
    <t>1150-1200</t>
  </si>
  <si>
    <t>164-168</t>
  </si>
  <si>
    <t>Profit of Rs.05/-</t>
  </si>
  <si>
    <t>BANKNIFTY 43000 PE 29-JUN</t>
  </si>
  <si>
    <t>280-350</t>
  </si>
  <si>
    <t>SIEMENS 3800 CE 29-JUN</t>
  </si>
  <si>
    <t>100-110</t>
  </si>
  <si>
    <t>Profit of Rs.5.25/-</t>
  </si>
  <si>
    <t>NIFTY 18750 PE 22-JUN</t>
  </si>
  <si>
    <t>500-520</t>
  </si>
  <si>
    <t>UPL 700 CE JUNE</t>
  </si>
  <si>
    <t>15-18</t>
  </si>
  <si>
    <t>9-10</t>
  </si>
  <si>
    <t>Loss of Rs.70/-</t>
  </si>
  <si>
    <t>BATAINDIA 1620 CE 29-JUN</t>
  </si>
  <si>
    <t>690-700</t>
  </si>
  <si>
    <t>Profit of Rs.11.25/-</t>
  </si>
  <si>
    <t>Loss of Rs.25/-</t>
  </si>
  <si>
    <t>HDFCLIFE JUNE FUT</t>
  </si>
  <si>
    <t>620-630</t>
  </si>
  <si>
    <t>IRCTC 680 CE JUNE</t>
  </si>
  <si>
    <t>TATACOMM JUNE FUT</t>
  </si>
  <si>
    <t>1600-1620</t>
  </si>
  <si>
    <t>660-665</t>
  </si>
  <si>
    <t>Profit of Rs.12.5/-</t>
  </si>
  <si>
    <t>FINNIFTY 19450 CE 20-JUN</t>
  </si>
  <si>
    <t>70-90</t>
  </si>
  <si>
    <t>580-620</t>
  </si>
  <si>
    <t>Profit of Rs.11/-</t>
  </si>
  <si>
    <t xml:space="preserve">FINNIFTY 19400 PE 20-JUN </t>
  </si>
  <si>
    <t>9.5</t>
  </si>
  <si>
    <t>33</t>
  </si>
  <si>
    <t>24</t>
  </si>
  <si>
    <t>50-70</t>
  </si>
  <si>
    <t>Profit of Rs.29/-</t>
  </si>
  <si>
    <t>Profit of Rs.28.5/-</t>
  </si>
  <si>
    <t>515-540</t>
  </si>
  <si>
    <t>SONALIS</t>
  </si>
  <si>
    <t>BP EQUITIES PVT. LTD.</t>
  </si>
  <si>
    <t>VIRINCHI</t>
  </si>
  <si>
    <t>Virinchi Limited</t>
  </si>
  <si>
    <t>ACCURACY</t>
  </si>
  <si>
    <t>Accuracy Shipping Limited</t>
  </si>
  <si>
    <t>ANTARA INDIA EVERGREEN FUND LTD</t>
  </si>
  <si>
    <t>TITAN 2940 PE JUN</t>
  </si>
  <si>
    <t>70-80</t>
  </si>
  <si>
    <t>SIEMENS 3850 CE 29-JUN</t>
  </si>
  <si>
    <t>35-45</t>
  </si>
  <si>
    <t>45</t>
  </si>
  <si>
    <t>FINNIFTY 19350 CE 20-JUN</t>
  </si>
  <si>
    <t>Profit of Rs.19/-</t>
  </si>
  <si>
    <t>22</t>
  </si>
  <si>
    <t>BANKNIFTY 43200 PE 22-JUN</t>
  </si>
  <si>
    <t>180-220</t>
  </si>
  <si>
    <t>110-115</t>
  </si>
  <si>
    <t>175-180</t>
  </si>
  <si>
    <t>19</t>
  </si>
  <si>
    <t>TITAN 2960 PE 29-JUN</t>
  </si>
  <si>
    <t>Profit of Rs.06/-</t>
  </si>
  <si>
    <t>Profit of Rs.8/-</t>
  </si>
  <si>
    <t>449-465</t>
  </si>
  <si>
    <t>Profit of Rs.18/-</t>
  </si>
  <si>
    <t>Profit of Rs.10.5/-</t>
  </si>
  <si>
    <t>GSBFIN</t>
  </si>
  <si>
    <t>SUSHMA GIRDHARI BIYANI</t>
  </si>
  <si>
    <t>NEELAM RAMAKANT BIYANI</t>
  </si>
  <si>
    <t>SOCIETE GENERALE</t>
  </si>
  <si>
    <t>JANUSCORP</t>
  </si>
  <si>
    <t>RAHUL SAI</t>
  </si>
  <si>
    <t>MISTERKAPOORKESHRI</t>
  </si>
  <si>
    <t>OLATECH</t>
  </si>
  <si>
    <t>PRAVEG</t>
  </si>
  <si>
    <t>ASHA VISHNUBHAI PATEL</t>
  </si>
  <si>
    <t>SHASHIJIT</t>
  </si>
  <si>
    <t>RAJMISH TRADERS LLP</t>
  </si>
  <si>
    <t>MANSI SHARE AND STOCK ADVISORS PVT LTD</t>
  </si>
  <si>
    <t>OILCOUNTUB</t>
  </si>
  <si>
    <t>Oil Country Tubular Ltd</t>
  </si>
  <si>
    <t>SECURCRED</t>
  </si>
  <si>
    <t>SecUR Credentials Limited</t>
  </si>
  <si>
    <t>TRU</t>
  </si>
  <si>
    <t>TruCap Finance Limited</t>
  </si>
  <si>
    <t>HANSRAJ COMMOSALES LLP</t>
  </si>
  <si>
    <t>DIL-RE</t>
  </si>
  <si>
    <t>Debock Industries Limited</t>
  </si>
  <si>
    <t>WILSON HOLDINGS PRIVATE LIMITED</t>
  </si>
  <si>
    <t>Profit of Rs.22/-</t>
  </si>
  <si>
    <t>28</t>
  </si>
  <si>
    <t>MCDOWELL-N 900 PE 29-JUN</t>
  </si>
  <si>
    <t>11.50</t>
  </si>
  <si>
    <t>20-25</t>
  </si>
  <si>
    <t>Profit of Rs.3.5/-</t>
  </si>
  <si>
    <t>Profit of Rs.5/-</t>
  </si>
  <si>
    <t>80</t>
  </si>
  <si>
    <t>Loss of Rs.55/-</t>
  </si>
  <si>
    <t>BATAINDIA 1660 CE 29-JUN</t>
  </si>
  <si>
    <t>24-25</t>
  </si>
  <si>
    <t>NIFTY 18900 CE 29-JUN</t>
  </si>
  <si>
    <t>NIFTY 18950 CE 22-JUN</t>
  </si>
  <si>
    <t>94-98</t>
  </si>
  <si>
    <t>13-17</t>
  </si>
  <si>
    <t>39-41</t>
  </si>
  <si>
    <t>97-102</t>
  </si>
  <si>
    <t>Profit of Rs.9.5/-</t>
  </si>
  <si>
    <t>4015-4215</t>
  </si>
  <si>
    <t>KPIL</t>
  </si>
  <si>
    <t>AAPLUSTRAD</t>
  </si>
  <si>
    <t>MADISON INDIA OPPORTUNITIES IV</t>
  </si>
  <si>
    <t>BAMBINO</t>
  </si>
  <si>
    <t>SHARMIN NASSER</t>
  </si>
  <si>
    <t>ANANDVELUMANI</t>
  </si>
  <si>
    <t>CFF</t>
  </si>
  <si>
    <t>VEDANKIT TRADERS PRIVATE LIMITED</t>
  </si>
  <si>
    <t>CHCL</t>
  </si>
  <si>
    <t>SETU SECURITIES PVT. LTD.</t>
  </si>
  <si>
    <t>SAHI TRADING PRIVATE LIMITED</t>
  </si>
  <si>
    <t>PRAKASHCHANDRA RATHI</t>
  </si>
  <si>
    <t>DDIL</t>
  </si>
  <si>
    <t>ZENAB AIYUB YACOOBALI</t>
  </si>
  <si>
    <t>VIKASH LOHIA</t>
  </si>
  <si>
    <t>SHREE NARAYAN LOHIA</t>
  </si>
  <si>
    <t>KQUANT ENTERPRISES LLP</t>
  </si>
  <si>
    <t>GOYALASS</t>
  </si>
  <si>
    <t>YOGESHKUMARSHUKLA</t>
  </si>
  <si>
    <t>SUBBARAOCHIKKAMALURRAGHAVENDRA</t>
  </si>
  <si>
    <t>N AMRUTHESH S</t>
  </si>
  <si>
    <t>GSAUTO</t>
  </si>
  <si>
    <t>SANTOSH INDUSTRIES LIMITED</t>
  </si>
  <si>
    <t>HEERAISP</t>
  </si>
  <si>
    <t>PALLAVI MOHANBHAI JHAVERI</t>
  </si>
  <si>
    <t>SUREKHA GIRISH CHAUDHARY</t>
  </si>
  <si>
    <t>JAMSHRI</t>
  </si>
  <si>
    <t>MOTHER INDIA SECURITIES PVT LTD</t>
  </si>
  <si>
    <t>DINESH KUMAR SABOO</t>
  </si>
  <si>
    <t>JUPITERIN</t>
  </si>
  <si>
    <t>UMESH MODI</t>
  </si>
  <si>
    <t>SUSHILA GAUTAMLAL KALAL</t>
  </si>
  <si>
    <t>MRCAGRO</t>
  </si>
  <si>
    <t>RAMESH GOVINDRAO FUKE</t>
  </si>
  <si>
    <t>MANAS ASHOK MADRECHA</t>
  </si>
  <si>
    <t>OSIAJEE</t>
  </si>
  <si>
    <t>NAMITA SARVAPRIYA BANSAL</t>
  </si>
  <si>
    <t>SUNITA PARAS PATEL</t>
  </si>
  <si>
    <t>NIKHIL RAJESH SINGH</t>
  </si>
  <si>
    <t>BHAVESH A VORA (HUF)</t>
  </si>
  <si>
    <t>SML</t>
  </si>
  <si>
    <t>JOSEPHBABU</t>
  </si>
  <si>
    <t>BIJOY BABU</t>
  </si>
  <si>
    <t>SOFCOM</t>
  </si>
  <si>
    <t>SOUTH GUJARAT SHARES AND SHAREBROKERS LIMITED</t>
  </si>
  <si>
    <t>VISAGAR FINANCIAL SERVICES LIMITED</t>
  </si>
  <si>
    <t>STOCK VERTEX VENTURES</t>
  </si>
  <si>
    <t>SUDTIND-B</t>
  </si>
  <si>
    <t>RAMDOOT REALTORS PVT LTD</t>
  </si>
  <si>
    <t>SULA</t>
  </si>
  <si>
    <t>QUANT MUTUAL FUND</t>
  </si>
  <si>
    <t>KARISHMA SINGH</t>
  </si>
  <si>
    <t>SUYOG</t>
  </si>
  <si>
    <t>V A SHAH COMSEC TRADING AND CO</t>
  </si>
  <si>
    <t>TRANSPACT</t>
  </si>
  <si>
    <t>ANIL KUMAR GOEL (HUF)</t>
  </si>
  <si>
    <t>VARIMAN</t>
  </si>
  <si>
    <t>MADHUKAR SHETH</t>
  </si>
  <si>
    <t>BCONCEPTS</t>
  </si>
  <si>
    <t>Brand Concepts Limited</t>
  </si>
  <si>
    <t>JATINDER JAGDISHRAI AGARWAL</t>
  </si>
  <si>
    <t>INDIA EQUITY FUND 1</t>
  </si>
  <si>
    <t>CMNL</t>
  </si>
  <si>
    <t>Chaman Metallics Limited</t>
  </si>
  <si>
    <t>VINOD SOMANI</t>
  </si>
  <si>
    <t>YUGA STOCKS AND COMMODITIES PRIVATE LIMITED  .</t>
  </si>
  <si>
    <t>CRAYONS</t>
  </si>
  <si>
    <t>Crayons Advertising Ltd</t>
  </si>
  <si>
    <t>BOFA SECURITIES EUROPE SA - ODI</t>
  </si>
  <si>
    <t>HPL</t>
  </si>
  <si>
    <t>HPL Electric &amp; Power Ltd</t>
  </si>
  <si>
    <t>INTENTECH</t>
  </si>
  <si>
    <t>Intense Technologies Ltd</t>
  </si>
  <si>
    <t>INDRA KIRAN VENTURES</t>
  </si>
  <si>
    <t>ELANKUMARANPERIAKARUPPAN</t>
  </si>
  <si>
    <t>MINDTECK</t>
  </si>
  <si>
    <t>Mindteck (India) Limited</t>
  </si>
  <si>
    <t>NAGESH KUMAR AGRAWAL HUF</t>
  </si>
  <si>
    <t>NECLTD-RE</t>
  </si>
  <si>
    <t>North East Carry Corp Ltd</t>
  </si>
  <si>
    <t>SANDIP GUPTA</t>
  </si>
  <si>
    <t>PRITHVI  FINMART  PRIVATE LIMITED</t>
  </si>
  <si>
    <t>Piramal Enterprises Ltd.</t>
  </si>
  <si>
    <t>RPOWER</t>
  </si>
  <si>
    <t>Reliance Power Limited</t>
  </si>
  <si>
    <t>HRTI PRIVATE LIMITED</t>
  </si>
  <si>
    <t>HI GROWTH CORPORATE SERVICES PVT LTD</t>
  </si>
  <si>
    <t>Shriram Finance Limited</t>
  </si>
  <si>
    <t>GOVERNMENT OF SINGAPORE INVT CORPN PTE LTD AC  C  ACCOUNT</t>
  </si>
  <si>
    <t>GHISALLO MASTER FUND LP</t>
  </si>
  <si>
    <t>BNP PARIBAS ARBITRAGE  ODI</t>
  </si>
  <si>
    <t>BLACKROCK GLOBAL FUNDS WORLD FINANCIALS FUND</t>
  </si>
  <si>
    <t>SOCIETE GENERALE  ODI</t>
  </si>
  <si>
    <t>NEW WORLD FUND INC</t>
  </si>
  <si>
    <t>Subros Ltd</t>
  </si>
  <si>
    <t>NK SECURITIES RESEARCH PRIVATE LIMITED</t>
  </si>
  <si>
    <t>Thyrocare Tech Ltd</t>
  </si>
  <si>
    <t>VIKASECO</t>
  </si>
  <si>
    <t>Vikas EcoTech Limited</t>
  </si>
  <si>
    <t>VISHWAS FINCAP SERVICES PRIVATE LIMITED</t>
  </si>
  <si>
    <t>VISHWARAJ</t>
  </si>
  <si>
    <t>Vishwaraj Sugar Ind Ltd</t>
  </si>
  <si>
    <t>CORE4 MARCOM PRIVATE LIMITED</t>
  </si>
  <si>
    <t>BHAMINI KAMAL PAREKH</t>
  </si>
  <si>
    <t>BAHETI</t>
  </si>
  <si>
    <t>Baheti Recycling Ind Ltd</t>
  </si>
  <si>
    <t>PRATEEK  MAHESHWARI</t>
  </si>
  <si>
    <t>PRADEEP  MAHESHWARI</t>
  </si>
  <si>
    <t>KAMOPAINTS</t>
  </si>
  <si>
    <t>Kamdhenu Ventures Limited</t>
  </si>
  <si>
    <t>EBENE GLOBAL OPPORTUNITY FUND</t>
  </si>
  <si>
    <t>KSHITIJPOL</t>
  </si>
  <si>
    <t>Kshitij Polyline Limited</t>
  </si>
  <si>
    <t>HEMRAJ BHIMSHI GALA</t>
  </si>
  <si>
    <t>BHARAT DULERAJ JAIN</t>
  </si>
  <si>
    <t>PIRAMAL ENTERPRISES LIMITED</t>
  </si>
  <si>
    <t>VERTEXPLUS</t>
  </si>
  <si>
    <t>Vertexplus Technologies L</t>
  </si>
  <si>
    <t>NAV CAPITAL VCC - NAV CAPITAL EMERGING STAR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</si>
</sst>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1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12" fillId="0" borderId="2" xfId="0" applyFont="1" applyBorder="1"/>
    <xf numFmtId="10" fontId="12" fillId="2" borderId="2" xfId="0" applyNumberFormat="1" applyFont="1" applyFill="1" applyBorder="1" applyAlignment="1">
      <alignment horizontal="center"/>
    </xf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3" fillId="0" borderId="2" xfId="0" applyFont="1" applyBorder="1"/>
    <xf numFmtId="10" fontId="13" fillId="2" borderId="2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16" fontId="37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1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/>
    <xf numFmtId="43" fontId="36" fillId="6" borderId="2" xfId="0" applyNumberFormat="1" applyFont="1" applyFill="1" applyBorder="1" applyAlignment="1">
      <alignment horizontal="center" vertical="top"/>
    </xf>
    <xf numFmtId="0" fontId="36" fillId="6" borderId="2" xfId="0" applyFont="1" applyFill="1" applyBorder="1" applyAlignment="1">
      <alignment horizontal="center" vertical="top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center"/>
    </xf>
    <xf numFmtId="43" fontId="37" fillId="2" borderId="2" xfId="0" applyNumberFormat="1" applyFont="1" applyFill="1" applyBorder="1" applyAlignment="1">
      <alignment horizontal="center" vertical="center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5" fontId="36" fillId="6" borderId="27" xfId="0" applyNumberFormat="1" applyFont="1" applyFill="1" applyBorder="1" applyAlignment="1">
      <alignment horizontal="center" vertical="center"/>
    </xf>
    <xf numFmtId="0" fontId="14" fillId="0" borderId="0" xfId="0" applyFont="1"/>
    <xf numFmtId="0" fontId="1" fillId="7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165" fontId="36" fillId="8" borderId="27" xfId="0" applyNumberFormat="1" applyFont="1" applyFill="1" applyBorder="1" applyAlignment="1">
      <alignment horizontal="center" vertical="center"/>
    </xf>
    <xf numFmtId="15" fontId="36" fillId="8" borderId="2" xfId="0" applyNumberFormat="1" applyFont="1" applyFill="1" applyBorder="1" applyAlignment="1">
      <alignment horizontal="center" vertical="center"/>
    </xf>
    <xf numFmtId="0" fontId="37" fillId="8" borderId="2" xfId="0" applyFont="1" applyFill="1" applyBorder="1"/>
    <xf numFmtId="43" fontId="36" fillId="8" borderId="2" xfId="0" applyNumberFormat="1" applyFont="1" applyFill="1" applyBorder="1" applyAlignment="1">
      <alignment horizontal="center" vertical="top"/>
    </xf>
    <xf numFmtId="0" fontId="36" fillId="8" borderId="2" xfId="0" applyFont="1" applyFill="1" applyBorder="1" applyAlignment="1">
      <alignment horizontal="center" vertical="top"/>
    </xf>
    <xf numFmtId="0" fontId="37" fillId="8" borderId="2" xfId="0" applyFont="1" applyFill="1" applyBorder="1" applyAlignment="1">
      <alignment horizontal="center" vertical="center"/>
    </xf>
    <xf numFmtId="2" fontId="37" fillId="8" borderId="2" xfId="0" applyNumberFormat="1" applyFont="1" applyFill="1" applyBorder="1" applyAlignment="1">
      <alignment horizontal="center" vertical="center"/>
    </xf>
    <xf numFmtId="10" fontId="37" fillId="8" borderId="2" xfId="0" applyNumberFormat="1" applyFont="1" applyFill="1" applyBorder="1" applyAlignment="1">
      <alignment horizontal="center" vertical="center" wrapText="1"/>
    </xf>
    <xf numFmtId="16" fontId="37" fillId="8" borderId="27" xfId="0" applyNumberFormat="1" applyFont="1" applyFill="1" applyBorder="1" applyAlignment="1">
      <alignment horizontal="center" vertical="center"/>
    </xf>
    <xf numFmtId="165" fontId="36" fillId="0" borderId="17" xfId="0" applyNumberFormat="1" applyFont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" fontId="36" fillId="6" borderId="2" xfId="0" applyNumberFormat="1" applyFont="1" applyFill="1" applyBorder="1" applyAlignment="1">
      <alignment horizontal="center" vertical="center"/>
    </xf>
    <xf numFmtId="0" fontId="36" fillId="6" borderId="2" xfId="0" applyFont="1" applyFill="1" applyBorder="1"/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8" borderId="2" xfId="0" applyNumberFormat="1" applyFont="1" applyFill="1" applyBorder="1" applyAlignment="1">
      <alignment horizontal="center" vertical="center"/>
    </xf>
    <xf numFmtId="0" fontId="36" fillId="8" borderId="2" xfId="0" applyFont="1" applyFill="1" applyBorder="1"/>
    <xf numFmtId="166" fontId="36" fillId="8" borderId="2" xfId="0" applyNumberFormat="1" applyFont="1" applyFill="1" applyBorder="1" applyAlignment="1">
      <alignment horizontal="center" vertical="center"/>
    </xf>
    <xf numFmtId="165" fontId="36" fillId="8" borderId="2" xfId="0" applyNumberFormat="1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2" fontId="36" fillId="6" borderId="2" xfId="0" applyNumberFormat="1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16" fontId="36" fillId="9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/>
    <xf numFmtId="0" fontId="37" fillId="9" borderId="2" xfId="0" applyFont="1" applyFill="1" applyBorder="1" applyAlignment="1">
      <alignment horizontal="center" vertical="center"/>
    </xf>
    <xf numFmtId="2" fontId="37" fillId="9" borderId="2" xfId="0" applyNumberFormat="1" applyFont="1" applyFill="1" applyBorder="1" applyAlignment="1">
      <alignment horizontal="center" vertical="center"/>
    </xf>
    <xf numFmtId="2" fontId="36" fillId="9" borderId="2" xfId="0" applyNumberFormat="1" applyFont="1" applyFill="1" applyBorder="1" applyAlignment="1">
      <alignment horizontal="center" vertical="center"/>
    </xf>
    <xf numFmtId="166" fontId="36" fillId="9" borderId="2" xfId="0" applyNumberFormat="1" applyFont="1" applyFill="1" applyBorder="1" applyAlignment="1">
      <alignment horizontal="center" vertical="center"/>
    </xf>
    <xf numFmtId="165" fontId="36" fillId="9" borderId="2" xfId="0" applyNumberFormat="1" applyFont="1" applyFill="1" applyBorder="1" applyAlignment="1">
      <alignment horizontal="center" vertical="center"/>
    </xf>
    <xf numFmtId="16" fontId="37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7" fillId="6" borderId="27" xfId="0" applyFont="1" applyFill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left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left"/>
    </xf>
    <xf numFmtId="1" fontId="1" fillId="11" borderId="2" xfId="0" applyNumberFormat="1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 vertical="center" wrapText="1"/>
    </xf>
    <xf numFmtId="10" fontId="1" fillId="11" borderId="2" xfId="0" applyNumberFormat="1" applyFont="1" applyFill="1" applyBorder="1" applyAlignment="1">
      <alignment horizontal="center" vertical="center" wrapText="1"/>
    </xf>
    <xf numFmtId="0" fontId="1" fillId="11" borderId="2" xfId="0" applyFont="1" applyFill="1" applyBorder="1"/>
    <xf numFmtId="9" fontId="1" fillId="11" borderId="2" xfId="0" applyNumberFormat="1" applyFont="1" applyFill="1" applyBorder="1" applyAlignment="1">
      <alignment horizontal="center"/>
    </xf>
    <xf numFmtId="168" fontId="1" fillId="11" borderId="2" xfId="0" applyNumberFormat="1" applyFont="1" applyFill="1" applyBorder="1" applyAlignment="1">
      <alignment horizontal="center" vertical="center" wrapText="1"/>
    </xf>
    <xf numFmtId="15" fontId="1" fillId="11" borderId="2" xfId="0" applyNumberFormat="1" applyFont="1" applyFill="1" applyBorder="1"/>
    <xf numFmtId="1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9" fontId="1" fillId="9" borderId="2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10" fontId="1" fillId="10" borderId="3" xfId="0" applyNumberFormat="1" applyFont="1" applyFill="1" applyBorder="1" applyAlignment="1">
      <alignment horizontal="center" vertical="center" wrapText="1"/>
    </xf>
    <xf numFmtId="167" fontId="1" fillId="10" borderId="3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/>
    </xf>
    <xf numFmtId="167" fontId="1" fillId="11" borderId="2" xfId="0" applyNumberFormat="1" applyFont="1" applyFill="1" applyBorder="1" applyAlignment="1">
      <alignment horizontal="center" vertical="center"/>
    </xf>
    <xf numFmtId="2" fontId="1" fillId="11" borderId="2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 vertical="center" wrapText="1"/>
    </xf>
    <xf numFmtId="1" fontId="1" fillId="11" borderId="3" xfId="0" applyNumberFormat="1" applyFont="1" applyFill="1" applyBorder="1" applyAlignment="1">
      <alignment horizontal="center" vertical="center"/>
    </xf>
    <xf numFmtId="167" fontId="1" fillId="11" borderId="3" xfId="0" applyNumberFormat="1" applyFont="1" applyFill="1" applyBorder="1" applyAlignment="1">
      <alignment horizontal="center" vertical="center"/>
    </xf>
    <xf numFmtId="0" fontId="1" fillId="11" borderId="3" xfId="0" applyFont="1" applyFill="1" applyBorder="1"/>
    <xf numFmtId="0" fontId="1" fillId="11" borderId="3" xfId="0" applyFont="1" applyFill="1" applyBorder="1" applyAlignment="1">
      <alignment horizontal="center"/>
    </xf>
    <xf numFmtId="2" fontId="1" fillId="11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2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16" fontId="37" fillId="0" borderId="33" xfId="0" applyNumberFormat="1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33" xfId="0" applyFont="1" applyBorder="1" applyAlignment="1">
      <alignment horizontal="left" vertical="center"/>
    </xf>
    <xf numFmtId="0" fontId="36" fillId="0" borderId="33" xfId="0" applyFont="1" applyBorder="1" applyAlignment="1">
      <alignment horizontal="center" vertical="center"/>
    </xf>
    <xf numFmtId="2" fontId="36" fillId="0" borderId="33" xfId="0" applyNumberFormat="1" applyFont="1" applyBorder="1" applyAlignment="1">
      <alignment horizontal="center" vertical="center"/>
    </xf>
    <xf numFmtId="166" fontId="36" fillId="0" borderId="33" xfId="0" applyNumberFormat="1" applyFont="1" applyBorder="1" applyAlignment="1">
      <alignment horizontal="center" vertical="center"/>
    </xf>
    <xf numFmtId="165" fontId="36" fillId="0" borderId="33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2" borderId="2" xfId="0" applyFont="1" applyFill="1" applyBorder="1"/>
    <xf numFmtId="0" fontId="36" fillId="12" borderId="2" xfId="0" applyFont="1" applyFill="1" applyBorder="1" applyAlignment="1">
      <alignment horizontal="center" vertical="center"/>
    </xf>
    <xf numFmtId="0" fontId="37" fillId="12" borderId="2" xfId="0" applyFont="1" applyFill="1" applyBorder="1" applyAlignment="1">
      <alignment horizontal="center" vertical="center"/>
    </xf>
    <xf numFmtId="2" fontId="37" fillId="12" borderId="2" xfId="0" applyNumberFormat="1" applyFont="1" applyFill="1" applyBorder="1" applyAlignment="1">
      <alignment horizontal="center" vertical="center"/>
    </xf>
    <xf numFmtId="0" fontId="36" fillId="13" borderId="28" xfId="0" applyFont="1" applyFill="1" applyBorder="1" applyAlignment="1">
      <alignment horizontal="center" vertical="center"/>
    </xf>
    <xf numFmtId="16" fontId="37" fillId="13" borderId="33" xfId="0" applyNumberFormat="1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left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13" borderId="0" xfId="0" applyFont="1" applyFill="1" applyAlignment="1">
      <alignment horizontal="center" vertical="center"/>
    </xf>
    <xf numFmtId="0" fontId="36" fillId="14" borderId="2" xfId="0" applyFont="1" applyFill="1" applyBorder="1"/>
    <xf numFmtId="0" fontId="36" fillId="14" borderId="2" xfId="0" applyFont="1" applyFill="1" applyBorder="1" applyAlignment="1">
      <alignment horizontal="center"/>
    </xf>
    <xf numFmtId="0" fontId="36" fillId="14" borderId="30" xfId="0" applyFont="1" applyFill="1" applyBorder="1" applyAlignment="1">
      <alignment horizontal="center"/>
    </xf>
    <xf numFmtId="2" fontId="36" fillId="14" borderId="30" xfId="0" applyNumberFormat="1" applyFont="1" applyFill="1" applyBorder="1" applyAlignment="1">
      <alignment horizontal="center" vertical="center"/>
    </xf>
    <xf numFmtId="0" fontId="38" fillId="14" borderId="2" xfId="0" applyFont="1" applyFill="1" applyBorder="1" applyAlignment="1">
      <alignment horizontal="center" vertical="center"/>
    </xf>
    <xf numFmtId="0" fontId="36" fillId="14" borderId="17" xfId="0" applyFont="1" applyFill="1" applyBorder="1"/>
    <xf numFmtId="0" fontId="36" fillId="14" borderId="17" xfId="0" applyFont="1" applyFill="1" applyBorder="1" applyAlignment="1">
      <alignment horizontal="center"/>
    </xf>
    <xf numFmtId="0" fontId="36" fillId="14" borderId="31" xfId="0" applyFont="1" applyFill="1" applyBorder="1" applyAlignment="1">
      <alignment horizontal="center"/>
    </xf>
    <xf numFmtId="0" fontId="36" fillId="14" borderId="31" xfId="0" applyFont="1" applyFill="1" applyBorder="1"/>
    <xf numFmtId="0" fontId="36" fillId="14" borderId="31" xfId="0" applyFont="1" applyFill="1" applyBorder="1" applyAlignment="1">
      <alignment horizontal="center" vertical="center"/>
    </xf>
    <xf numFmtId="0" fontId="38" fillId="14" borderId="17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top"/>
    </xf>
    <xf numFmtId="0" fontId="40" fillId="2" borderId="2" xfId="0" applyFont="1" applyFill="1" applyBorder="1" applyAlignment="1">
      <alignment horizontal="center" vertical="center"/>
    </xf>
    <xf numFmtId="43" fontId="41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0" fontId="40" fillId="2" borderId="2" xfId="0" applyFont="1" applyFill="1" applyBorder="1" applyAlignment="1">
      <alignment horizontal="left"/>
    </xf>
    <xf numFmtId="43" fontId="36" fillId="2" borderId="2" xfId="0" applyNumberFormat="1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1" fillId="7" borderId="24" xfId="0" applyFont="1" applyFill="1" applyBorder="1"/>
    <xf numFmtId="165" fontId="40" fillId="0" borderId="27" xfId="0" applyNumberFormat="1" applyFont="1" applyBorder="1" applyAlignment="1">
      <alignment horizontal="center" vertical="center"/>
    </xf>
    <xf numFmtId="0" fontId="41" fillId="0" borderId="2" xfId="0" applyFont="1" applyBorder="1"/>
    <xf numFmtId="2" fontId="38" fillId="14" borderId="30" xfId="0" applyNumberFormat="1" applyFont="1" applyFill="1" applyBorder="1" applyAlignment="1">
      <alignment horizontal="center" vertical="center"/>
    </xf>
    <xf numFmtId="2" fontId="38" fillId="14" borderId="31" xfId="0" applyNumberFormat="1" applyFont="1" applyFill="1" applyBorder="1" applyAlignment="1">
      <alignment horizontal="center" vertical="center"/>
    </xf>
    <xf numFmtId="16" fontId="36" fillId="14" borderId="34" xfId="0" applyNumberFormat="1" applyFont="1" applyFill="1" applyBorder="1" applyAlignment="1">
      <alignment horizontal="center"/>
    </xf>
    <xf numFmtId="0" fontId="37" fillId="13" borderId="24" xfId="0" applyFont="1" applyFill="1" applyBorder="1" applyAlignment="1">
      <alignment horizontal="center" vertical="center"/>
    </xf>
    <xf numFmtId="0" fontId="36" fillId="14" borderId="32" xfId="0" applyFont="1" applyFill="1" applyBorder="1"/>
    <xf numFmtId="0" fontId="36" fillId="14" borderId="32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 vertical="center"/>
    </xf>
    <xf numFmtId="2" fontId="36" fillId="14" borderId="34" xfId="0" applyNumberFormat="1" applyFont="1" applyFill="1" applyBorder="1" applyAlignment="1">
      <alignment horizontal="center" vertical="center"/>
    </xf>
    <xf numFmtId="165" fontId="40" fillId="13" borderId="27" xfId="0" applyNumberFormat="1" applyFont="1" applyFill="1" applyBorder="1" applyAlignment="1">
      <alignment horizontal="center" vertical="center"/>
    </xf>
    <xf numFmtId="15" fontId="36" fillId="13" borderId="2" xfId="0" applyNumberFormat="1" applyFont="1" applyFill="1" applyBorder="1" applyAlignment="1">
      <alignment horizontal="center" vertical="center"/>
    </xf>
    <xf numFmtId="0" fontId="41" fillId="13" borderId="2" xfId="0" applyFont="1" applyFill="1" applyBorder="1"/>
    <xf numFmtId="43" fontId="40" fillId="13" borderId="2" xfId="0" applyNumberFormat="1" applyFont="1" applyFill="1" applyBorder="1" applyAlignment="1">
      <alignment horizontal="center" vertical="top"/>
    </xf>
    <xf numFmtId="0" fontId="40" fillId="13" borderId="2" xfId="0" applyFont="1" applyFill="1" applyBorder="1" applyAlignment="1">
      <alignment horizontal="center" vertical="center"/>
    </xf>
    <xf numFmtId="0" fontId="40" fillId="13" borderId="2" xfId="0" applyFont="1" applyFill="1" applyBorder="1" applyAlignment="1">
      <alignment horizontal="center" vertical="top"/>
    </xf>
    <xf numFmtId="43" fontId="36" fillId="2" borderId="2" xfId="0" applyNumberFormat="1" applyFont="1" applyFill="1" applyBorder="1" applyAlignment="1">
      <alignment horizontal="center" vertical="top"/>
    </xf>
    <xf numFmtId="49" fontId="37" fillId="0" borderId="33" xfId="0" applyNumberFormat="1" applyFont="1" applyBorder="1" applyAlignment="1">
      <alignment horizontal="center" vertical="center"/>
    </xf>
    <xf numFmtId="0" fontId="36" fillId="12" borderId="28" xfId="0" applyFont="1" applyFill="1" applyBorder="1" applyAlignment="1">
      <alignment horizontal="center" vertical="center"/>
    </xf>
    <xf numFmtId="16" fontId="37" fillId="12" borderId="33" xfId="0" applyNumberFormat="1" applyFont="1" applyFill="1" applyBorder="1" applyAlignment="1">
      <alignment horizontal="center" vertical="center"/>
    </xf>
    <xf numFmtId="0" fontId="37" fillId="12" borderId="33" xfId="0" applyFont="1" applyFill="1" applyBorder="1" applyAlignment="1">
      <alignment horizontal="center" vertical="center"/>
    </xf>
    <xf numFmtId="0" fontId="37" fillId="12" borderId="33" xfId="0" applyFont="1" applyFill="1" applyBorder="1" applyAlignment="1">
      <alignment horizontal="left" vertical="center"/>
    </xf>
    <xf numFmtId="16" fontId="36" fillId="14" borderId="31" xfId="0" applyNumberFormat="1" applyFont="1" applyFill="1" applyBorder="1" applyAlignment="1">
      <alignment horizontal="center"/>
    </xf>
    <xf numFmtId="2" fontId="36" fillId="14" borderId="31" xfId="0" applyNumberFormat="1" applyFont="1" applyFill="1" applyBorder="1" applyAlignment="1">
      <alignment horizontal="center" vertical="center"/>
    </xf>
    <xf numFmtId="0" fontId="37" fillId="15" borderId="2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2" fontId="36" fillId="15" borderId="2" xfId="0" applyNumberFormat="1" applyFont="1" applyFill="1" applyBorder="1" applyAlignment="1">
      <alignment horizontal="center" vertical="center"/>
    </xf>
    <xf numFmtId="166" fontId="36" fillId="15" borderId="2" xfId="0" applyNumberFormat="1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6" fontId="36" fillId="15" borderId="2" xfId="0" applyNumberFormat="1" applyFont="1" applyFill="1" applyBorder="1" applyAlignment="1">
      <alignment horizontal="center" vertical="center"/>
    </xf>
    <xf numFmtId="0" fontId="36" fillId="15" borderId="2" xfId="0" applyFont="1" applyFill="1" applyBorder="1"/>
    <xf numFmtId="2" fontId="37" fillId="15" borderId="2" xfId="0" applyNumberFormat="1" applyFont="1" applyFill="1" applyBorder="1" applyAlignment="1">
      <alignment horizontal="center" vertical="center"/>
    </xf>
    <xf numFmtId="43" fontId="36" fillId="13" borderId="2" xfId="0" applyNumberFormat="1" applyFont="1" applyFill="1" applyBorder="1" applyAlignment="1">
      <alignment horizontal="center" vertical="top"/>
    </xf>
    <xf numFmtId="49" fontId="37" fillId="13" borderId="33" xfId="0" applyNumberFormat="1" applyFont="1" applyFill="1" applyBorder="1" applyAlignment="1">
      <alignment horizontal="center" vertical="center"/>
    </xf>
    <xf numFmtId="49" fontId="37" fillId="12" borderId="33" xfId="0" applyNumberFormat="1" applyFont="1" applyFill="1" applyBorder="1" applyAlignment="1">
      <alignment horizontal="center" vertical="center"/>
    </xf>
    <xf numFmtId="0" fontId="37" fillId="13" borderId="2" xfId="0" applyFont="1" applyFill="1" applyBorder="1"/>
    <xf numFmtId="0" fontId="36" fillId="13" borderId="2" xfId="0" applyFont="1" applyFill="1" applyBorder="1" applyAlignment="1">
      <alignment horizontal="center" vertical="top"/>
    </xf>
    <xf numFmtId="0" fontId="1" fillId="14" borderId="2" xfId="0" applyFont="1" applyFill="1" applyBorder="1" applyAlignment="1">
      <alignment horizontal="center" vertical="center"/>
    </xf>
    <xf numFmtId="165" fontId="36" fillId="14" borderId="2" xfId="0" applyNumberFormat="1" applyFont="1" applyFill="1" applyBorder="1" applyAlignment="1">
      <alignment horizontal="center" vertical="center"/>
    </xf>
    <xf numFmtId="15" fontId="1" fillId="14" borderId="2" xfId="0" applyNumberFormat="1" applyFont="1" applyFill="1" applyBorder="1" applyAlignment="1">
      <alignment horizontal="center" vertical="center"/>
    </xf>
    <xf numFmtId="0" fontId="40" fillId="14" borderId="2" xfId="0" applyFont="1" applyFill="1" applyBorder="1" applyAlignment="1">
      <alignment horizontal="left"/>
    </xf>
    <xf numFmtId="43" fontId="36" fillId="14" borderId="2" xfId="0" applyNumberFormat="1" applyFont="1" applyFill="1" applyBorder="1" applyAlignment="1">
      <alignment horizontal="center" vertical="top"/>
    </xf>
    <xf numFmtId="0" fontId="36" fillId="14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6" fontId="36" fillId="12" borderId="2" xfId="0" applyNumberFormat="1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6" fillId="16" borderId="7" xfId="0" applyFont="1" applyFill="1" applyBorder="1" applyAlignment="1">
      <alignment horizontal="center" vertical="center"/>
    </xf>
    <xf numFmtId="0" fontId="11" fillId="17" borderId="17" xfId="0" applyFont="1" applyFill="1" applyBorder="1"/>
    <xf numFmtId="16" fontId="36" fillId="16" borderId="29" xfId="0" applyNumberFormat="1" applyFont="1" applyFill="1" applyBorder="1" applyAlignment="1">
      <alignment horizontal="center" vertical="center"/>
    </xf>
    <xf numFmtId="0" fontId="11" fillId="17" borderId="31" xfId="0" applyFont="1" applyFill="1" applyBorder="1"/>
    <xf numFmtId="0" fontId="37" fillId="0" borderId="35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1" fillId="14" borderId="7" xfId="0" applyFont="1" applyFill="1" applyBorder="1" applyAlignment="1">
      <alignment horizontal="center" vertical="center"/>
    </xf>
    <xf numFmtId="0" fontId="38" fillId="14" borderId="27" xfId="0" applyFont="1" applyFill="1" applyBorder="1" applyAlignment="1">
      <alignment horizontal="center" vertical="center"/>
    </xf>
    <xf numFmtId="165" fontId="38" fillId="14" borderId="7" xfId="0" applyNumberFormat="1" applyFont="1" applyFill="1" applyBorder="1" applyAlignment="1">
      <alignment horizontal="center" vertical="center"/>
    </xf>
    <xf numFmtId="165" fontId="38" fillId="14" borderId="27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0" fontId="11" fillId="13" borderId="17" xfId="0" applyFont="1" applyFill="1" applyBorder="1"/>
    <xf numFmtId="16" fontId="36" fillId="14" borderId="29" xfId="0" applyNumberFormat="1" applyFont="1" applyFill="1" applyBorder="1" applyAlignment="1">
      <alignment horizontal="center" vertical="center"/>
    </xf>
    <xf numFmtId="0" fontId="11" fillId="13" borderId="31" xfId="0" applyFont="1" applyFill="1" applyBorder="1"/>
    <xf numFmtId="0" fontId="36" fillId="14" borderId="27" xfId="0" applyFont="1" applyFill="1" applyBorder="1" applyAlignment="1">
      <alignment horizontal="center" vertical="center"/>
    </xf>
    <xf numFmtId="166" fontId="38" fillId="14" borderId="7" xfId="0" applyNumberFormat="1" applyFont="1" applyFill="1" applyBorder="1" applyAlignment="1">
      <alignment horizontal="center" vertical="center"/>
    </xf>
    <xf numFmtId="166" fontId="38" fillId="14" borderId="27" xfId="0" applyNumberFormat="1" applyFont="1" applyFill="1" applyBorder="1" applyAlignment="1">
      <alignment horizontal="center" vertical="center"/>
    </xf>
    <xf numFmtId="0" fontId="38" fillId="1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205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21" sqref="B21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45099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7" sqref="C17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45099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3" t="s">
        <v>16</v>
      </c>
      <c r="B9" s="405" t="s">
        <v>17</v>
      </c>
      <c r="C9" s="405" t="s">
        <v>18</v>
      </c>
      <c r="D9" s="405" t="s">
        <v>19</v>
      </c>
      <c r="E9" s="26" t="s">
        <v>20</v>
      </c>
      <c r="F9" s="26" t="s">
        <v>21</v>
      </c>
      <c r="G9" s="400" t="s">
        <v>22</v>
      </c>
      <c r="H9" s="401"/>
      <c r="I9" s="402"/>
      <c r="J9" s="400" t="s">
        <v>23</v>
      </c>
      <c r="K9" s="401"/>
      <c r="L9" s="402"/>
      <c r="M9" s="26"/>
      <c r="N9" s="27"/>
      <c r="O9" s="27"/>
      <c r="P9" s="27"/>
    </row>
    <row r="10" spans="1:16" ht="59.25" customHeight="1">
      <c r="A10" s="404"/>
      <c r="B10" s="406"/>
      <c r="C10" s="406"/>
      <c r="D10" s="406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45106</v>
      </c>
      <c r="E11" s="35">
        <v>18896.75</v>
      </c>
      <c r="F11" s="35">
        <v>18878.066666666666</v>
      </c>
      <c r="G11" s="36">
        <v>18847.133333333331</v>
      </c>
      <c r="H11" s="36">
        <v>18797.516666666666</v>
      </c>
      <c r="I11" s="36">
        <v>18766.583333333332</v>
      </c>
      <c r="J11" s="36">
        <v>18927.683333333331</v>
      </c>
      <c r="K11" s="36">
        <v>18958.616666666665</v>
      </c>
      <c r="L11" s="36">
        <v>19008.23333333333</v>
      </c>
      <c r="M11" s="37">
        <v>18909</v>
      </c>
      <c r="N11" s="37">
        <v>18828.45</v>
      </c>
      <c r="O11" s="38">
        <v>11147050</v>
      </c>
      <c r="P11" s="39">
        <v>-2.4887263756883361E-2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45106</v>
      </c>
      <c r="E12" s="40">
        <v>43940.05</v>
      </c>
      <c r="F12" s="40">
        <v>43913.916666666664</v>
      </c>
      <c r="G12" s="41">
        <v>43801.133333333331</v>
      </c>
      <c r="H12" s="41">
        <v>43662.216666666667</v>
      </c>
      <c r="I12" s="41">
        <v>43549.433333333334</v>
      </c>
      <c r="J12" s="41">
        <v>44052.833333333328</v>
      </c>
      <c r="K12" s="41">
        <v>44165.616666666669</v>
      </c>
      <c r="L12" s="41">
        <v>44304.533333333326</v>
      </c>
      <c r="M12" s="31">
        <v>44026.7</v>
      </c>
      <c r="N12" s="31">
        <v>43775</v>
      </c>
      <c r="O12" s="42">
        <v>2873380</v>
      </c>
      <c r="P12" s="43">
        <v>1.3350261415434531E-2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45104</v>
      </c>
      <c r="E13" s="40">
        <v>19648.150000000001</v>
      </c>
      <c r="F13" s="40">
        <v>19618.316666666666</v>
      </c>
      <c r="G13" s="41">
        <v>19566.083333333332</v>
      </c>
      <c r="H13" s="41">
        <v>19484.016666666666</v>
      </c>
      <c r="I13" s="41">
        <v>19431.783333333333</v>
      </c>
      <c r="J13" s="41">
        <v>19700.383333333331</v>
      </c>
      <c r="K13" s="41">
        <v>19752.616666666669</v>
      </c>
      <c r="L13" s="41">
        <v>19834.683333333331</v>
      </c>
      <c r="M13" s="31">
        <v>19670.55</v>
      </c>
      <c r="N13" s="31">
        <v>19536.25</v>
      </c>
      <c r="O13" s="42">
        <v>60400</v>
      </c>
      <c r="P13" s="43">
        <v>0.1456752655538695</v>
      </c>
    </row>
    <row r="14" spans="1:16" ht="12.75" customHeight="1">
      <c r="A14" s="31">
        <v>4</v>
      </c>
      <c r="B14" s="32" t="s">
        <v>35</v>
      </c>
      <c r="C14" s="33" t="s">
        <v>39</v>
      </c>
      <c r="D14" s="34">
        <v>45104</v>
      </c>
      <c r="E14" s="40">
        <v>8175.25</v>
      </c>
      <c r="F14" s="40">
        <v>8194.8666666666668</v>
      </c>
      <c r="G14" s="41">
        <v>8135.3833333333332</v>
      </c>
      <c r="H14" s="41">
        <v>8095.5166666666664</v>
      </c>
      <c r="I14" s="41">
        <v>8036.0333333333328</v>
      </c>
      <c r="J14" s="41">
        <v>8234.7333333333336</v>
      </c>
      <c r="K14" s="41">
        <v>8294.2166666666672</v>
      </c>
      <c r="L14" s="41">
        <v>8334.0833333333339</v>
      </c>
      <c r="M14" s="31">
        <v>8254.35</v>
      </c>
      <c r="N14" s="31">
        <v>8155</v>
      </c>
      <c r="O14" s="42">
        <v>6000</v>
      </c>
      <c r="P14" s="43">
        <v>6.6666666666666666E-2</v>
      </c>
    </row>
    <row r="15" spans="1:16" ht="12.75" customHeight="1">
      <c r="A15" s="31">
        <v>5</v>
      </c>
      <c r="B15" s="32" t="s">
        <v>40</v>
      </c>
      <c r="C15" s="33" t="s">
        <v>41</v>
      </c>
      <c r="D15" s="34">
        <v>45106</v>
      </c>
      <c r="E15" s="40">
        <v>534.6</v>
      </c>
      <c r="F15" s="40">
        <v>530.0333333333333</v>
      </c>
      <c r="G15" s="41">
        <v>523.66666666666663</v>
      </c>
      <c r="H15" s="41">
        <v>512.73333333333335</v>
      </c>
      <c r="I15" s="41">
        <v>506.36666666666667</v>
      </c>
      <c r="J15" s="41">
        <v>540.96666666666658</v>
      </c>
      <c r="K15" s="41">
        <v>547.33333333333337</v>
      </c>
      <c r="L15" s="41">
        <v>558.26666666666654</v>
      </c>
      <c r="M15" s="31">
        <v>536.4</v>
      </c>
      <c r="N15" s="31">
        <v>519.1</v>
      </c>
      <c r="O15" s="42">
        <v>6632100</v>
      </c>
      <c r="P15" s="43">
        <v>5.3174004525785065E-2</v>
      </c>
    </row>
    <row r="16" spans="1:16" ht="12.75" customHeight="1">
      <c r="A16" s="31">
        <v>6</v>
      </c>
      <c r="B16" s="32" t="s">
        <v>42</v>
      </c>
      <c r="C16" s="33" t="s">
        <v>43</v>
      </c>
      <c r="D16" s="34">
        <v>45106</v>
      </c>
      <c r="E16" s="40">
        <v>4371.1499999999996</v>
      </c>
      <c r="F16" s="40">
        <v>4383.4166666666661</v>
      </c>
      <c r="G16" s="41">
        <v>4328.8833333333323</v>
      </c>
      <c r="H16" s="41">
        <v>4286.6166666666659</v>
      </c>
      <c r="I16" s="41">
        <v>4232.0833333333321</v>
      </c>
      <c r="J16" s="41">
        <v>4425.6833333333325</v>
      </c>
      <c r="K16" s="41">
        <v>4480.2166666666653</v>
      </c>
      <c r="L16" s="41">
        <v>4522.4833333333327</v>
      </c>
      <c r="M16" s="31">
        <v>4437.95</v>
      </c>
      <c r="N16" s="31">
        <v>4341.1499999999996</v>
      </c>
      <c r="O16" s="42">
        <v>1421500</v>
      </c>
      <c r="P16" s="43">
        <v>-1.1474269819193325E-2</v>
      </c>
    </row>
    <row r="17" spans="1:16" ht="12.75" customHeight="1">
      <c r="A17" s="31">
        <v>7</v>
      </c>
      <c r="B17" s="32" t="s">
        <v>44</v>
      </c>
      <c r="C17" s="33" t="s">
        <v>45</v>
      </c>
      <c r="D17" s="34">
        <v>45106</v>
      </c>
      <c r="E17" s="40">
        <v>22712.05</v>
      </c>
      <c r="F17" s="40">
        <v>22825.600000000002</v>
      </c>
      <c r="G17" s="41">
        <v>22542.450000000004</v>
      </c>
      <c r="H17" s="41">
        <v>22372.850000000002</v>
      </c>
      <c r="I17" s="41">
        <v>22089.700000000004</v>
      </c>
      <c r="J17" s="41">
        <v>22995.200000000004</v>
      </c>
      <c r="K17" s="41">
        <v>23278.350000000006</v>
      </c>
      <c r="L17" s="41">
        <v>23447.950000000004</v>
      </c>
      <c r="M17" s="31">
        <v>23108.75</v>
      </c>
      <c r="N17" s="31">
        <v>22656</v>
      </c>
      <c r="O17" s="42">
        <v>62480</v>
      </c>
      <c r="P17" s="43">
        <v>-1.8227529855436832E-2</v>
      </c>
    </row>
    <row r="18" spans="1:16" ht="12.75" customHeight="1">
      <c r="A18" s="31">
        <v>8</v>
      </c>
      <c r="B18" s="32" t="s">
        <v>46</v>
      </c>
      <c r="C18" s="33" t="s">
        <v>47</v>
      </c>
      <c r="D18" s="34">
        <v>45106</v>
      </c>
      <c r="E18" s="40">
        <v>180.6</v>
      </c>
      <c r="F18" s="40">
        <v>181.43333333333331</v>
      </c>
      <c r="G18" s="41">
        <v>178.76666666666662</v>
      </c>
      <c r="H18" s="41">
        <v>176.93333333333331</v>
      </c>
      <c r="I18" s="41">
        <v>174.26666666666662</v>
      </c>
      <c r="J18" s="41">
        <v>183.26666666666662</v>
      </c>
      <c r="K18" s="41">
        <v>185.93333333333331</v>
      </c>
      <c r="L18" s="41">
        <v>187.76666666666662</v>
      </c>
      <c r="M18" s="31">
        <v>184.1</v>
      </c>
      <c r="N18" s="31">
        <v>179.6</v>
      </c>
      <c r="O18" s="42">
        <v>31633200</v>
      </c>
      <c r="P18" s="43">
        <v>6.7808968282901935E-2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45106</v>
      </c>
      <c r="E19" s="40">
        <v>212.6</v>
      </c>
      <c r="F19" s="40">
        <v>213.5</v>
      </c>
      <c r="G19" s="41">
        <v>210.75</v>
      </c>
      <c r="H19" s="41">
        <v>208.9</v>
      </c>
      <c r="I19" s="41">
        <v>206.15</v>
      </c>
      <c r="J19" s="41">
        <v>215.35</v>
      </c>
      <c r="K19" s="41">
        <v>218.1</v>
      </c>
      <c r="L19" s="41">
        <v>219.95</v>
      </c>
      <c r="M19" s="31">
        <v>216.25</v>
      </c>
      <c r="N19" s="31">
        <v>211.65</v>
      </c>
      <c r="O19" s="42">
        <v>32507800</v>
      </c>
      <c r="P19" s="43">
        <v>1.3291190534078937E-2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45106</v>
      </c>
      <c r="E20" s="40">
        <v>1847.2</v>
      </c>
      <c r="F20" s="40">
        <v>1844.3833333333332</v>
      </c>
      <c r="G20" s="41">
        <v>1834.7666666666664</v>
      </c>
      <c r="H20" s="41">
        <v>1822.3333333333333</v>
      </c>
      <c r="I20" s="41">
        <v>1812.7166666666665</v>
      </c>
      <c r="J20" s="41">
        <v>1856.8166666666664</v>
      </c>
      <c r="K20" s="41">
        <v>1866.4333333333332</v>
      </c>
      <c r="L20" s="41">
        <v>1878.8666666666663</v>
      </c>
      <c r="M20" s="31">
        <v>1854</v>
      </c>
      <c r="N20" s="31">
        <v>1831.95</v>
      </c>
      <c r="O20" s="42">
        <v>5225200</v>
      </c>
      <c r="P20" s="43">
        <v>2.5614704951216938E-3</v>
      </c>
    </row>
    <row r="21" spans="1:16" ht="12.75" customHeight="1">
      <c r="A21" s="31">
        <v>11</v>
      </c>
      <c r="B21" s="32" t="s">
        <v>46</v>
      </c>
      <c r="C21" s="33" t="s">
        <v>52</v>
      </c>
      <c r="D21" s="34">
        <v>45106</v>
      </c>
      <c r="E21" s="40">
        <v>2420.75</v>
      </c>
      <c r="F21" s="40">
        <v>2420.8833333333332</v>
      </c>
      <c r="G21" s="41">
        <v>2397.8666666666663</v>
      </c>
      <c r="H21" s="41">
        <v>2374.9833333333331</v>
      </c>
      <c r="I21" s="41">
        <v>2351.9666666666662</v>
      </c>
      <c r="J21" s="41">
        <v>2443.7666666666664</v>
      </c>
      <c r="K21" s="41">
        <v>2466.7833333333328</v>
      </c>
      <c r="L21" s="41">
        <v>2489.6666666666665</v>
      </c>
      <c r="M21" s="31">
        <v>2443.9</v>
      </c>
      <c r="N21" s="31">
        <v>2398</v>
      </c>
      <c r="O21" s="42">
        <v>12224900</v>
      </c>
      <c r="P21" s="43">
        <v>4.8829976620981062E-2</v>
      </c>
    </row>
    <row r="22" spans="1:16" ht="12.75" customHeight="1">
      <c r="A22" s="31">
        <v>12</v>
      </c>
      <c r="B22" s="32" t="s">
        <v>46</v>
      </c>
      <c r="C22" s="33" t="s">
        <v>53</v>
      </c>
      <c r="D22" s="34">
        <v>45106</v>
      </c>
      <c r="E22" s="40">
        <v>751.15</v>
      </c>
      <c r="F22" s="40">
        <v>746.85</v>
      </c>
      <c r="G22" s="41">
        <v>738.30000000000007</v>
      </c>
      <c r="H22" s="41">
        <v>725.45</v>
      </c>
      <c r="I22" s="41">
        <v>716.90000000000009</v>
      </c>
      <c r="J22" s="41">
        <v>759.7</v>
      </c>
      <c r="K22" s="41">
        <v>768.25</v>
      </c>
      <c r="L22" s="41">
        <v>781.1</v>
      </c>
      <c r="M22" s="31">
        <v>755.4</v>
      </c>
      <c r="N22" s="31">
        <v>734</v>
      </c>
      <c r="O22" s="42">
        <v>33099925</v>
      </c>
      <c r="P22" s="43">
        <v>1.4727128323437086E-3</v>
      </c>
    </row>
    <row r="23" spans="1:16" ht="12.75" customHeight="1">
      <c r="A23" s="31">
        <v>13</v>
      </c>
      <c r="B23" s="32" t="s">
        <v>44</v>
      </c>
      <c r="C23" s="33" t="s">
        <v>54</v>
      </c>
      <c r="D23" s="34">
        <v>45106</v>
      </c>
      <c r="E23" s="40">
        <v>3401.1</v>
      </c>
      <c r="F23" s="40">
        <v>3404.3166666666662</v>
      </c>
      <c r="G23" s="41">
        <v>3384.4333333333325</v>
      </c>
      <c r="H23" s="41">
        <v>3367.7666666666664</v>
      </c>
      <c r="I23" s="41">
        <v>3347.8833333333328</v>
      </c>
      <c r="J23" s="41">
        <v>3420.9833333333322</v>
      </c>
      <c r="K23" s="41">
        <v>3440.8666666666663</v>
      </c>
      <c r="L23" s="41">
        <v>3457.5333333333319</v>
      </c>
      <c r="M23" s="31">
        <v>3424.2</v>
      </c>
      <c r="N23" s="31">
        <v>3387.65</v>
      </c>
      <c r="O23" s="42">
        <v>844200</v>
      </c>
      <c r="P23" s="43">
        <v>1.5884476534296029E-2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45106</v>
      </c>
      <c r="E24" s="40">
        <v>450.25</v>
      </c>
      <c r="F24" s="40">
        <v>449.86666666666662</v>
      </c>
      <c r="G24" s="41">
        <v>446.13333333333321</v>
      </c>
      <c r="H24" s="41">
        <v>442.01666666666659</v>
      </c>
      <c r="I24" s="41">
        <v>438.28333333333319</v>
      </c>
      <c r="J24" s="41">
        <v>453.98333333333323</v>
      </c>
      <c r="K24" s="41">
        <v>457.7166666666667</v>
      </c>
      <c r="L24" s="41">
        <v>461.83333333333326</v>
      </c>
      <c r="M24" s="31">
        <v>453.6</v>
      </c>
      <c r="N24" s="31">
        <v>445.75</v>
      </c>
      <c r="O24" s="42">
        <v>57123000</v>
      </c>
      <c r="P24" s="43">
        <v>1.3930157513019585E-2</v>
      </c>
    </row>
    <row r="25" spans="1:16" ht="12.75" customHeight="1">
      <c r="A25" s="31">
        <v>15</v>
      </c>
      <c r="B25" s="44" t="s">
        <v>46</v>
      </c>
      <c r="C25" s="33" t="s">
        <v>56</v>
      </c>
      <c r="D25" s="34">
        <v>45106</v>
      </c>
      <c r="E25" s="40">
        <v>5136.8500000000004</v>
      </c>
      <c r="F25" s="40">
        <v>5141.1500000000005</v>
      </c>
      <c r="G25" s="41">
        <v>5102.0000000000009</v>
      </c>
      <c r="H25" s="41">
        <v>5067.1500000000005</v>
      </c>
      <c r="I25" s="41">
        <v>5028.0000000000009</v>
      </c>
      <c r="J25" s="41">
        <v>5176.0000000000009</v>
      </c>
      <c r="K25" s="41">
        <v>5215.1500000000005</v>
      </c>
      <c r="L25" s="41">
        <v>5250.0000000000009</v>
      </c>
      <c r="M25" s="31">
        <v>5180.3</v>
      </c>
      <c r="N25" s="31">
        <v>5106.3</v>
      </c>
      <c r="O25" s="42">
        <v>1970500</v>
      </c>
      <c r="P25" s="43">
        <v>1.1225864391558151E-2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45106</v>
      </c>
      <c r="E26" s="40">
        <v>416.55</v>
      </c>
      <c r="F26" s="40">
        <v>414.66666666666669</v>
      </c>
      <c r="G26" s="41">
        <v>409.53333333333336</v>
      </c>
      <c r="H26" s="41">
        <v>402.51666666666665</v>
      </c>
      <c r="I26" s="41">
        <v>397.38333333333333</v>
      </c>
      <c r="J26" s="41">
        <v>421.68333333333339</v>
      </c>
      <c r="K26" s="41">
        <v>426.81666666666672</v>
      </c>
      <c r="L26" s="41">
        <v>433.83333333333343</v>
      </c>
      <c r="M26" s="31">
        <v>419.8</v>
      </c>
      <c r="N26" s="31">
        <v>407.65</v>
      </c>
      <c r="O26" s="42">
        <v>13197600</v>
      </c>
      <c r="P26" s="43">
        <v>3.5698870725984287E-2</v>
      </c>
    </row>
    <row r="27" spans="1:16" ht="12.75" customHeight="1">
      <c r="A27" s="31">
        <v>17</v>
      </c>
      <c r="B27" s="32" t="s">
        <v>57</v>
      </c>
      <c r="C27" s="33" t="s">
        <v>59</v>
      </c>
      <c r="D27" s="34">
        <v>45106</v>
      </c>
      <c r="E27" s="40">
        <v>164.05</v>
      </c>
      <c r="F27" s="40">
        <v>165.43333333333334</v>
      </c>
      <c r="G27" s="41">
        <v>162.31666666666666</v>
      </c>
      <c r="H27" s="41">
        <v>160.58333333333331</v>
      </c>
      <c r="I27" s="41">
        <v>157.46666666666664</v>
      </c>
      <c r="J27" s="41">
        <v>167.16666666666669</v>
      </c>
      <c r="K27" s="41">
        <v>170.28333333333336</v>
      </c>
      <c r="L27" s="41">
        <v>172.01666666666671</v>
      </c>
      <c r="M27" s="31">
        <v>168.55</v>
      </c>
      <c r="N27" s="31">
        <v>163.69999999999999</v>
      </c>
      <c r="O27" s="42">
        <v>69035000</v>
      </c>
      <c r="P27" s="43">
        <v>-4.6741231703949185E-2</v>
      </c>
    </row>
    <row r="28" spans="1:16" ht="12.75" customHeight="1">
      <c r="A28" s="31">
        <v>18</v>
      </c>
      <c r="B28" s="32" t="s">
        <v>60</v>
      </c>
      <c r="C28" s="33" t="s">
        <v>61</v>
      </c>
      <c r="D28" s="34">
        <v>45106</v>
      </c>
      <c r="E28" s="40">
        <v>3322.05</v>
      </c>
      <c r="F28" s="40">
        <v>3321.0333333333333</v>
      </c>
      <c r="G28" s="41">
        <v>3307.0666666666666</v>
      </c>
      <c r="H28" s="41">
        <v>3292.0833333333335</v>
      </c>
      <c r="I28" s="41">
        <v>3278.1166666666668</v>
      </c>
      <c r="J28" s="41">
        <v>3336.0166666666664</v>
      </c>
      <c r="K28" s="41">
        <v>3349.9833333333327</v>
      </c>
      <c r="L28" s="41">
        <v>3364.9666666666662</v>
      </c>
      <c r="M28" s="31">
        <v>3335</v>
      </c>
      <c r="N28" s="31">
        <v>3306.05</v>
      </c>
      <c r="O28" s="42">
        <v>5059600</v>
      </c>
      <c r="P28" s="43">
        <v>-1.2529763066474102E-2</v>
      </c>
    </row>
    <row r="29" spans="1:16" ht="12.75" customHeight="1">
      <c r="A29" s="31">
        <v>19</v>
      </c>
      <c r="B29" s="32" t="s">
        <v>46</v>
      </c>
      <c r="C29" s="33" t="s">
        <v>62</v>
      </c>
      <c r="D29" s="34">
        <v>45106</v>
      </c>
      <c r="E29" s="40">
        <v>1991.9</v>
      </c>
      <c r="F29" s="40">
        <v>1996.7</v>
      </c>
      <c r="G29" s="41">
        <v>1978.25</v>
      </c>
      <c r="H29" s="41">
        <v>1964.6</v>
      </c>
      <c r="I29" s="41">
        <v>1946.1499999999999</v>
      </c>
      <c r="J29" s="41">
        <v>2010.3500000000001</v>
      </c>
      <c r="K29" s="41">
        <v>2028.8000000000004</v>
      </c>
      <c r="L29" s="41">
        <v>2042.4500000000003</v>
      </c>
      <c r="M29" s="31">
        <v>2015.15</v>
      </c>
      <c r="N29" s="31">
        <v>1983.05</v>
      </c>
      <c r="O29" s="42">
        <v>2042722</v>
      </c>
      <c r="P29" s="43">
        <v>-2.6242127361791462E-2</v>
      </c>
    </row>
    <row r="30" spans="1:16" ht="12.75" customHeight="1">
      <c r="A30" s="31">
        <v>20</v>
      </c>
      <c r="B30" s="32" t="s">
        <v>46</v>
      </c>
      <c r="C30" s="33" t="s">
        <v>63</v>
      </c>
      <c r="D30" s="34">
        <v>45106</v>
      </c>
      <c r="E30" s="40">
        <v>7036.6</v>
      </c>
      <c r="F30" s="40">
        <v>7068.4666666666672</v>
      </c>
      <c r="G30" s="41">
        <v>6992.9333333333343</v>
      </c>
      <c r="H30" s="41">
        <v>6949.2666666666673</v>
      </c>
      <c r="I30" s="41">
        <v>6873.7333333333345</v>
      </c>
      <c r="J30" s="41">
        <v>7112.1333333333341</v>
      </c>
      <c r="K30" s="41">
        <v>7187.666666666667</v>
      </c>
      <c r="L30" s="41">
        <v>7231.3333333333339</v>
      </c>
      <c r="M30" s="31">
        <v>7144</v>
      </c>
      <c r="N30" s="31">
        <v>7024.8</v>
      </c>
      <c r="O30" s="42">
        <v>274275</v>
      </c>
      <c r="P30" s="43">
        <v>5.480242284395731E-2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45106</v>
      </c>
      <c r="E31" s="40">
        <v>748.95</v>
      </c>
      <c r="F31" s="40">
        <v>756.61666666666667</v>
      </c>
      <c r="G31" s="41">
        <v>739.98333333333335</v>
      </c>
      <c r="H31" s="41">
        <v>731.01666666666665</v>
      </c>
      <c r="I31" s="41">
        <v>714.38333333333333</v>
      </c>
      <c r="J31" s="41">
        <v>765.58333333333337</v>
      </c>
      <c r="K31" s="41">
        <v>782.21666666666681</v>
      </c>
      <c r="L31" s="41">
        <v>791.18333333333339</v>
      </c>
      <c r="M31" s="31">
        <v>773.25</v>
      </c>
      <c r="N31" s="31">
        <v>747.65</v>
      </c>
      <c r="O31" s="42">
        <v>11428000</v>
      </c>
      <c r="P31" s="43">
        <v>6.4952008200540493E-2</v>
      </c>
    </row>
    <row r="32" spans="1:16" ht="12.75" customHeight="1">
      <c r="A32" s="31">
        <v>22</v>
      </c>
      <c r="B32" s="32" t="s">
        <v>44</v>
      </c>
      <c r="C32" s="33" t="s">
        <v>66</v>
      </c>
      <c r="D32" s="34">
        <v>45106</v>
      </c>
      <c r="E32" s="40">
        <v>684</v>
      </c>
      <c r="F32" s="40">
        <v>682.94999999999993</v>
      </c>
      <c r="G32" s="41">
        <v>678.14999999999986</v>
      </c>
      <c r="H32" s="41">
        <v>672.3</v>
      </c>
      <c r="I32" s="41">
        <v>667.49999999999989</v>
      </c>
      <c r="J32" s="41">
        <v>688.79999999999984</v>
      </c>
      <c r="K32" s="41">
        <v>693.5999999999998</v>
      </c>
      <c r="L32" s="41">
        <v>699.44999999999982</v>
      </c>
      <c r="M32" s="31">
        <v>687.75</v>
      </c>
      <c r="N32" s="31">
        <v>677.1</v>
      </c>
      <c r="O32" s="42">
        <v>10077700</v>
      </c>
      <c r="P32" s="43">
        <v>1.297670023922964E-2</v>
      </c>
    </row>
    <row r="33" spans="1:16" ht="12.75" customHeight="1">
      <c r="A33" s="31">
        <v>23</v>
      </c>
      <c r="B33" s="32" t="s">
        <v>64</v>
      </c>
      <c r="C33" s="33" t="s">
        <v>67</v>
      </c>
      <c r="D33" s="34">
        <v>45106</v>
      </c>
      <c r="E33" s="40">
        <v>967.6</v>
      </c>
      <c r="F33" s="40">
        <v>969.80000000000007</v>
      </c>
      <c r="G33" s="41">
        <v>963.25000000000011</v>
      </c>
      <c r="H33" s="41">
        <v>958.90000000000009</v>
      </c>
      <c r="I33" s="41">
        <v>952.35000000000014</v>
      </c>
      <c r="J33" s="41">
        <v>974.15000000000009</v>
      </c>
      <c r="K33" s="41">
        <v>980.7</v>
      </c>
      <c r="L33" s="41">
        <v>985.05000000000007</v>
      </c>
      <c r="M33" s="31">
        <v>976.35</v>
      </c>
      <c r="N33" s="31">
        <v>965.45</v>
      </c>
      <c r="O33" s="42">
        <v>54069125</v>
      </c>
      <c r="P33" s="43">
        <v>-1.0346956154475864E-2</v>
      </c>
    </row>
    <row r="34" spans="1:16" ht="12.75" customHeight="1">
      <c r="A34" s="31">
        <v>24</v>
      </c>
      <c r="B34" s="32" t="s">
        <v>57</v>
      </c>
      <c r="C34" s="33" t="s">
        <v>68</v>
      </c>
      <c r="D34" s="34">
        <v>45106</v>
      </c>
      <c r="E34" s="40">
        <v>4668.25</v>
      </c>
      <c r="F34" s="40">
        <v>4678.416666666667</v>
      </c>
      <c r="G34" s="41">
        <v>4643.8333333333339</v>
      </c>
      <c r="H34" s="41">
        <v>4619.416666666667</v>
      </c>
      <c r="I34" s="41">
        <v>4584.8333333333339</v>
      </c>
      <c r="J34" s="41">
        <v>4702.8333333333339</v>
      </c>
      <c r="K34" s="41">
        <v>4737.4166666666679</v>
      </c>
      <c r="L34" s="41">
        <v>4761.8333333333339</v>
      </c>
      <c r="M34" s="31">
        <v>4713</v>
      </c>
      <c r="N34" s="31">
        <v>4654</v>
      </c>
      <c r="O34" s="42">
        <v>2652500</v>
      </c>
      <c r="P34" s="43">
        <v>-1.3390366375302214E-2</v>
      </c>
    </row>
    <row r="35" spans="1:16" ht="12.75" customHeight="1">
      <c r="A35" s="31">
        <v>25</v>
      </c>
      <c r="B35" s="32" t="s">
        <v>69</v>
      </c>
      <c r="C35" s="33" t="s">
        <v>70</v>
      </c>
      <c r="D35" s="34">
        <v>45106</v>
      </c>
      <c r="E35" s="40">
        <v>1524.2</v>
      </c>
      <c r="F35" s="40">
        <v>1526.0833333333333</v>
      </c>
      <c r="G35" s="41">
        <v>1515.2166666666665</v>
      </c>
      <c r="H35" s="41">
        <v>1506.2333333333331</v>
      </c>
      <c r="I35" s="41">
        <v>1495.3666666666663</v>
      </c>
      <c r="J35" s="41">
        <v>1535.0666666666666</v>
      </c>
      <c r="K35" s="41">
        <v>1545.9333333333334</v>
      </c>
      <c r="L35" s="41">
        <v>1554.9166666666667</v>
      </c>
      <c r="M35" s="31">
        <v>1536.95</v>
      </c>
      <c r="N35" s="31">
        <v>1517.1</v>
      </c>
      <c r="O35" s="42">
        <v>8943500</v>
      </c>
      <c r="P35" s="43">
        <v>-3.9536696736830381E-3</v>
      </c>
    </row>
    <row r="36" spans="1:16" ht="12.75" customHeight="1">
      <c r="A36" s="31">
        <v>26</v>
      </c>
      <c r="B36" s="32" t="s">
        <v>69</v>
      </c>
      <c r="C36" s="33" t="s">
        <v>71</v>
      </c>
      <c r="D36" s="34">
        <v>45106</v>
      </c>
      <c r="E36" s="40">
        <v>7231.5</v>
      </c>
      <c r="F36" s="40">
        <v>7245.3499999999995</v>
      </c>
      <c r="G36" s="41">
        <v>7187.4499999999989</v>
      </c>
      <c r="H36" s="41">
        <v>7143.4</v>
      </c>
      <c r="I36" s="41">
        <v>7085.4999999999991</v>
      </c>
      <c r="J36" s="41">
        <v>7289.3999999999987</v>
      </c>
      <c r="K36" s="41">
        <v>7347.2999999999984</v>
      </c>
      <c r="L36" s="41">
        <v>7391.3499999999985</v>
      </c>
      <c r="M36" s="31">
        <v>7303.25</v>
      </c>
      <c r="N36" s="31">
        <v>7201.3</v>
      </c>
      <c r="O36" s="42">
        <v>3803750</v>
      </c>
      <c r="P36" s="43">
        <v>-1.1852573469719111E-2</v>
      </c>
    </row>
    <row r="37" spans="1:16" ht="12.75" customHeight="1">
      <c r="A37" s="31">
        <v>27</v>
      </c>
      <c r="B37" s="32" t="s">
        <v>57</v>
      </c>
      <c r="C37" s="33" t="s">
        <v>72</v>
      </c>
      <c r="D37" s="34">
        <v>45106</v>
      </c>
      <c r="E37" s="40">
        <v>2477.9499999999998</v>
      </c>
      <c r="F37" s="40">
        <v>2489.15</v>
      </c>
      <c r="G37" s="41">
        <v>2451.3000000000002</v>
      </c>
      <c r="H37" s="41">
        <v>2424.65</v>
      </c>
      <c r="I37" s="41">
        <v>2386.8000000000002</v>
      </c>
      <c r="J37" s="41">
        <v>2515.8000000000002</v>
      </c>
      <c r="K37" s="41">
        <v>2553.6499999999996</v>
      </c>
      <c r="L37" s="41">
        <v>2580.3000000000002</v>
      </c>
      <c r="M37" s="31">
        <v>2527</v>
      </c>
      <c r="N37" s="31">
        <v>2462.5</v>
      </c>
      <c r="O37" s="42">
        <v>1771200</v>
      </c>
      <c r="P37" s="43">
        <v>5.730659025787966E-2</v>
      </c>
    </row>
    <row r="38" spans="1:16" ht="12.75" customHeight="1">
      <c r="A38" s="31">
        <v>28</v>
      </c>
      <c r="B38" s="32" t="s">
        <v>46</v>
      </c>
      <c r="C38" s="33" t="s">
        <v>73</v>
      </c>
      <c r="D38" s="34">
        <v>45106</v>
      </c>
      <c r="E38" s="40">
        <v>401.15</v>
      </c>
      <c r="F38" s="40">
        <v>400.38333333333338</v>
      </c>
      <c r="G38" s="41">
        <v>396.76666666666677</v>
      </c>
      <c r="H38" s="41">
        <v>392.38333333333338</v>
      </c>
      <c r="I38" s="41">
        <v>388.76666666666677</v>
      </c>
      <c r="J38" s="41">
        <v>404.76666666666677</v>
      </c>
      <c r="K38" s="41">
        <v>408.38333333333344</v>
      </c>
      <c r="L38" s="41">
        <v>412.76666666666677</v>
      </c>
      <c r="M38" s="31">
        <v>404</v>
      </c>
      <c r="N38" s="31">
        <v>396</v>
      </c>
      <c r="O38" s="42">
        <v>9784000</v>
      </c>
      <c r="P38" s="43">
        <v>3.556308213378493E-2</v>
      </c>
    </row>
    <row r="39" spans="1:16" ht="12.75" customHeight="1">
      <c r="A39" s="31">
        <v>29</v>
      </c>
      <c r="B39" s="32" t="s">
        <v>64</v>
      </c>
      <c r="C39" s="33" t="s">
        <v>74</v>
      </c>
      <c r="D39" s="34">
        <v>45106</v>
      </c>
      <c r="E39" s="40">
        <v>241.9</v>
      </c>
      <c r="F39" s="40">
        <v>243.80000000000004</v>
      </c>
      <c r="G39" s="41">
        <v>239.15000000000009</v>
      </c>
      <c r="H39" s="41">
        <v>236.40000000000006</v>
      </c>
      <c r="I39" s="41">
        <v>231.75000000000011</v>
      </c>
      <c r="J39" s="41">
        <v>246.55000000000007</v>
      </c>
      <c r="K39" s="41">
        <v>251.2</v>
      </c>
      <c r="L39" s="41">
        <v>253.95000000000005</v>
      </c>
      <c r="M39" s="31">
        <v>248.45</v>
      </c>
      <c r="N39" s="31">
        <v>241.05</v>
      </c>
      <c r="O39" s="42">
        <v>36523300</v>
      </c>
      <c r="P39" s="43">
        <v>4.9176419218991477E-2</v>
      </c>
    </row>
    <row r="40" spans="1:16" ht="12.75" customHeight="1">
      <c r="A40" s="31">
        <v>30</v>
      </c>
      <c r="B40" s="32" t="s">
        <v>64</v>
      </c>
      <c r="C40" s="33" t="s">
        <v>75</v>
      </c>
      <c r="D40" s="34">
        <v>45106</v>
      </c>
      <c r="E40" s="40">
        <v>198.3</v>
      </c>
      <c r="F40" s="40">
        <v>197.51666666666665</v>
      </c>
      <c r="G40" s="41">
        <v>196.08333333333331</v>
      </c>
      <c r="H40" s="41">
        <v>193.86666666666667</v>
      </c>
      <c r="I40" s="41">
        <v>192.43333333333334</v>
      </c>
      <c r="J40" s="41">
        <v>199.73333333333329</v>
      </c>
      <c r="K40" s="41">
        <v>201.16666666666663</v>
      </c>
      <c r="L40" s="41">
        <v>203.38333333333327</v>
      </c>
      <c r="M40" s="31">
        <v>198.95</v>
      </c>
      <c r="N40" s="31">
        <v>195.3</v>
      </c>
      <c r="O40" s="42">
        <v>102685050</v>
      </c>
      <c r="P40" s="43">
        <v>2.7873748316449024E-2</v>
      </c>
    </row>
    <row r="41" spans="1:16" ht="12.75" customHeight="1">
      <c r="A41" s="31">
        <v>31</v>
      </c>
      <c r="B41" s="32" t="s">
        <v>60</v>
      </c>
      <c r="C41" s="33" t="s">
        <v>76</v>
      </c>
      <c r="D41" s="34">
        <v>45106</v>
      </c>
      <c r="E41" s="40">
        <v>1649.65</v>
      </c>
      <c r="F41" s="40">
        <v>1652.3500000000001</v>
      </c>
      <c r="G41" s="41">
        <v>1641.5000000000002</v>
      </c>
      <c r="H41" s="41">
        <v>1633.3500000000001</v>
      </c>
      <c r="I41" s="41">
        <v>1622.5000000000002</v>
      </c>
      <c r="J41" s="41">
        <v>1660.5000000000002</v>
      </c>
      <c r="K41" s="41">
        <v>1671.3500000000001</v>
      </c>
      <c r="L41" s="41">
        <v>1679.5000000000002</v>
      </c>
      <c r="M41" s="31">
        <v>1663.2</v>
      </c>
      <c r="N41" s="31">
        <v>1644.2</v>
      </c>
      <c r="O41" s="42">
        <v>1814300</v>
      </c>
      <c r="P41" s="43">
        <v>-3.0265777623368122E-2</v>
      </c>
    </row>
    <row r="42" spans="1:16" ht="12.75" customHeight="1">
      <c r="A42" s="31">
        <v>32</v>
      </c>
      <c r="B42" s="32" t="s">
        <v>42</v>
      </c>
      <c r="C42" s="33" t="s">
        <v>77</v>
      </c>
      <c r="D42" s="34">
        <v>45106</v>
      </c>
      <c r="E42" s="40">
        <v>123.1</v>
      </c>
      <c r="F42" s="40">
        <v>123.76666666666667</v>
      </c>
      <c r="G42" s="41">
        <v>121.13333333333333</v>
      </c>
      <c r="H42" s="41">
        <v>119.16666666666666</v>
      </c>
      <c r="I42" s="41">
        <v>116.53333333333332</v>
      </c>
      <c r="J42" s="41">
        <v>125.73333333333333</v>
      </c>
      <c r="K42" s="41">
        <v>128.36666666666667</v>
      </c>
      <c r="L42" s="41">
        <v>130.33333333333334</v>
      </c>
      <c r="M42" s="31">
        <v>126.4</v>
      </c>
      <c r="N42" s="31">
        <v>121.8</v>
      </c>
      <c r="O42" s="42">
        <v>75143100</v>
      </c>
      <c r="P42" s="43">
        <v>-1.3248502994011976E-2</v>
      </c>
    </row>
    <row r="43" spans="1:16" ht="12.75" customHeight="1">
      <c r="A43" s="31">
        <v>33</v>
      </c>
      <c r="B43" s="32" t="s">
        <v>60</v>
      </c>
      <c r="C43" s="33" t="s">
        <v>78</v>
      </c>
      <c r="D43" s="34">
        <v>45106</v>
      </c>
      <c r="E43" s="40">
        <v>681.75</v>
      </c>
      <c r="F43" s="40">
        <v>680.85</v>
      </c>
      <c r="G43" s="41">
        <v>675.25</v>
      </c>
      <c r="H43" s="41">
        <v>668.75</v>
      </c>
      <c r="I43" s="41">
        <v>663.15</v>
      </c>
      <c r="J43" s="41">
        <v>687.35</v>
      </c>
      <c r="K43" s="41">
        <v>692.95000000000016</v>
      </c>
      <c r="L43" s="41">
        <v>699.45</v>
      </c>
      <c r="M43" s="31">
        <v>686.45</v>
      </c>
      <c r="N43" s="31">
        <v>674.35</v>
      </c>
      <c r="O43" s="42">
        <v>8570100</v>
      </c>
      <c r="P43" s="43">
        <v>1.8830914083954493E-2</v>
      </c>
    </row>
    <row r="44" spans="1:16" ht="12.75" customHeight="1">
      <c r="A44" s="31">
        <v>34</v>
      </c>
      <c r="B44" s="32" t="s">
        <v>57</v>
      </c>
      <c r="C44" s="33" t="s">
        <v>79</v>
      </c>
      <c r="D44" s="34">
        <v>45106</v>
      </c>
      <c r="E44" s="40">
        <v>816.7</v>
      </c>
      <c r="F44" s="40">
        <v>818.35</v>
      </c>
      <c r="G44" s="41">
        <v>810.80000000000007</v>
      </c>
      <c r="H44" s="41">
        <v>804.90000000000009</v>
      </c>
      <c r="I44" s="41">
        <v>797.35000000000014</v>
      </c>
      <c r="J44" s="41">
        <v>824.25</v>
      </c>
      <c r="K44" s="41">
        <v>831.8</v>
      </c>
      <c r="L44" s="41">
        <v>837.69999999999993</v>
      </c>
      <c r="M44" s="31">
        <v>825.9</v>
      </c>
      <c r="N44" s="31">
        <v>812.45</v>
      </c>
      <c r="O44" s="42">
        <v>9019000</v>
      </c>
      <c r="P44" s="43">
        <v>5.1901096337765337E-2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45106</v>
      </c>
      <c r="E45" s="40">
        <v>838.9</v>
      </c>
      <c r="F45" s="40">
        <v>836.76666666666677</v>
      </c>
      <c r="G45" s="41">
        <v>833.13333333333355</v>
      </c>
      <c r="H45" s="41">
        <v>827.36666666666679</v>
      </c>
      <c r="I45" s="41">
        <v>823.73333333333358</v>
      </c>
      <c r="J45" s="41">
        <v>842.53333333333353</v>
      </c>
      <c r="K45" s="41">
        <v>846.16666666666674</v>
      </c>
      <c r="L45" s="41">
        <v>851.93333333333351</v>
      </c>
      <c r="M45" s="31">
        <v>840.4</v>
      </c>
      <c r="N45" s="31">
        <v>831</v>
      </c>
      <c r="O45" s="42">
        <v>40841450</v>
      </c>
      <c r="P45" s="43">
        <v>1.2696692735324602E-2</v>
      </c>
    </row>
    <row r="46" spans="1:16" ht="12.75" customHeight="1">
      <c r="A46" s="31">
        <v>36</v>
      </c>
      <c r="B46" s="32" t="s">
        <v>42</v>
      </c>
      <c r="C46" s="33" t="s">
        <v>82</v>
      </c>
      <c r="D46" s="34">
        <v>45106</v>
      </c>
      <c r="E46" s="40">
        <v>87.05</v>
      </c>
      <c r="F46" s="40">
        <v>87.283333333333346</v>
      </c>
      <c r="G46" s="41">
        <v>86.016666666666694</v>
      </c>
      <c r="H46" s="41">
        <v>84.983333333333348</v>
      </c>
      <c r="I46" s="41">
        <v>83.716666666666697</v>
      </c>
      <c r="J46" s="41">
        <v>88.316666666666691</v>
      </c>
      <c r="K46" s="41">
        <v>89.583333333333343</v>
      </c>
      <c r="L46" s="41">
        <v>90.616666666666688</v>
      </c>
      <c r="M46" s="31">
        <v>88.55</v>
      </c>
      <c r="N46" s="31">
        <v>86.25</v>
      </c>
      <c r="O46" s="42">
        <v>108675000</v>
      </c>
      <c r="P46" s="43">
        <v>-3.4334763948497854E-2</v>
      </c>
    </row>
    <row r="47" spans="1:16" ht="12.75" customHeight="1">
      <c r="A47" s="31">
        <v>37</v>
      </c>
      <c r="B47" s="32" t="s">
        <v>44</v>
      </c>
      <c r="C47" s="33" t="s">
        <v>83</v>
      </c>
      <c r="D47" s="34">
        <v>45106</v>
      </c>
      <c r="E47" s="40">
        <v>245.75</v>
      </c>
      <c r="F47" s="40">
        <v>245.93333333333331</v>
      </c>
      <c r="G47" s="41">
        <v>244.71666666666661</v>
      </c>
      <c r="H47" s="41">
        <v>243.68333333333331</v>
      </c>
      <c r="I47" s="41">
        <v>242.46666666666661</v>
      </c>
      <c r="J47" s="41">
        <v>246.96666666666661</v>
      </c>
      <c r="K47" s="41">
        <v>248.18333333333331</v>
      </c>
      <c r="L47" s="41">
        <v>249.21666666666661</v>
      </c>
      <c r="M47" s="31">
        <v>247.15</v>
      </c>
      <c r="N47" s="31">
        <v>244.9</v>
      </c>
      <c r="O47" s="42">
        <v>30401500</v>
      </c>
      <c r="P47" s="43">
        <v>2.3909119077449515E-2</v>
      </c>
    </row>
    <row r="48" spans="1:16" ht="12.75" customHeight="1">
      <c r="A48" s="31">
        <v>38</v>
      </c>
      <c r="B48" s="32" t="s">
        <v>57</v>
      </c>
      <c r="C48" s="33" t="s">
        <v>84</v>
      </c>
      <c r="D48" s="34">
        <v>45106</v>
      </c>
      <c r="E48" s="40">
        <v>19268.55</v>
      </c>
      <c r="F48" s="40">
        <v>19306.400000000001</v>
      </c>
      <c r="G48" s="41">
        <v>19122.800000000003</v>
      </c>
      <c r="H48" s="41">
        <v>18977.050000000003</v>
      </c>
      <c r="I48" s="41">
        <v>18793.450000000004</v>
      </c>
      <c r="J48" s="41">
        <v>19452.150000000001</v>
      </c>
      <c r="K48" s="41">
        <v>19635.75</v>
      </c>
      <c r="L48" s="41">
        <v>19781.5</v>
      </c>
      <c r="M48" s="31">
        <v>19490</v>
      </c>
      <c r="N48" s="31">
        <v>19160.650000000001</v>
      </c>
      <c r="O48" s="42">
        <v>177300</v>
      </c>
      <c r="P48" s="43">
        <v>4.3862231380629967E-2</v>
      </c>
    </row>
    <row r="49" spans="1:16" ht="12.75" customHeight="1">
      <c r="A49" s="31">
        <v>39</v>
      </c>
      <c r="B49" s="32" t="s">
        <v>85</v>
      </c>
      <c r="C49" s="33" t="s">
        <v>86</v>
      </c>
      <c r="D49" s="34">
        <v>45106</v>
      </c>
      <c r="E49" s="40">
        <v>374.25</v>
      </c>
      <c r="F49" s="40">
        <v>374.26666666666665</v>
      </c>
      <c r="G49" s="41">
        <v>372.73333333333329</v>
      </c>
      <c r="H49" s="41">
        <v>371.21666666666664</v>
      </c>
      <c r="I49" s="41">
        <v>369.68333333333328</v>
      </c>
      <c r="J49" s="41">
        <v>375.7833333333333</v>
      </c>
      <c r="K49" s="41">
        <v>377.31666666666661</v>
      </c>
      <c r="L49" s="41">
        <v>378.83333333333331</v>
      </c>
      <c r="M49" s="31">
        <v>375.8</v>
      </c>
      <c r="N49" s="31">
        <v>372.75</v>
      </c>
      <c r="O49" s="42">
        <v>23103000</v>
      </c>
      <c r="P49" s="43">
        <v>1.2703171847877545E-2</v>
      </c>
    </row>
    <row r="50" spans="1:16" ht="12.75" customHeight="1">
      <c r="A50" s="31">
        <v>40</v>
      </c>
      <c r="B50" s="32" t="s">
        <v>60</v>
      </c>
      <c r="C50" s="33" t="s">
        <v>87</v>
      </c>
      <c r="D50" s="34">
        <v>45106</v>
      </c>
      <c r="E50" s="40">
        <v>5065.95</v>
      </c>
      <c r="F50" s="40">
        <v>5063.4833333333336</v>
      </c>
      <c r="G50" s="41">
        <v>5045.0166666666673</v>
      </c>
      <c r="H50" s="41">
        <v>5024.0833333333339</v>
      </c>
      <c r="I50" s="41">
        <v>5005.6166666666677</v>
      </c>
      <c r="J50" s="41">
        <v>5084.416666666667</v>
      </c>
      <c r="K50" s="41">
        <v>5102.8833333333341</v>
      </c>
      <c r="L50" s="41">
        <v>5123.8166666666666</v>
      </c>
      <c r="M50" s="31">
        <v>5081.95</v>
      </c>
      <c r="N50" s="31">
        <v>5042.55</v>
      </c>
      <c r="O50" s="42">
        <v>1773200</v>
      </c>
      <c r="P50" s="43">
        <v>-3.5963137783771634E-3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45106</v>
      </c>
      <c r="E51" s="40">
        <v>340.4</v>
      </c>
      <c r="F51" s="40">
        <v>340.75</v>
      </c>
      <c r="G51" s="41">
        <v>338.1</v>
      </c>
      <c r="H51" s="41">
        <v>335.8</v>
      </c>
      <c r="I51" s="41">
        <v>333.15000000000003</v>
      </c>
      <c r="J51" s="41">
        <v>343.05</v>
      </c>
      <c r="K51" s="41">
        <v>345.7</v>
      </c>
      <c r="L51" s="41">
        <v>348</v>
      </c>
      <c r="M51" s="31">
        <v>343.4</v>
      </c>
      <c r="N51" s="31">
        <v>338.45</v>
      </c>
      <c r="O51" s="42">
        <v>7972000</v>
      </c>
      <c r="P51" s="43">
        <v>4.789513486261659E-3</v>
      </c>
    </row>
    <row r="52" spans="1:16" ht="12.75" customHeight="1">
      <c r="A52" s="31">
        <v>42</v>
      </c>
      <c r="B52" s="32" t="s">
        <v>64</v>
      </c>
      <c r="C52" s="33" t="s">
        <v>90</v>
      </c>
      <c r="D52" s="34">
        <v>45106</v>
      </c>
      <c r="E52" s="40">
        <v>307.60000000000002</v>
      </c>
      <c r="F52" s="40">
        <v>307.8</v>
      </c>
      <c r="G52" s="41">
        <v>305.05</v>
      </c>
      <c r="H52" s="41">
        <v>302.5</v>
      </c>
      <c r="I52" s="41">
        <v>299.75</v>
      </c>
      <c r="J52" s="41">
        <v>310.35000000000002</v>
      </c>
      <c r="K52" s="41">
        <v>313.10000000000002</v>
      </c>
      <c r="L52" s="41">
        <v>315.65000000000003</v>
      </c>
      <c r="M52" s="31">
        <v>310.55</v>
      </c>
      <c r="N52" s="31">
        <v>305.25</v>
      </c>
      <c r="O52" s="42">
        <v>45071100</v>
      </c>
      <c r="P52" s="43">
        <v>2.0105108775360547E-2</v>
      </c>
    </row>
    <row r="53" spans="1:16" ht="12.75" customHeight="1">
      <c r="A53" s="31">
        <v>43</v>
      </c>
      <c r="B53" s="32" t="s">
        <v>69</v>
      </c>
      <c r="C53" s="33" t="s">
        <v>91</v>
      </c>
      <c r="D53" s="34">
        <v>45106</v>
      </c>
      <c r="E53" s="40">
        <v>747.2</v>
      </c>
      <c r="F53" s="40">
        <v>750.11666666666667</v>
      </c>
      <c r="G53" s="41">
        <v>741.43333333333339</v>
      </c>
      <c r="H53" s="41">
        <v>735.66666666666674</v>
      </c>
      <c r="I53" s="41">
        <v>726.98333333333346</v>
      </c>
      <c r="J53" s="41">
        <v>755.88333333333333</v>
      </c>
      <c r="K53" s="41">
        <v>764.56666666666649</v>
      </c>
      <c r="L53" s="41">
        <v>770.33333333333326</v>
      </c>
      <c r="M53" s="31">
        <v>758.8</v>
      </c>
      <c r="N53" s="31">
        <v>744.35</v>
      </c>
      <c r="O53" s="42">
        <v>3507075</v>
      </c>
      <c r="P53" s="43">
        <v>-4.233226837060703E-2</v>
      </c>
    </row>
    <row r="54" spans="1:16" ht="12.75" customHeight="1">
      <c r="A54" s="31">
        <v>44</v>
      </c>
      <c r="B54" s="32" t="s">
        <v>46</v>
      </c>
      <c r="C54" s="33" t="s">
        <v>92</v>
      </c>
      <c r="D54" s="34">
        <v>45106</v>
      </c>
      <c r="E54" s="40">
        <v>280</v>
      </c>
      <c r="F54" s="40">
        <v>280.01666666666665</v>
      </c>
      <c r="G54" s="41">
        <v>278.7833333333333</v>
      </c>
      <c r="H54" s="41">
        <v>277.56666666666666</v>
      </c>
      <c r="I54" s="41">
        <v>276.33333333333331</v>
      </c>
      <c r="J54" s="41">
        <v>281.23333333333329</v>
      </c>
      <c r="K54" s="41">
        <v>282.46666666666664</v>
      </c>
      <c r="L54" s="41">
        <v>283.68333333333328</v>
      </c>
      <c r="M54" s="31">
        <v>281.25</v>
      </c>
      <c r="N54" s="31">
        <v>278.8</v>
      </c>
      <c r="O54" s="42">
        <v>9676500</v>
      </c>
      <c r="P54" s="43">
        <v>5.3193147226579954E-3</v>
      </c>
    </row>
    <row r="55" spans="1:16" ht="12.75" customHeight="1">
      <c r="A55" s="31">
        <v>45</v>
      </c>
      <c r="B55" s="32" t="s">
        <v>69</v>
      </c>
      <c r="C55" s="33" t="s">
        <v>93</v>
      </c>
      <c r="D55" s="34">
        <v>45106</v>
      </c>
      <c r="E55" s="40">
        <v>1134.9000000000001</v>
      </c>
      <c r="F55" s="40">
        <v>1139.8</v>
      </c>
      <c r="G55" s="41">
        <v>1123.5</v>
      </c>
      <c r="H55" s="41">
        <v>1112.1000000000001</v>
      </c>
      <c r="I55" s="41">
        <v>1095.8000000000002</v>
      </c>
      <c r="J55" s="41">
        <v>1151.1999999999998</v>
      </c>
      <c r="K55" s="41">
        <v>1167.4999999999995</v>
      </c>
      <c r="L55" s="41">
        <v>1178.8999999999996</v>
      </c>
      <c r="M55" s="31">
        <v>1156.0999999999999</v>
      </c>
      <c r="N55" s="31">
        <v>1128.4000000000001</v>
      </c>
      <c r="O55" s="42">
        <v>10720000</v>
      </c>
      <c r="P55" s="43">
        <v>3.1582641244590009E-3</v>
      </c>
    </row>
    <row r="56" spans="1:16" ht="12.75" customHeight="1">
      <c r="A56" s="31">
        <v>46</v>
      </c>
      <c r="B56" s="32" t="s">
        <v>44</v>
      </c>
      <c r="C56" s="33" t="s">
        <v>94</v>
      </c>
      <c r="D56" s="34">
        <v>45106</v>
      </c>
      <c r="E56" s="40">
        <v>1006.8</v>
      </c>
      <c r="F56" s="40">
        <v>1006.5</v>
      </c>
      <c r="G56" s="41">
        <v>1000.35</v>
      </c>
      <c r="H56" s="41">
        <v>993.9</v>
      </c>
      <c r="I56" s="41">
        <v>987.75</v>
      </c>
      <c r="J56" s="41">
        <v>1012.95</v>
      </c>
      <c r="K56" s="41">
        <v>1019.1000000000001</v>
      </c>
      <c r="L56" s="41">
        <v>1025.5500000000002</v>
      </c>
      <c r="M56" s="31">
        <v>1012.65</v>
      </c>
      <c r="N56" s="31">
        <v>1000.05</v>
      </c>
      <c r="O56" s="42">
        <v>11138400</v>
      </c>
      <c r="P56" s="43">
        <v>-2.3337222870478414E-4</v>
      </c>
    </row>
    <row r="57" spans="1:16" ht="12.75" customHeight="1">
      <c r="A57" s="31">
        <v>47</v>
      </c>
      <c r="B57" s="32" t="s">
        <v>46</v>
      </c>
      <c r="C57" s="33" t="s">
        <v>95</v>
      </c>
      <c r="D57" s="34">
        <v>45106</v>
      </c>
      <c r="E57" s="40">
        <v>229.1</v>
      </c>
      <c r="F57" s="40">
        <v>228.5333333333333</v>
      </c>
      <c r="G57" s="41">
        <v>227.61666666666662</v>
      </c>
      <c r="H57" s="41">
        <v>226.13333333333333</v>
      </c>
      <c r="I57" s="41">
        <v>225.21666666666664</v>
      </c>
      <c r="J57" s="41">
        <v>230.01666666666659</v>
      </c>
      <c r="K57" s="41">
        <v>230.93333333333328</v>
      </c>
      <c r="L57" s="41">
        <v>232.41666666666657</v>
      </c>
      <c r="M57" s="31">
        <v>229.45</v>
      </c>
      <c r="N57" s="31">
        <v>227.05</v>
      </c>
      <c r="O57" s="42">
        <v>73756200</v>
      </c>
      <c r="P57" s="43">
        <v>9.7171113155473787E-3</v>
      </c>
    </row>
    <row r="58" spans="1:16" ht="12.75" customHeight="1">
      <c r="A58" s="31">
        <v>48</v>
      </c>
      <c r="B58" s="32" t="s">
        <v>88</v>
      </c>
      <c r="C58" s="33" t="s">
        <v>96</v>
      </c>
      <c r="D58" s="34">
        <v>45106</v>
      </c>
      <c r="E58" s="40">
        <v>4619.3500000000004</v>
      </c>
      <c r="F58" s="40">
        <v>4629.833333333333</v>
      </c>
      <c r="G58" s="41">
        <v>4576.8166666666657</v>
      </c>
      <c r="H58" s="41">
        <v>4534.2833333333328</v>
      </c>
      <c r="I58" s="41">
        <v>4481.2666666666655</v>
      </c>
      <c r="J58" s="41">
        <v>4672.3666666666659</v>
      </c>
      <c r="K58" s="41">
        <v>4725.3833333333341</v>
      </c>
      <c r="L58" s="41">
        <v>4767.9166666666661</v>
      </c>
      <c r="M58" s="31">
        <v>4682.8500000000004</v>
      </c>
      <c r="N58" s="31">
        <v>4587.3</v>
      </c>
      <c r="O58" s="42">
        <v>702150</v>
      </c>
      <c r="P58" s="43">
        <v>9.3180756655768332E-2</v>
      </c>
    </row>
    <row r="59" spans="1:16" ht="12.75" customHeight="1">
      <c r="A59" s="31">
        <v>49</v>
      </c>
      <c r="B59" s="32" t="s">
        <v>60</v>
      </c>
      <c r="C59" s="33" t="s">
        <v>97</v>
      </c>
      <c r="D59" s="34">
        <v>45106</v>
      </c>
      <c r="E59" s="40">
        <v>1656.65</v>
      </c>
      <c r="F59" s="40">
        <v>1664.3999999999999</v>
      </c>
      <c r="G59" s="41">
        <v>1641.2499999999998</v>
      </c>
      <c r="H59" s="41">
        <v>1625.85</v>
      </c>
      <c r="I59" s="41">
        <v>1602.6999999999998</v>
      </c>
      <c r="J59" s="41">
        <v>1679.7999999999997</v>
      </c>
      <c r="K59" s="41">
        <v>1702.9499999999998</v>
      </c>
      <c r="L59" s="41">
        <v>1718.3499999999997</v>
      </c>
      <c r="M59" s="31">
        <v>1687.55</v>
      </c>
      <c r="N59" s="31">
        <v>1649</v>
      </c>
      <c r="O59" s="42">
        <v>2973950</v>
      </c>
      <c r="P59" s="43">
        <v>2.6455665619714908E-2</v>
      </c>
    </row>
    <row r="60" spans="1:16" ht="12.75" customHeight="1">
      <c r="A60" s="31">
        <v>50</v>
      </c>
      <c r="B60" s="32" t="s">
        <v>46</v>
      </c>
      <c r="C60" s="33" t="s">
        <v>98</v>
      </c>
      <c r="D60" s="34">
        <v>45106</v>
      </c>
      <c r="E60" s="40">
        <v>653.4</v>
      </c>
      <c r="F60" s="40">
        <v>648.6</v>
      </c>
      <c r="G60" s="41">
        <v>642.85</v>
      </c>
      <c r="H60" s="41">
        <v>632.29999999999995</v>
      </c>
      <c r="I60" s="41">
        <v>626.54999999999995</v>
      </c>
      <c r="J60" s="41">
        <v>659.15000000000009</v>
      </c>
      <c r="K60" s="41">
        <v>664.90000000000009</v>
      </c>
      <c r="L60" s="41">
        <v>675.45000000000016</v>
      </c>
      <c r="M60" s="31">
        <v>654.35</v>
      </c>
      <c r="N60" s="31">
        <v>638.04999999999995</v>
      </c>
      <c r="O60" s="42">
        <v>5815000</v>
      </c>
      <c r="P60" s="43">
        <v>-0.10565979698554291</v>
      </c>
    </row>
    <row r="61" spans="1:16" ht="12.75" customHeight="1">
      <c r="A61" s="31">
        <v>51</v>
      </c>
      <c r="B61" s="32" t="s">
        <v>46</v>
      </c>
      <c r="C61" s="33" t="s">
        <v>99</v>
      </c>
      <c r="D61" s="34">
        <v>45106</v>
      </c>
      <c r="E61" s="40">
        <v>946.15</v>
      </c>
      <c r="F61" s="40">
        <v>944.44999999999993</v>
      </c>
      <c r="G61" s="41">
        <v>939.94999999999982</v>
      </c>
      <c r="H61" s="41">
        <v>933.74999999999989</v>
      </c>
      <c r="I61" s="41">
        <v>929.24999999999977</v>
      </c>
      <c r="J61" s="41">
        <v>950.64999999999986</v>
      </c>
      <c r="K61" s="41">
        <v>955.15000000000009</v>
      </c>
      <c r="L61" s="41">
        <v>961.34999999999991</v>
      </c>
      <c r="M61" s="31">
        <v>948.95</v>
      </c>
      <c r="N61" s="31">
        <v>938.25</v>
      </c>
      <c r="O61" s="42">
        <v>1619100</v>
      </c>
      <c r="P61" s="43">
        <v>8.4388185654008435E-2</v>
      </c>
    </row>
    <row r="62" spans="1:16" ht="12.75" customHeight="1">
      <c r="A62" s="31">
        <v>52</v>
      </c>
      <c r="B62" s="32" t="s">
        <v>42</v>
      </c>
      <c r="C62" s="33" t="s">
        <v>100</v>
      </c>
      <c r="D62" s="34">
        <v>45106</v>
      </c>
      <c r="E62" s="40">
        <v>294.55</v>
      </c>
      <c r="F62" s="40">
        <v>294.53333333333336</v>
      </c>
      <c r="G62" s="41">
        <v>291.26666666666671</v>
      </c>
      <c r="H62" s="41">
        <v>287.98333333333335</v>
      </c>
      <c r="I62" s="41">
        <v>284.7166666666667</v>
      </c>
      <c r="J62" s="41">
        <v>297.81666666666672</v>
      </c>
      <c r="K62" s="41">
        <v>301.08333333333337</v>
      </c>
      <c r="L62" s="41">
        <v>304.36666666666673</v>
      </c>
      <c r="M62" s="31">
        <v>297.8</v>
      </c>
      <c r="N62" s="31">
        <v>291.25</v>
      </c>
      <c r="O62" s="42">
        <v>13979400</v>
      </c>
      <c r="P62" s="43">
        <v>-3.7648953966254312E-2</v>
      </c>
    </row>
    <row r="63" spans="1:16" ht="12.75" customHeight="1">
      <c r="A63" s="31">
        <v>53</v>
      </c>
      <c r="B63" s="32" t="s">
        <v>64</v>
      </c>
      <c r="C63" s="33" t="s">
        <v>101</v>
      </c>
      <c r="D63" s="34">
        <v>45106</v>
      </c>
      <c r="E63" s="40">
        <v>125.15</v>
      </c>
      <c r="F63" s="40">
        <v>125.18333333333334</v>
      </c>
      <c r="G63" s="41">
        <v>124.36666666666667</v>
      </c>
      <c r="H63" s="41">
        <v>123.58333333333334</v>
      </c>
      <c r="I63" s="41">
        <v>122.76666666666668</v>
      </c>
      <c r="J63" s="41">
        <v>125.96666666666667</v>
      </c>
      <c r="K63" s="41">
        <v>126.78333333333333</v>
      </c>
      <c r="L63" s="41">
        <v>127.56666666666666</v>
      </c>
      <c r="M63" s="31">
        <v>126</v>
      </c>
      <c r="N63" s="31">
        <v>124.4</v>
      </c>
      <c r="O63" s="42">
        <v>37195000</v>
      </c>
      <c r="P63" s="43">
        <v>5.8139534883720929E-3</v>
      </c>
    </row>
    <row r="64" spans="1:16" ht="12.75" customHeight="1">
      <c r="A64" s="31">
        <v>54</v>
      </c>
      <c r="B64" s="32" t="s">
        <v>42</v>
      </c>
      <c r="C64" s="33" t="s">
        <v>102</v>
      </c>
      <c r="D64" s="34">
        <v>45106</v>
      </c>
      <c r="E64" s="40">
        <v>1862.45</v>
      </c>
      <c r="F64" s="40">
        <v>1875.75</v>
      </c>
      <c r="G64" s="41">
        <v>1842.1</v>
      </c>
      <c r="H64" s="41">
        <v>1821.75</v>
      </c>
      <c r="I64" s="41">
        <v>1788.1</v>
      </c>
      <c r="J64" s="41">
        <v>1896.1</v>
      </c>
      <c r="K64" s="41">
        <v>1929.75</v>
      </c>
      <c r="L64" s="41">
        <v>1950.1</v>
      </c>
      <c r="M64" s="31">
        <v>1909.4</v>
      </c>
      <c r="N64" s="31">
        <v>1855.4</v>
      </c>
      <c r="O64" s="42">
        <v>3054000</v>
      </c>
      <c r="P64" s="43">
        <v>-8.570315543435918E-3</v>
      </c>
    </row>
    <row r="65" spans="1:16" ht="12.75" customHeight="1">
      <c r="A65" s="31">
        <v>55</v>
      </c>
      <c r="B65" s="32" t="s">
        <v>60</v>
      </c>
      <c r="C65" s="33" t="s">
        <v>103</v>
      </c>
      <c r="D65" s="34">
        <v>45106</v>
      </c>
      <c r="E65" s="40">
        <v>569.15</v>
      </c>
      <c r="F65" s="40">
        <v>570.76666666666654</v>
      </c>
      <c r="G65" s="41">
        <v>565.48333333333312</v>
      </c>
      <c r="H65" s="41">
        <v>561.81666666666661</v>
      </c>
      <c r="I65" s="41">
        <v>556.53333333333319</v>
      </c>
      <c r="J65" s="41">
        <v>574.43333333333305</v>
      </c>
      <c r="K65" s="41">
        <v>579.71666666666658</v>
      </c>
      <c r="L65" s="41">
        <v>583.38333333333298</v>
      </c>
      <c r="M65" s="31">
        <v>576.04999999999995</v>
      </c>
      <c r="N65" s="31">
        <v>567.1</v>
      </c>
      <c r="O65" s="42">
        <v>12661250</v>
      </c>
      <c r="P65" s="43">
        <v>2.3338048090523339E-2</v>
      </c>
    </row>
    <row r="66" spans="1:16" ht="12.75" customHeight="1">
      <c r="A66" s="31">
        <v>56</v>
      </c>
      <c r="B66" s="32" t="s">
        <v>50</v>
      </c>
      <c r="C66" s="33" t="s">
        <v>104</v>
      </c>
      <c r="D66" s="34">
        <v>45106</v>
      </c>
      <c r="E66" s="40">
        <v>2256.6999999999998</v>
      </c>
      <c r="F66" s="40">
        <v>2253.9</v>
      </c>
      <c r="G66" s="41">
        <v>2237.8000000000002</v>
      </c>
      <c r="H66" s="41">
        <v>2218.9</v>
      </c>
      <c r="I66" s="41">
        <v>2202.8000000000002</v>
      </c>
      <c r="J66" s="41">
        <v>2272.8000000000002</v>
      </c>
      <c r="K66" s="41">
        <v>2288.8999999999996</v>
      </c>
      <c r="L66" s="41">
        <v>2307.8000000000002</v>
      </c>
      <c r="M66" s="31">
        <v>2270</v>
      </c>
      <c r="N66" s="31">
        <v>2235</v>
      </c>
      <c r="O66" s="42">
        <v>2053500</v>
      </c>
      <c r="P66" s="43">
        <v>0</v>
      </c>
    </row>
    <row r="67" spans="1:16" ht="12.75" customHeight="1">
      <c r="A67" s="31">
        <v>57</v>
      </c>
      <c r="B67" s="32" t="s">
        <v>40</v>
      </c>
      <c r="C67" s="33" t="s">
        <v>105</v>
      </c>
      <c r="D67" s="34">
        <v>45106</v>
      </c>
      <c r="E67" s="40">
        <v>2252.9</v>
      </c>
      <c r="F67" s="40">
        <v>2249.2833333333333</v>
      </c>
      <c r="G67" s="41">
        <v>2240.7666666666664</v>
      </c>
      <c r="H67" s="41">
        <v>2228.6333333333332</v>
      </c>
      <c r="I67" s="41">
        <v>2220.1166666666663</v>
      </c>
      <c r="J67" s="41">
        <v>2261.4166666666665</v>
      </c>
      <c r="K67" s="41">
        <v>2269.9333333333338</v>
      </c>
      <c r="L67" s="41">
        <v>2282.0666666666666</v>
      </c>
      <c r="M67" s="31">
        <v>2257.8000000000002</v>
      </c>
      <c r="N67" s="31">
        <v>2237.15</v>
      </c>
      <c r="O67" s="42">
        <v>1893600</v>
      </c>
      <c r="P67" s="43">
        <v>2.1552072937178E-2</v>
      </c>
    </row>
    <row r="68" spans="1:16" ht="12.75" customHeight="1">
      <c r="A68" s="31">
        <v>58</v>
      </c>
      <c r="B68" s="32" t="s">
        <v>46</v>
      </c>
      <c r="C68" s="33" t="s">
        <v>106</v>
      </c>
      <c r="D68" s="34">
        <v>45106</v>
      </c>
      <c r="E68" s="40">
        <v>244.2</v>
      </c>
      <c r="F68" s="40">
        <v>245.03333333333333</v>
      </c>
      <c r="G68" s="41">
        <v>242.26666666666665</v>
      </c>
      <c r="H68" s="41">
        <v>240.33333333333331</v>
      </c>
      <c r="I68" s="41">
        <v>237.56666666666663</v>
      </c>
      <c r="J68" s="41">
        <v>246.96666666666667</v>
      </c>
      <c r="K68" s="41">
        <v>249.73333333333338</v>
      </c>
      <c r="L68" s="41">
        <v>251.66666666666669</v>
      </c>
      <c r="M68" s="31">
        <v>247.8</v>
      </c>
      <c r="N68" s="31">
        <v>243.1</v>
      </c>
      <c r="O68" s="42">
        <v>17480400</v>
      </c>
      <c r="P68" s="43">
        <v>-1.2964426877470356E-2</v>
      </c>
    </row>
    <row r="69" spans="1:16" ht="12.75" customHeight="1">
      <c r="A69" s="31">
        <v>59</v>
      </c>
      <c r="B69" s="32" t="s">
        <v>44</v>
      </c>
      <c r="C69" s="33" t="s">
        <v>107</v>
      </c>
      <c r="D69" s="34">
        <v>45106</v>
      </c>
      <c r="E69" s="40">
        <v>3521</v>
      </c>
      <c r="F69" s="40">
        <v>3528.5666666666671</v>
      </c>
      <c r="G69" s="41">
        <v>3496.4333333333343</v>
      </c>
      <c r="H69" s="41">
        <v>3471.8666666666672</v>
      </c>
      <c r="I69" s="41">
        <v>3439.7333333333345</v>
      </c>
      <c r="J69" s="41">
        <v>3553.1333333333341</v>
      </c>
      <c r="K69" s="41">
        <v>3585.2666666666664</v>
      </c>
      <c r="L69" s="41">
        <v>3609.8333333333339</v>
      </c>
      <c r="M69" s="31">
        <v>3560.7</v>
      </c>
      <c r="N69" s="31">
        <v>3504</v>
      </c>
      <c r="O69" s="42">
        <v>3148200</v>
      </c>
      <c r="P69" s="43">
        <v>-7.9878999858202966E-3</v>
      </c>
    </row>
    <row r="70" spans="1:16" ht="12.75" customHeight="1">
      <c r="A70" s="31">
        <v>60</v>
      </c>
      <c r="B70" s="32" t="s">
        <v>46</v>
      </c>
      <c r="C70" s="33" t="s">
        <v>108</v>
      </c>
      <c r="D70" s="34">
        <v>45106</v>
      </c>
      <c r="E70" s="40">
        <v>4583.8999999999996</v>
      </c>
      <c r="F70" s="40">
        <v>4580.8</v>
      </c>
      <c r="G70" s="41">
        <v>4539.75</v>
      </c>
      <c r="H70" s="41">
        <v>4495.5999999999995</v>
      </c>
      <c r="I70" s="41">
        <v>4454.5499999999993</v>
      </c>
      <c r="J70" s="41">
        <v>4624.9500000000007</v>
      </c>
      <c r="K70" s="41">
        <v>4666.0000000000018</v>
      </c>
      <c r="L70" s="41">
        <v>4710.1500000000015</v>
      </c>
      <c r="M70" s="31">
        <v>4621.8500000000004</v>
      </c>
      <c r="N70" s="31">
        <v>4536.6499999999996</v>
      </c>
      <c r="O70" s="42">
        <v>1152525</v>
      </c>
      <c r="P70" s="43">
        <v>-1.5293589935279919E-2</v>
      </c>
    </row>
    <row r="71" spans="1:16" ht="12.75" customHeight="1">
      <c r="A71" s="31">
        <v>61</v>
      </c>
      <c r="B71" s="32" t="s">
        <v>109</v>
      </c>
      <c r="C71" s="33" t="s">
        <v>110</v>
      </c>
      <c r="D71" s="34">
        <v>45106</v>
      </c>
      <c r="E71" s="40">
        <v>484.55</v>
      </c>
      <c r="F71" s="40">
        <v>487.0333333333333</v>
      </c>
      <c r="G71" s="41">
        <v>479.06666666666661</v>
      </c>
      <c r="H71" s="41">
        <v>473.58333333333331</v>
      </c>
      <c r="I71" s="41">
        <v>465.61666666666662</v>
      </c>
      <c r="J71" s="41">
        <v>492.51666666666659</v>
      </c>
      <c r="K71" s="41">
        <v>500.48333333333329</v>
      </c>
      <c r="L71" s="41">
        <v>505.96666666666658</v>
      </c>
      <c r="M71" s="31">
        <v>495</v>
      </c>
      <c r="N71" s="31">
        <v>481.55</v>
      </c>
      <c r="O71" s="42">
        <v>29502000</v>
      </c>
      <c r="P71" s="43">
        <v>-2.6726906537477547E-2</v>
      </c>
    </row>
    <row r="72" spans="1:16" ht="12.75" customHeight="1">
      <c r="A72" s="31">
        <v>62</v>
      </c>
      <c r="B72" s="32" t="s">
        <v>44</v>
      </c>
      <c r="C72" s="33" t="s">
        <v>111</v>
      </c>
      <c r="D72" s="34">
        <v>45106</v>
      </c>
      <c r="E72" s="40">
        <v>4915.1499999999996</v>
      </c>
      <c r="F72" s="40">
        <v>4925.9333333333334</v>
      </c>
      <c r="G72" s="41">
        <v>4894.9666666666672</v>
      </c>
      <c r="H72" s="41">
        <v>4874.7833333333338</v>
      </c>
      <c r="I72" s="41">
        <v>4843.8166666666675</v>
      </c>
      <c r="J72" s="41">
        <v>4946.1166666666668</v>
      </c>
      <c r="K72" s="41">
        <v>4977.0833333333321</v>
      </c>
      <c r="L72" s="41">
        <v>4997.2666666666664</v>
      </c>
      <c r="M72" s="31">
        <v>4956.8999999999996</v>
      </c>
      <c r="N72" s="31">
        <v>4905.75</v>
      </c>
      <c r="O72" s="42">
        <v>3636875</v>
      </c>
      <c r="P72" s="43">
        <v>-1.9210318685465337E-3</v>
      </c>
    </row>
    <row r="73" spans="1:16" ht="12.75" customHeight="1">
      <c r="A73" s="31">
        <v>63</v>
      </c>
      <c r="B73" s="32" t="s">
        <v>57</v>
      </c>
      <c r="C73" s="45" t="s">
        <v>112</v>
      </c>
      <c r="D73" s="34">
        <v>45106</v>
      </c>
      <c r="E73" s="40">
        <v>3575.5</v>
      </c>
      <c r="F73" s="40">
        <v>3567.2333333333336</v>
      </c>
      <c r="G73" s="41">
        <v>3545.1166666666672</v>
      </c>
      <c r="H73" s="41">
        <v>3514.7333333333336</v>
      </c>
      <c r="I73" s="41">
        <v>3492.6166666666672</v>
      </c>
      <c r="J73" s="41">
        <v>3597.6166666666672</v>
      </c>
      <c r="K73" s="41">
        <v>3619.733333333334</v>
      </c>
      <c r="L73" s="41">
        <v>3650.1166666666672</v>
      </c>
      <c r="M73" s="31">
        <v>3589.35</v>
      </c>
      <c r="N73" s="31">
        <v>3536.85</v>
      </c>
      <c r="O73" s="42">
        <v>3634050</v>
      </c>
      <c r="P73" s="43">
        <v>-1.4802163393111301E-2</v>
      </c>
    </row>
    <row r="74" spans="1:16" ht="12.75" customHeight="1">
      <c r="A74" s="31">
        <v>64</v>
      </c>
      <c r="B74" s="32" t="s">
        <v>57</v>
      </c>
      <c r="C74" s="33" t="s">
        <v>113</v>
      </c>
      <c r="D74" s="34">
        <v>45106</v>
      </c>
      <c r="E74" s="40">
        <v>2184.5500000000002</v>
      </c>
      <c r="F74" s="40">
        <v>2192.15</v>
      </c>
      <c r="G74" s="41">
        <v>2164.3000000000002</v>
      </c>
      <c r="H74" s="41">
        <v>2144.0500000000002</v>
      </c>
      <c r="I74" s="41">
        <v>2116.2000000000003</v>
      </c>
      <c r="J74" s="41">
        <v>2212.4</v>
      </c>
      <c r="K74" s="41">
        <v>2240.2499999999995</v>
      </c>
      <c r="L74" s="41">
        <v>2260.5</v>
      </c>
      <c r="M74" s="31">
        <v>2220</v>
      </c>
      <c r="N74" s="31">
        <v>2171.9</v>
      </c>
      <c r="O74" s="42">
        <v>1132450</v>
      </c>
      <c r="P74" s="43">
        <v>8.3251714005876595E-3</v>
      </c>
    </row>
    <row r="75" spans="1:16" ht="12.75" customHeight="1">
      <c r="A75" s="31">
        <v>65</v>
      </c>
      <c r="B75" s="32" t="s">
        <v>57</v>
      </c>
      <c r="C75" s="33" t="s">
        <v>114</v>
      </c>
      <c r="D75" s="34">
        <v>45106</v>
      </c>
      <c r="E75" s="40">
        <v>230.4</v>
      </c>
      <c r="F75" s="40">
        <v>227.98333333333335</v>
      </c>
      <c r="G75" s="41">
        <v>225.06666666666669</v>
      </c>
      <c r="H75" s="41">
        <v>219.73333333333335</v>
      </c>
      <c r="I75" s="41">
        <v>216.81666666666669</v>
      </c>
      <c r="J75" s="41">
        <v>233.31666666666669</v>
      </c>
      <c r="K75" s="41">
        <v>236.23333333333332</v>
      </c>
      <c r="L75" s="41">
        <v>241.56666666666669</v>
      </c>
      <c r="M75" s="31">
        <v>230.9</v>
      </c>
      <c r="N75" s="31">
        <v>222.65</v>
      </c>
      <c r="O75" s="42">
        <v>23662800</v>
      </c>
      <c r="P75" s="43">
        <v>4.5662100456621003E-4</v>
      </c>
    </row>
    <row r="76" spans="1:16" ht="12.75" customHeight="1">
      <c r="A76" s="31">
        <v>66</v>
      </c>
      <c r="B76" s="32" t="s">
        <v>64</v>
      </c>
      <c r="C76" s="33" t="s">
        <v>115</v>
      </c>
      <c r="D76" s="34">
        <v>45106</v>
      </c>
      <c r="E76" s="40">
        <v>123.9</v>
      </c>
      <c r="F76" s="40">
        <v>124.11666666666667</v>
      </c>
      <c r="G76" s="41">
        <v>123.23333333333335</v>
      </c>
      <c r="H76" s="41">
        <v>122.56666666666668</v>
      </c>
      <c r="I76" s="41">
        <v>121.68333333333335</v>
      </c>
      <c r="J76" s="41">
        <v>124.78333333333335</v>
      </c>
      <c r="K76" s="41">
        <v>125.66666666666667</v>
      </c>
      <c r="L76" s="41">
        <v>126.33333333333334</v>
      </c>
      <c r="M76" s="31">
        <v>125</v>
      </c>
      <c r="N76" s="31">
        <v>123.45</v>
      </c>
      <c r="O76" s="42">
        <v>110655000</v>
      </c>
      <c r="P76" s="43">
        <v>2.7246565168956554E-2</v>
      </c>
    </row>
    <row r="77" spans="1:16" ht="12.75" customHeight="1">
      <c r="A77" s="31">
        <v>67</v>
      </c>
      <c r="B77" s="32" t="s">
        <v>85</v>
      </c>
      <c r="C77" s="33" t="s">
        <v>116</v>
      </c>
      <c r="D77" s="34">
        <v>45106</v>
      </c>
      <c r="E77" s="40">
        <v>107</v>
      </c>
      <c r="F77" s="40">
        <v>107.5</v>
      </c>
      <c r="G77" s="41">
        <v>106.3</v>
      </c>
      <c r="H77" s="41">
        <v>105.6</v>
      </c>
      <c r="I77" s="41">
        <v>104.39999999999999</v>
      </c>
      <c r="J77" s="41">
        <v>108.2</v>
      </c>
      <c r="K77" s="41">
        <v>109.39999999999999</v>
      </c>
      <c r="L77" s="41">
        <v>110.10000000000001</v>
      </c>
      <c r="M77" s="31">
        <v>108.7</v>
      </c>
      <c r="N77" s="31">
        <v>106.8</v>
      </c>
      <c r="O77" s="42">
        <v>80986650</v>
      </c>
      <c r="P77" s="43">
        <v>4.7703598484848488E-2</v>
      </c>
    </row>
    <row r="78" spans="1:16" ht="12.75" customHeight="1">
      <c r="A78" s="31">
        <v>68</v>
      </c>
      <c r="B78" s="32" t="s">
        <v>44</v>
      </c>
      <c r="C78" s="33" t="s">
        <v>117</v>
      </c>
      <c r="D78" s="34">
        <v>45106</v>
      </c>
      <c r="E78" s="40">
        <v>645.79999999999995</v>
      </c>
      <c r="F78" s="40">
        <v>645.4666666666667</v>
      </c>
      <c r="G78" s="41">
        <v>640.33333333333337</v>
      </c>
      <c r="H78" s="41">
        <v>634.86666666666667</v>
      </c>
      <c r="I78" s="41">
        <v>629.73333333333335</v>
      </c>
      <c r="J78" s="41">
        <v>650.93333333333339</v>
      </c>
      <c r="K78" s="41">
        <v>656.06666666666661</v>
      </c>
      <c r="L78" s="41">
        <v>661.53333333333342</v>
      </c>
      <c r="M78" s="31">
        <v>650.6</v>
      </c>
      <c r="N78" s="31">
        <v>640</v>
      </c>
      <c r="O78" s="42">
        <v>6981750</v>
      </c>
      <c r="P78" s="43">
        <v>-4.1365046535677356E-3</v>
      </c>
    </row>
    <row r="79" spans="1:16" ht="12.75" customHeight="1">
      <c r="A79" s="31">
        <v>69</v>
      </c>
      <c r="B79" s="32" t="s">
        <v>118</v>
      </c>
      <c r="C79" s="33" t="s">
        <v>119</v>
      </c>
      <c r="D79" s="34">
        <v>45106</v>
      </c>
      <c r="E79" s="40">
        <v>43.35</v>
      </c>
      <c r="F79" s="40">
        <v>43.183333333333337</v>
      </c>
      <c r="G79" s="41">
        <v>42.916666666666671</v>
      </c>
      <c r="H79" s="41">
        <v>42.483333333333334</v>
      </c>
      <c r="I79" s="41">
        <v>42.216666666666669</v>
      </c>
      <c r="J79" s="41">
        <v>43.616666666666674</v>
      </c>
      <c r="K79" s="41">
        <v>43.88333333333334</v>
      </c>
      <c r="L79" s="41">
        <v>44.316666666666677</v>
      </c>
      <c r="M79" s="31">
        <v>43.45</v>
      </c>
      <c r="N79" s="31">
        <v>42.75</v>
      </c>
      <c r="O79" s="42">
        <v>134662500</v>
      </c>
      <c r="P79" s="43">
        <v>-3.3305578684429643E-3</v>
      </c>
    </row>
    <row r="80" spans="1:16" ht="12.75" customHeight="1">
      <c r="A80" s="31">
        <v>70</v>
      </c>
      <c r="B80" s="32" t="s">
        <v>46</v>
      </c>
      <c r="C80" s="33" t="s">
        <v>120</v>
      </c>
      <c r="D80" s="34">
        <v>45106</v>
      </c>
      <c r="E80" s="40">
        <v>602.04999999999995</v>
      </c>
      <c r="F80" s="40">
        <v>599.1</v>
      </c>
      <c r="G80" s="41">
        <v>592.95000000000005</v>
      </c>
      <c r="H80" s="41">
        <v>583.85</v>
      </c>
      <c r="I80" s="41">
        <v>577.70000000000005</v>
      </c>
      <c r="J80" s="41">
        <v>608.20000000000005</v>
      </c>
      <c r="K80" s="41">
        <v>614.34999999999991</v>
      </c>
      <c r="L80" s="41">
        <v>623.45000000000005</v>
      </c>
      <c r="M80" s="31">
        <v>605.25</v>
      </c>
      <c r="N80" s="31">
        <v>590</v>
      </c>
      <c r="O80" s="42">
        <v>7660900</v>
      </c>
      <c r="P80" s="43">
        <v>6.6220372715759007E-2</v>
      </c>
    </row>
    <row r="81" spans="1:16" ht="12.75" customHeight="1">
      <c r="A81" s="31">
        <v>71</v>
      </c>
      <c r="B81" s="32" t="s">
        <v>60</v>
      </c>
      <c r="C81" s="33" t="s">
        <v>121</v>
      </c>
      <c r="D81" s="34">
        <v>45106</v>
      </c>
      <c r="E81" s="40">
        <v>1066.45</v>
      </c>
      <c r="F81" s="40">
        <v>1068.2833333333335</v>
      </c>
      <c r="G81" s="41">
        <v>1056.616666666667</v>
      </c>
      <c r="H81" s="41">
        <v>1046.7833333333335</v>
      </c>
      <c r="I81" s="41">
        <v>1035.116666666667</v>
      </c>
      <c r="J81" s="41">
        <v>1078.116666666667</v>
      </c>
      <c r="K81" s="41">
        <v>1089.7833333333335</v>
      </c>
      <c r="L81" s="41">
        <v>1099.616666666667</v>
      </c>
      <c r="M81" s="31">
        <v>1079.95</v>
      </c>
      <c r="N81" s="31">
        <v>1058.45</v>
      </c>
      <c r="O81" s="42">
        <v>5743000</v>
      </c>
      <c r="P81" s="43">
        <v>8.0744251360365098E-3</v>
      </c>
    </row>
    <row r="82" spans="1:16" ht="12.75" customHeight="1">
      <c r="A82" s="31">
        <v>72</v>
      </c>
      <c r="B82" s="32" t="s">
        <v>109</v>
      </c>
      <c r="C82" s="46" t="s">
        <v>122</v>
      </c>
      <c r="D82" s="34">
        <v>45106</v>
      </c>
      <c r="E82" s="40">
        <v>1531.35</v>
      </c>
      <c r="F82" s="40">
        <v>1534.2666666666667</v>
      </c>
      <c r="G82" s="41">
        <v>1509.3833333333332</v>
      </c>
      <c r="H82" s="41">
        <v>1487.4166666666665</v>
      </c>
      <c r="I82" s="41">
        <v>1462.5333333333331</v>
      </c>
      <c r="J82" s="41">
        <v>1556.2333333333333</v>
      </c>
      <c r="K82" s="41">
        <v>1581.116666666667</v>
      </c>
      <c r="L82" s="41">
        <v>1603.0833333333335</v>
      </c>
      <c r="M82" s="31">
        <v>1559.15</v>
      </c>
      <c r="N82" s="31">
        <v>1512.3</v>
      </c>
      <c r="O82" s="42">
        <v>3543300</v>
      </c>
      <c r="P82" s="43">
        <v>-2.4569517281248711E-2</v>
      </c>
    </row>
    <row r="83" spans="1:16" ht="12.75" customHeight="1">
      <c r="A83" s="31">
        <v>73</v>
      </c>
      <c r="B83" s="32" t="s">
        <v>44</v>
      </c>
      <c r="C83" s="33" t="s">
        <v>123</v>
      </c>
      <c r="D83" s="34">
        <v>45106</v>
      </c>
      <c r="E83" s="40">
        <v>292.14999999999998</v>
      </c>
      <c r="F83" s="40">
        <v>292.05</v>
      </c>
      <c r="G83" s="41">
        <v>288.10000000000002</v>
      </c>
      <c r="H83" s="41">
        <v>284.05</v>
      </c>
      <c r="I83" s="41">
        <v>280.10000000000002</v>
      </c>
      <c r="J83" s="41">
        <v>296.10000000000002</v>
      </c>
      <c r="K83" s="41">
        <v>300.04999999999995</v>
      </c>
      <c r="L83" s="41">
        <v>304.10000000000002</v>
      </c>
      <c r="M83" s="31">
        <v>296</v>
      </c>
      <c r="N83" s="31">
        <v>288</v>
      </c>
      <c r="O83" s="42">
        <v>8840000</v>
      </c>
      <c r="P83" s="43">
        <v>2.4096385542168676E-2</v>
      </c>
    </row>
    <row r="84" spans="1:16" ht="12.75" customHeight="1">
      <c r="A84" s="31">
        <v>74</v>
      </c>
      <c r="B84" s="32" t="s">
        <v>50</v>
      </c>
      <c r="C84" s="33" t="s">
        <v>124</v>
      </c>
      <c r="D84" s="34">
        <v>45106</v>
      </c>
      <c r="E84" s="40">
        <v>1779.55</v>
      </c>
      <c r="F84" s="40">
        <v>1773.6666666666667</v>
      </c>
      <c r="G84" s="41">
        <v>1765.8833333333334</v>
      </c>
      <c r="H84" s="41">
        <v>1752.2166666666667</v>
      </c>
      <c r="I84" s="41">
        <v>1744.4333333333334</v>
      </c>
      <c r="J84" s="41">
        <v>1787.3333333333335</v>
      </c>
      <c r="K84" s="41">
        <v>1795.1166666666668</v>
      </c>
      <c r="L84" s="41">
        <v>1808.7833333333335</v>
      </c>
      <c r="M84" s="31">
        <v>1781.45</v>
      </c>
      <c r="N84" s="31">
        <v>1760</v>
      </c>
      <c r="O84" s="42">
        <v>12263550</v>
      </c>
      <c r="P84" s="43">
        <v>5.9614260666277031E-3</v>
      </c>
    </row>
    <row r="85" spans="1:16" ht="12.75" customHeight="1">
      <c r="A85" s="31">
        <v>75</v>
      </c>
      <c r="B85" s="32" t="s">
        <v>85</v>
      </c>
      <c r="C85" s="33" t="s">
        <v>125</v>
      </c>
      <c r="D85" s="34">
        <v>45106</v>
      </c>
      <c r="E85" s="40">
        <v>474.55</v>
      </c>
      <c r="F85" s="40">
        <v>476.36666666666662</v>
      </c>
      <c r="G85" s="41">
        <v>471.78333333333325</v>
      </c>
      <c r="H85" s="41">
        <v>469.01666666666665</v>
      </c>
      <c r="I85" s="41">
        <v>464.43333333333328</v>
      </c>
      <c r="J85" s="41">
        <v>479.13333333333321</v>
      </c>
      <c r="K85" s="41">
        <v>483.71666666666658</v>
      </c>
      <c r="L85" s="41">
        <v>486.48333333333318</v>
      </c>
      <c r="M85" s="31">
        <v>480.95</v>
      </c>
      <c r="N85" s="31">
        <v>473.6</v>
      </c>
      <c r="O85" s="42">
        <v>6948750</v>
      </c>
      <c r="P85" s="43">
        <v>4.042672655811342E-2</v>
      </c>
    </row>
    <row r="86" spans="1:16" ht="12.75" customHeight="1">
      <c r="A86" s="31">
        <v>76</v>
      </c>
      <c r="B86" s="32" t="s">
        <v>46</v>
      </c>
      <c r="C86" s="33" t="s">
        <v>126</v>
      </c>
      <c r="D86" s="34">
        <v>45106</v>
      </c>
      <c r="E86" s="40">
        <v>3839.8</v>
      </c>
      <c r="F86" s="40">
        <v>3837.9500000000003</v>
      </c>
      <c r="G86" s="41">
        <v>3782.9000000000005</v>
      </c>
      <c r="H86" s="41">
        <v>3726.0000000000005</v>
      </c>
      <c r="I86" s="41">
        <v>3670.9500000000007</v>
      </c>
      <c r="J86" s="41">
        <v>3894.8500000000004</v>
      </c>
      <c r="K86" s="41">
        <v>3949.9000000000005</v>
      </c>
      <c r="L86" s="41">
        <v>4006.8</v>
      </c>
      <c r="M86" s="31">
        <v>3893</v>
      </c>
      <c r="N86" s="31">
        <v>3781.05</v>
      </c>
      <c r="O86" s="42">
        <v>4607100</v>
      </c>
      <c r="P86" s="43">
        <v>-4.5496923363788924E-2</v>
      </c>
    </row>
    <row r="87" spans="1:16" ht="12.75" customHeight="1">
      <c r="A87" s="31">
        <v>77</v>
      </c>
      <c r="B87" s="32" t="s">
        <v>42</v>
      </c>
      <c r="C87" s="33" t="s">
        <v>127</v>
      </c>
      <c r="D87" s="34">
        <v>45106</v>
      </c>
      <c r="E87" s="40">
        <v>1344.3</v>
      </c>
      <c r="F87" s="40">
        <v>1350.4333333333334</v>
      </c>
      <c r="G87" s="41">
        <v>1334.0666666666668</v>
      </c>
      <c r="H87" s="41">
        <v>1323.8333333333335</v>
      </c>
      <c r="I87" s="41">
        <v>1307.4666666666669</v>
      </c>
      <c r="J87" s="41">
        <v>1360.6666666666667</v>
      </c>
      <c r="K87" s="41">
        <v>1377.0333333333335</v>
      </c>
      <c r="L87" s="41">
        <v>1387.2666666666667</v>
      </c>
      <c r="M87" s="31">
        <v>1366.8</v>
      </c>
      <c r="N87" s="31">
        <v>1340.2</v>
      </c>
      <c r="O87" s="42">
        <v>5640500</v>
      </c>
      <c r="P87" s="43">
        <v>1.0842293906810036E-2</v>
      </c>
    </row>
    <row r="88" spans="1:16" ht="12.75" customHeight="1">
      <c r="A88" s="31">
        <v>78</v>
      </c>
      <c r="B88" s="32" t="s">
        <v>88</v>
      </c>
      <c r="C88" s="33" t="s">
        <v>128</v>
      </c>
      <c r="D88" s="34">
        <v>45106</v>
      </c>
      <c r="E88" s="40">
        <v>1170.7</v>
      </c>
      <c r="F88" s="40">
        <v>1170.8833333333332</v>
      </c>
      <c r="G88" s="41">
        <v>1163.7666666666664</v>
      </c>
      <c r="H88" s="41">
        <v>1156.8333333333333</v>
      </c>
      <c r="I88" s="41">
        <v>1149.7166666666665</v>
      </c>
      <c r="J88" s="41">
        <v>1177.8166666666664</v>
      </c>
      <c r="K88" s="41">
        <v>1184.9333333333332</v>
      </c>
      <c r="L88" s="41">
        <v>1191.8666666666663</v>
      </c>
      <c r="M88" s="31">
        <v>1178</v>
      </c>
      <c r="N88" s="31">
        <v>1163.95</v>
      </c>
      <c r="O88" s="42">
        <v>13043100</v>
      </c>
      <c r="P88" s="43">
        <v>7.8429251406317603E-3</v>
      </c>
    </row>
    <row r="89" spans="1:16" ht="12.75" customHeight="1">
      <c r="A89" s="31">
        <v>79</v>
      </c>
      <c r="B89" s="32" t="s">
        <v>69</v>
      </c>
      <c r="C89" s="33" t="s">
        <v>129</v>
      </c>
      <c r="D89" s="34">
        <v>45106</v>
      </c>
      <c r="E89" s="40">
        <v>2704.25</v>
      </c>
      <c r="F89" s="40">
        <v>2693.6333333333332</v>
      </c>
      <c r="G89" s="41">
        <v>2680.6166666666663</v>
      </c>
      <c r="H89" s="41">
        <v>2656.9833333333331</v>
      </c>
      <c r="I89" s="41">
        <v>2643.9666666666662</v>
      </c>
      <c r="J89" s="41">
        <v>2717.2666666666664</v>
      </c>
      <c r="K89" s="41">
        <v>2730.2833333333328</v>
      </c>
      <c r="L89" s="41">
        <v>2753.9166666666665</v>
      </c>
      <c r="M89" s="31">
        <v>2706.65</v>
      </c>
      <c r="N89" s="31">
        <v>2670</v>
      </c>
      <c r="O89" s="42">
        <v>28861500</v>
      </c>
      <c r="P89" s="43">
        <v>-2.1159850221452352E-3</v>
      </c>
    </row>
    <row r="90" spans="1:16" ht="12.75" customHeight="1">
      <c r="A90" s="31">
        <v>80</v>
      </c>
      <c r="B90" s="32" t="s">
        <v>69</v>
      </c>
      <c r="C90" s="33" t="s">
        <v>130</v>
      </c>
      <c r="D90" s="34">
        <v>45106</v>
      </c>
      <c r="E90" s="40">
        <v>2042.6</v>
      </c>
      <c r="F90" s="40">
        <v>2061.6166666666668</v>
      </c>
      <c r="G90" s="41">
        <v>2008.9833333333336</v>
      </c>
      <c r="H90" s="41">
        <v>1975.3666666666668</v>
      </c>
      <c r="I90" s="41">
        <v>1922.7333333333336</v>
      </c>
      <c r="J90" s="41">
        <v>2095.2333333333336</v>
      </c>
      <c r="K90" s="41">
        <v>2147.8666666666668</v>
      </c>
      <c r="L90" s="41">
        <v>2181.4833333333336</v>
      </c>
      <c r="M90" s="31">
        <v>2114.25</v>
      </c>
      <c r="N90" s="31">
        <v>2028</v>
      </c>
      <c r="O90" s="42">
        <v>4865400</v>
      </c>
      <c r="P90" s="43">
        <v>-7.209062821833162E-2</v>
      </c>
    </row>
    <row r="91" spans="1:16" ht="12.75" customHeight="1">
      <c r="A91" s="31">
        <v>81</v>
      </c>
      <c r="B91" s="32" t="s">
        <v>64</v>
      </c>
      <c r="C91" s="33" t="s">
        <v>131</v>
      </c>
      <c r="D91" s="34">
        <v>45106</v>
      </c>
      <c r="E91" s="40">
        <v>1639</v>
      </c>
      <c r="F91" s="40">
        <v>1631.5333333333335</v>
      </c>
      <c r="G91" s="41">
        <v>1622.0166666666671</v>
      </c>
      <c r="H91" s="41">
        <v>1605.0333333333335</v>
      </c>
      <c r="I91" s="41">
        <v>1595.5166666666671</v>
      </c>
      <c r="J91" s="41">
        <v>1648.5166666666671</v>
      </c>
      <c r="K91" s="41">
        <v>1658.0333333333335</v>
      </c>
      <c r="L91" s="41">
        <v>1675.0166666666671</v>
      </c>
      <c r="M91" s="31">
        <v>1641.05</v>
      </c>
      <c r="N91" s="31">
        <v>1614.55</v>
      </c>
      <c r="O91" s="42">
        <v>94473500</v>
      </c>
      <c r="P91" s="43">
        <v>5.6614930651100979E-3</v>
      </c>
    </row>
    <row r="92" spans="1:16" ht="12.75" customHeight="1">
      <c r="A92" s="31">
        <v>82</v>
      </c>
      <c r="B92" s="32" t="s">
        <v>69</v>
      </c>
      <c r="C92" s="33" t="s">
        <v>132</v>
      </c>
      <c r="D92" s="34">
        <v>45106</v>
      </c>
      <c r="E92" s="40">
        <v>643</v>
      </c>
      <c r="F92" s="40">
        <v>648</v>
      </c>
      <c r="G92" s="41">
        <v>635.65</v>
      </c>
      <c r="H92" s="41">
        <v>628.29999999999995</v>
      </c>
      <c r="I92" s="41">
        <v>615.94999999999993</v>
      </c>
      <c r="J92" s="41">
        <v>655.35</v>
      </c>
      <c r="K92" s="41">
        <v>667.69999999999993</v>
      </c>
      <c r="L92" s="41">
        <v>675.05000000000007</v>
      </c>
      <c r="M92" s="31">
        <v>660.35</v>
      </c>
      <c r="N92" s="31">
        <v>640.65</v>
      </c>
      <c r="O92" s="42">
        <v>21015500</v>
      </c>
      <c r="P92" s="43">
        <v>-3.9128904088920183E-2</v>
      </c>
    </row>
    <row r="93" spans="1:16" ht="12.75" customHeight="1">
      <c r="A93" s="31">
        <v>83</v>
      </c>
      <c r="B93" s="32" t="s">
        <v>57</v>
      </c>
      <c r="C93" s="33" t="s">
        <v>133</v>
      </c>
      <c r="D93" s="34">
        <v>45106</v>
      </c>
      <c r="E93" s="40">
        <v>2822.65</v>
      </c>
      <c r="F93" s="40">
        <v>2818.6333333333332</v>
      </c>
      <c r="G93" s="41">
        <v>2806.2666666666664</v>
      </c>
      <c r="H93" s="41">
        <v>2789.8833333333332</v>
      </c>
      <c r="I93" s="41">
        <v>2777.5166666666664</v>
      </c>
      <c r="J93" s="41">
        <v>2835.0166666666664</v>
      </c>
      <c r="K93" s="41">
        <v>2847.3833333333332</v>
      </c>
      <c r="L93" s="41">
        <v>2863.7666666666664</v>
      </c>
      <c r="M93" s="31">
        <v>2831</v>
      </c>
      <c r="N93" s="31">
        <v>2802.25</v>
      </c>
      <c r="O93" s="42">
        <v>3361800</v>
      </c>
      <c r="P93" s="43">
        <v>-1.2513218188227E-2</v>
      </c>
    </row>
    <row r="94" spans="1:16" ht="12.75" customHeight="1">
      <c r="A94" s="31">
        <v>84</v>
      </c>
      <c r="B94" s="32" t="s">
        <v>134</v>
      </c>
      <c r="C94" s="33" t="s">
        <v>135</v>
      </c>
      <c r="D94" s="34">
        <v>45106</v>
      </c>
      <c r="E94" s="40">
        <v>421.7</v>
      </c>
      <c r="F94" s="40">
        <v>423.33333333333331</v>
      </c>
      <c r="G94" s="41">
        <v>416.56666666666661</v>
      </c>
      <c r="H94" s="41">
        <v>411.43333333333328</v>
      </c>
      <c r="I94" s="41">
        <v>404.66666666666657</v>
      </c>
      <c r="J94" s="41">
        <v>428.46666666666664</v>
      </c>
      <c r="K94" s="41">
        <v>435.23333333333341</v>
      </c>
      <c r="L94" s="41">
        <v>440.36666666666667</v>
      </c>
      <c r="M94" s="31">
        <v>430.1</v>
      </c>
      <c r="N94" s="31">
        <v>418.2</v>
      </c>
      <c r="O94" s="42">
        <v>36232000</v>
      </c>
      <c r="P94" s="43">
        <v>4.1826013445513469E-2</v>
      </c>
    </row>
    <row r="95" spans="1:16" ht="12.75" customHeight="1">
      <c r="A95" s="31">
        <v>85</v>
      </c>
      <c r="B95" s="32" t="s">
        <v>134</v>
      </c>
      <c r="C95" s="33" t="s">
        <v>136</v>
      </c>
      <c r="D95" s="34">
        <v>45106</v>
      </c>
      <c r="E95" s="40">
        <v>116.2</v>
      </c>
      <c r="F95" s="40">
        <v>116.38333333333333</v>
      </c>
      <c r="G95" s="41">
        <v>115.01666666666665</v>
      </c>
      <c r="H95" s="41">
        <v>113.83333333333333</v>
      </c>
      <c r="I95" s="41">
        <v>112.46666666666665</v>
      </c>
      <c r="J95" s="41">
        <v>117.56666666666665</v>
      </c>
      <c r="K95" s="41">
        <v>118.93333333333332</v>
      </c>
      <c r="L95" s="41">
        <v>120.11666666666665</v>
      </c>
      <c r="M95" s="31">
        <v>117.75</v>
      </c>
      <c r="N95" s="31">
        <v>115.2</v>
      </c>
      <c r="O95" s="42">
        <v>31556800</v>
      </c>
      <c r="P95" s="43">
        <v>-5.2371114207466485E-2</v>
      </c>
    </row>
    <row r="96" spans="1:16" ht="12.75" customHeight="1">
      <c r="A96" s="31">
        <v>86</v>
      </c>
      <c r="B96" s="32" t="s">
        <v>85</v>
      </c>
      <c r="C96" s="33" t="s">
        <v>137</v>
      </c>
      <c r="D96" s="34">
        <v>45106</v>
      </c>
      <c r="E96" s="40">
        <v>274.35000000000002</v>
      </c>
      <c r="F96" s="40">
        <v>273.98333333333335</v>
      </c>
      <c r="G96" s="41">
        <v>271.81666666666672</v>
      </c>
      <c r="H96" s="41">
        <v>269.28333333333336</v>
      </c>
      <c r="I96" s="41">
        <v>267.11666666666673</v>
      </c>
      <c r="J96" s="41">
        <v>276.51666666666671</v>
      </c>
      <c r="K96" s="41">
        <v>278.68333333333334</v>
      </c>
      <c r="L96" s="41">
        <v>281.2166666666667</v>
      </c>
      <c r="M96" s="31">
        <v>276.14999999999998</v>
      </c>
      <c r="N96" s="31">
        <v>271.45</v>
      </c>
      <c r="O96" s="42">
        <v>21324600</v>
      </c>
      <c r="P96" s="43">
        <v>2.7932960893854749E-3</v>
      </c>
    </row>
    <row r="97" spans="1:16" ht="12.75" customHeight="1">
      <c r="A97" s="31">
        <v>87</v>
      </c>
      <c r="B97" s="32" t="s">
        <v>60</v>
      </c>
      <c r="C97" s="33" t="s">
        <v>138</v>
      </c>
      <c r="D97" s="34">
        <v>45106</v>
      </c>
      <c r="E97" s="40">
        <v>2679.45</v>
      </c>
      <c r="F97" s="40">
        <v>2686.4833333333331</v>
      </c>
      <c r="G97" s="41">
        <v>2664.9666666666662</v>
      </c>
      <c r="H97" s="41">
        <v>2650.4833333333331</v>
      </c>
      <c r="I97" s="41">
        <v>2628.9666666666662</v>
      </c>
      <c r="J97" s="41">
        <v>2700.9666666666662</v>
      </c>
      <c r="K97" s="41">
        <v>2722.4833333333336</v>
      </c>
      <c r="L97" s="41">
        <v>2736.9666666666662</v>
      </c>
      <c r="M97" s="31">
        <v>2708</v>
      </c>
      <c r="N97" s="31">
        <v>2672</v>
      </c>
      <c r="O97" s="42">
        <v>9483600</v>
      </c>
      <c r="P97" s="43">
        <v>-1.4096806387225548E-2</v>
      </c>
    </row>
    <row r="98" spans="1:16" ht="12.75" customHeight="1">
      <c r="A98" s="31">
        <v>88</v>
      </c>
      <c r="B98" s="32" t="s">
        <v>69</v>
      </c>
      <c r="C98" s="33" t="s">
        <v>139</v>
      </c>
      <c r="D98" s="34">
        <v>45106</v>
      </c>
      <c r="E98" s="40">
        <v>117.65</v>
      </c>
      <c r="F98" s="40">
        <v>116.81666666666666</v>
      </c>
      <c r="G98" s="41">
        <v>115.53333333333333</v>
      </c>
      <c r="H98" s="41">
        <v>113.41666666666667</v>
      </c>
      <c r="I98" s="41">
        <v>112.13333333333334</v>
      </c>
      <c r="J98" s="41">
        <v>118.93333333333332</v>
      </c>
      <c r="K98" s="41">
        <v>120.21666666666665</v>
      </c>
      <c r="L98" s="41">
        <v>122.33333333333331</v>
      </c>
      <c r="M98" s="31">
        <v>118.1</v>
      </c>
      <c r="N98" s="31">
        <v>114.7</v>
      </c>
      <c r="O98" s="42">
        <v>50124500</v>
      </c>
      <c r="P98" s="43">
        <v>-2.3175097488584921E-2</v>
      </c>
    </row>
    <row r="99" spans="1:16" ht="12.75" customHeight="1">
      <c r="A99" s="31">
        <v>89</v>
      </c>
      <c r="B99" s="32" t="s">
        <v>64</v>
      </c>
      <c r="C99" s="33" t="s">
        <v>140</v>
      </c>
      <c r="D99" s="34">
        <v>45106</v>
      </c>
      <c r="E99" s="40">
        <v>928.3</v>
      </c>
      <c r="F99" s="40">
        <v>927.33333333333337</v>
      </c>
      <c r="G99" s="41">
        <v>924.51666666666677</v>
      </c>
      <c r="H99" s="41">
        <v>920.73333333333335</v>
      </c>
      <c r="I99" s="41">
        <v>917.91666666666674</v>
      </c>
      <c r="J99" s="41">
        <v>931.11666666666679</v>
      </c>
      <c r="K99" s="41">
        <v>933.93333333333339</v>
      </c>
      <c r="L99" s="41">
        <v>937.71666666666681</v>
      </c>
      <c r="M99" s="31">
        <v>930.15</v>
      </c>
      <c r="N99" s="31">
        <v>923.55</v>
      </c>
      <c r="O99" s="42">
        <v>84432600</v>
      </c>
      <c r="P99" s="43">
        <v>6.0806245777344043E-3</v>
      </c>
    </row>
    <row r="100" spans="1:16" ht="12.75" customHeight="1">
      <c r="A100" s="31">
        <v>90</v>
      </c>
      <c r="B100" s="32" t="s">
        <v>69</v>
      </c>
      <c r="C100" s="33" t="s">
        <v>141</v>
      </c>
      <c r="D100" s="34">
        <v>45106</v>
      </c>
      <c r="E100" s="40">
        <v>1304.45</v>
      </c>
      <c r="F100" s="40">
        <v>1306.8166666666668</v>
      </c>
      <c r="G100" s="41">
        <v>1288.9833333333336</v>
      </c>
      <c r="H100" s="41">
        <v>1273.5166666666667</v>
      </c>
      <c r="I100" s="41">
        <v>1255.6833333333334</v>
      </c>
      <c r="J100" s="41">
        <v>1322.2833333333338</v>
      </c>
      <c r="K100" s="41">
        <v>1340.1166666666672</v>
      </c>
      <c r="L100" s="41">
        <v>1355.5833333333339</v>
      </c>
      <c r="M100" s="31">
        <v>1324.65</v>
      </c>
      <c r="N100" s="31">
        <v>1291.3499999999999</v>
      </c>
      <c r="O100" s="42">
        <v>5165650</v>
      </c>
      <c r="P100" s="43">
        <v>1.6945315306890831E-2</v>
      </c>
    </row>
    <row r="101" spans="1:16" ht="12.75" customHeight="1">
      <c r="A101" s="31">
        <v>91</v>
      </c>
      <c r="B101" s="32" t="s">
        <v>69</v>
      </c>
      <c r="C101" s="33" t="s">
        <v>142</v>
      </c>
      <c r="D101" s="34">
        <v>45106</v>
      </c>
      <c r="E101" s="40">
        <v>567.9</v>
      </c>
      <c r="F101" s="40">
        <v>566.81666666666672</v>
      </c>
      <c r="G101" s="41">
        <v>561.53333333333342</v>
      </c>
      <c r="H101" s="41">
        <v>555.16666666666674</v>
      </c>
      <c r="I101" s="41">
        <v>549.88333333333344</v>
      </c>
      <c r="J101" s="41">
        <v>573.18333333333339</v>
      </c>
      <c r="K101" s="41">
        <v>578.4666666666667</v>
      </c>
      <c r="L101" s="41">
        <v>584.83333333333337</v>
      </c>
      <c r="M101" s="31">
        <v>572.1</v>
      </c>
      <c r="N101" s="31">
        <v>560.45000000000005</v>
      </c>
      <c r="O101" s="42">
        <v>14119500</v>
      </c>
      <c r="P101" s="43">
        <v>-3.3880359978824773E-3</v>
      </c>
    </row>
    <row r="102" spans="1:16" ht="12.75" customHeight="1">
      <c r="A102" s="31">
        <v>92</v>
      </c>
      <c r="B102" s="32" t="s">
        <v>80</v>
      </c>
      <c r="C102" s="33" t="s">
        <v>143</v>
      </c>
      <c r="D102" s="34">
        <v>45106</v>
      </c>
      <c r="E102" s="40">
        <v>7.75</v>
      </c>
      <c r="F102" s="40">
        <v>7.666666666666667</v>
      </c>
      <c r="G102" s="41">
        <v>7.4333333333333336</v>
      </c>
      <c r="H102" s="41">
        <v>7.1166666666666663</v>
      </c>
      <c r="I102" s="41">
        <v>6.8833333333333329</v>
      </c>
      <c r="J102" s="41">
        <v>7.9833333333333343</v>
      </c>
      <c r="K102" s="41">
        <v>8.2166666666666668</v>
      </c>
      <c r="L102" s="41">
        <v>8.533333333333335</v>
      </c>
      <c r="M102" s="31">
        <v>7.9</v>
      </c>
      <c r="N102" s="31">
        <v>7.35</v>
      </c>
      <c r="O102" s="42">
        <v>629770000</v>
      </c>
      <c r="P102" s="43">
        <v>7.05193808366381E-3</v>
      </c>
    </row>
    <row r="103" spans="1:16" ht="12.75" customHeight="1">
      <c r="A103" s="31">
        <v>93</v>
      </c>
      <c r="B103" s="32" t="s">
        <v>69</v>
      </c>
      <c r="C103" s="33" t="s">
        <v>144</v>
      </c>
      <c r="D103" s="34">
        <v>45106</v>
      </c>
      <c r="E103" s="40">
        <v>102.8</v>
      </c>
      <c r="F103" s="40">
        <v>103.25</v>
      </c>
      <c r="G103" s="41">
        <v>100.1</v>
      </c>
      <c r="H103" s="41">
        <v>97.399999999999991</v>
      </c>
      <c r="I103" s="41">
        <v>94.249999999999986</v>
      </c>
      <c r="J103" s="41">
        <v>105.95</v>
      </c>
      <c r="K103" s="41">
        <v>109.10000000000001</v>
      </c>
      <c r="L103" s="41">
        <v>111.80000000000001</v>
      </c>
      <c r="M103" s="31">
        <v>106.4</v>
      </c>
      <c r="N103" s="31">
        <v>100.55</v>
      </c>
      <c r="O103" s="42">
        <v>194890000</v>
      </c>
      <c r="P103" s="43">
        <v>1.8553360510086755E-2</v>
      </c>
    </row>
    <row r="104" spans="1:16" ht="12.75" customHeight="1">
      <c r="A104" s="31">
        <v>94</v>
      </c>
      <c r="B104" s="32" t="s">
        <v>64</v>
      </c>
      <c r="C104" s="33" t="s">
        <v>145</v>
      </c>
      <c r="D104" s="34">
        <v>45106</v>
      </c>
      <c r="E104" s="40">
        <v>81.55</v>
      </c>
      <c r="F104" s="40">
        <v>82.083333333333329</v>
      </c>
      <c r="G104" s="41">
        <v>80.316666666666663</v>
      </c>
      <c r="H104" s="41">
        <v>79.083333333333329</v>
      </c>
      <c r="I104" s="41">
        <v>77.316666666666663</v>
      </c>
      <c r="J104" s="41">
        <v>83.316666666666663</v>
      </c>
      <c r="K104" s="41">
        <v>85.083333333333343</v>
      </c>
      <c r="L104" s="41">
        <v>86.316666666666663</v>
      </c>
      <c r="M104" s="31">
        <v>83.85</v>
      </c>
      <c r="N104" s="31">
        <v>80.849999999999994</v>
      </c>
      <c r="O104" s="42">
        <v>273180000</v>
      </c>
      <c r="P104" s="43">
        <v>-9.8945308252691103E-3</v>
      </c>
    </row>
    <row r="105" spans="1:16" ht="12.75" customHeight="1">
      <c r="A105" s="31">
        <v>95</v>
      </c>
      <c r="B105" s="32" t="s">
        <v>46</v>
      </c>
      <c r="C105" s="33" t="s">
        <v>146</v>
      </c>
      <c r="D105" s="34">
        <v>45106</v>
      </c>
      <c r="E105" s="40">
        <v>128.5</v>
      </c>
      <c r="F105" s="40">
        <v>129.48333333333335</v>
      </c>
      <c r="G105" s="41">
        <v>127.1166666666667</v>
      </c>
      <c r="H105" s="41">
        <v>125.73333333333335</v>
      </c>
      <c r="I105" s="41">
        <v>123.3666666666667</v>
      </c>
      <c r="J105" s="41">
        <v>130.8666666666667</v>
      </c>
      <c r="K105" s="41">
        <v>133.23333333333338</v>
      </c>
      <c r="L105" s="41">
        <v>134.6166666666667</v>
      </c>
      <c r="M105" s="31">
        <v>131.85</v>
      </c>
      <c r="N105" s="31">
        <v>128.1</v>
      </c>
      <c r="O105" s="42">
        <v>52882500</v>
      </c>
      <c r="P105" s="43">
        <v>-7.6701146998803746E-3</v>
      </c>
    </row>
    <row r="106" spans="1:16" ht="12.75" customHeight="1">
      <c r="A106" s="31">
        <v>96</v>
      </c>
      <c r="B106" s="32" t="s">
        <v>85</v>
      </c>
      <c r="C106" s="33" t="s">
        <v>147</v>
      </c>
      <c r="D106" s="34">
        <v>45106</v>
      </c>
      <c r="E106" s="40">
        <v>480.75</v>
      </c>
      <c r="F106" s="40">
        <v>477.01666666666665</v>
      </c>
      <c r="G106" s="41">
        <v>471.0333333333333</v>
      </c>
      <c r="H106" s="41">
        <v>461.31666666666666</v>
      </c>
      <c r="I106" s="41">
        <v>455.33333333333331</v>
      </c>
      <c r="J106" s="41">
        <v>486.73333333333329</v>
      </c>
      <c r="K106" s="41">
        <v>492.71666666666664</v>
      </c>
      <c r="L106" s="41">
        <v>502.43333333333328</v>
      </c>
      <c r="M106" s="31">
        <v>483</v>
      </c>
      <c r="N106" s="31">
        <v>467.3</v>
      </c>
      <c r="O106" s="42">
        <v>8977375</v>
      </c>
      <c r="P106" s="43">
        <v>-3.0154486036838977E-2</v>
      </c>
    </row>
    <row r="107" spans="1:16" ht="12.75" customHeight="1">
      <c r="A107" s="31">
        <v>97</v>
      </c>
      <c r="B107" s="32" t="s">
        <v>118</v>
      </c>
      <c r="C107" s="33" t="s">
        <v>148</v>
      </c>
      <c r="D107" s="34">
        <v>45106</v>
      </c>
      <c r="E107" s="40">
        <v>397.05</v>
      </c>
      <c r="F107" s="40">
        <v>398.3</v>
      </c>
      <c r="G107" s="41">
        <v>393.40000000000003</v>
      </c>
      <c r="H107" s="41">
        <v>389.75</v>
      </c>
      <c r="I107" s="41">
        <v>384.85</v>
      </c>
      <c r="J107" s="41">
        <v>401.95000000000005</v>
      </c>
      <c r="K107" s="41">
        <v>406.85</v>
      </c>
      <c r="L107" s="41">
        <v>410.50000000000006</v>
      </c>
      <c r="M107" s="31">
        <v>403.2</v>
      </c>
      <c r="N107" s="31">
        <v>394.65</v>
      </c>
      <c r="O107" s="42">
        <v>17716000</v>
      </c>
      <c r="P107" s="43">
        <v>-8.5068278486680107E-3</v>
      </c>
    </row>
    <row r="108" spans="1:16" ht="12.75" customHeight="1">
      <c r="A108" s="31">
        <v>98</v>
      </c>
      <c r="B108" s="32" t="s">
        <v>50</v>
      </c>
      <c r="C108" s="33" t="s">
        <v>149</v>
      </c>
      <c r="D108" s="34">
        <v>45106</v>
      </c>
      <c r="E108" s="40">
        <v>232.45</v>
      </c>
      <c r="F108" s="40">
        <v>229.79999999999998</v>
      </c>
      <c r="G108" s="41">
        <v>225.79999999999995</v>
      </c>
      <c r="H108" s="41">
        <v>219.14999999999998</v>
      </c>
      <c r="I108" s="41">
        <v>215.14999999999995</v>
      </c>
      <c r="J108" s="41">
        <v>236.44999999999996</v>
      </c>
      <c r="K108" s="41">
        <v>240.45000000000002</v>
      </c>
      <c r="L108" s="41">
        <v>247.09999999999997</v>
      </c>
      <c r="M108" s="31">
        <v>233.8</v>
      </c>
      <c r="N108" s="31">
        <v>223.15</v>
      </c>
      <c r="O108" s="42">
        <v>17301400</v>
      </c>
      <c r="P108" s="43">
        <v>-3.9909880914065013E-2</v>
      </c>
    </row>
    <row r="109" spans="1:16" ht="12.75" customHeight="1">
      <c r="A109" s="31">
        <v>99</v>
      </c>
      <c r="B109" s="32" t="s">
        <v>46</v>
      </c>
      <c r="C109" s="33" t="s">
        <v>150</v>
      </c>
      <c r="D109" s="34">
        <v>45106</v>
      </c>
      <c r="E109" s="40">
        <v>2980.6</v>
      </c>
      <c r="F109" s="40">
        <v>2983.5500000000006</v>
      </c>
      <c r="G109" s="41">
        <v>2957.1000000000013</v>
      </c>
      <c r="H109" s="41">
        <v>2933.6000000000008</v>
      </c>
      <c r="I109" s="41">
        <v>2907.1500000000015</v>
      </c>
      <c r="J109" s="41">
        <v>3007.0500000000011</v>
      </c>
      <c r="K109" s="41">
        <v>3033.5000000000009</v>
      </c>
      <c r="L109" s="41">
        <v>3057.0000000000009</v>
      </c>
      <c r="M109" s="31">
        <v>3010</v>
      </c>
      <c r="N109" s="31">
        <v>2960.05</v>
      </c>
      <c r="O109" s="42">
        <v>684300</v>
      </c>
      <c r="P109" s="43">
        <v>0.88434531185460552</v>
      </c>
    </row>
    <row r="110" spans="1:16" ht="12.75" customHeight="1">
      <c r="A110" s="31">
        <v>100</v>
      </c>
      <c r="B110" s="32" t="s">
        <v>46</v>
      </c>
      <c r="C110" s="33" t="s">
        <v>151</v>
      </c>
      <c r="D110" s="34">
        <v>45106</v>
      </c>
      <c r="E110" s="40">
        <v>2475.75</v>
      </c>
      <c r="F110" s="40">
        <v>2463.3666666666663</v>
      </c>
      <c r="G110" s="41">
        <v>2446.3333333333326</v>
      </c>
      <c r="H110" s="41">
        <v>2416.9166666666661</v>
      </c>
      <c r="I110" s="41">
        <v>2399.8833333333323</v>
      </c>
      <c r="J110" s="41">
        <v>2492.7833333333328</v>
      </c>
      <c r="K110" s="41">
        <v>2509.8166666666666</v>
      </c>
      <c r="L110" s="41">
        <v>2539.2333333333331</v>
      </c>
      <c r="M110" s="31">
        <v>2480.4</v>
      </c>
      <c r="N110" s="31">
        <v>2433.9499999999998</v>
      </c>
      <c r="O110" s="42">
        <v>3825600</v>
      </c>
      <c r="P110" s="43">
        <v>-1.8623980298599352E-2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45106</v>
      </c>
      <c r="E111" s="40">
        <v>1290.7</v>
      </c>
      <c r="F111" s="40">
        <v>1296.2666666666667</v>
      </c>
      <c r="G111" s="41">
        <v>1282.1333333333332</v>
      </c>
      <c r="H111" s="41">
        <v>1273.5666666666666</v>
      </c>
      <c r="I111" s="41">
        <v>1259.4333333333332</v>
      </c>
      <c r="J111" s="41">
        <v>1304.8333333333333</v>
      </c>
      <c r="K111" s="41">
        <v>1318.9666666666669</v>
      </c>
      <c r="L111" s="41">
        <v>1327.5333333333333</v>
      </c>
      <c r="M111" s="31">
        <v>1310.4000000000001</v>
      </c>
      <c r="N111" s="31">
        <v>1287.7</v>
      </c>
      <c r="O111" s="42">
        <v>19824400</v>
      </c>
      <c r="P111" s="43">
        <v>2.6237184144667797E-4</v>
      </c>
    </row>
    <row r="112" spans="1:16" ht="12.75" customHeight="1">
      <c r="A112" s="31">
        <v>102</v>
      </c>
      <c r="B112" s="32" t="s">
        <v>80</v>
      </c>
      <c r="C112" s="33" t="s">
        <v>153</v>
      </c>
      <c r="D112" s="34">
        <v>45106</v>
      </c>
      <c r="E112" s="40">
        <v>167.7</v>
      </c>
      <c r="F112" s="40">
        <v>167.01666666666665</v>
      </c>
      <c r="G112" s="41">
        <v>161.83333333333331</v>
      </c>
      <c r="H112" s="41">
        <v>155.96666666666667</v>
      </c>
      <c r="I112" s="41">
        <v>150.78333333333333</v>
      </c>
      <c r="J112" s="41">
        <v>172.8833333333333</v>
      </c>
      <c r="K112" s="41">
        <v>178.06666666666663</v>
      </c>
      <c r="L112" s="41">
        <v>183.93333333333328</v>
      </c>
      <c r="M112" s="31">
        <v>172.2</v>
      </c>
      <c r="N112" s="31">
        <v>161.15</v>
      </c>
      <c r="O112" s="42">
        <v>77342400</v>
      </c>
      <c r="P112" s="43">
        <v>7.4543256873723554E-2</v>
      </c>
    </row>
    <row r="113" spans="1:16" ht="12.75" customHeight="1">
      <c r="A113" s="31">
        <v>103</v>
      </c>
      <c r="B113" s="32" t="s">
        <v>88</v>
      </c>
      <c r="C113" s="33" t="s">
        <v>154</v>
      </c>
      <c r="D113" s="34">
        <v>45106</v>
      </c>
      <c r="E113" s="40">
        <v>1301.5999999999999</v>
      </c>
      <c r="F113" s="40">
        <v>1301.4333333333334</v>
      </c>
      <c r="G113" s="41">
        <v>1296.6666666666667</v>
      </c>
      <c r="H113" s="41">
        <v>1291.7333333333333</v>
      </c>
      <c r="I113" s="41">
        <v>1286.9666666666667</v>
      </c>
      <c r="J113" s="41">
        <v>1306.3666666666668</v>
      </c>
      <c r="K113" s="41">
        <v>1311.1333333333332</v>
      </c>
      <c r="L113" s="41">
        <v>1316.0666666666668</v>
      </c>
      <c r="M113" s="31">
        <v>1306.2</v>
      </c>
      <c r="N113" s="31">
        <v>1296.5</v>
      </c>
      <c r="O113" s="42">
        <v>42573200</v>
      </c>
      <c r="P113" s="43">
        <v>1.149938701614666E-2</v>
      </c>
    </row>
    <row r="114" spans="1:16" ht="12.75" customHeight="1">
      <c r="A114" s="31">
        <v>104</v>
      </c>
      <c r="B114" s="32" t="s">
        <v>88</v>
      </c>
      <c r="C114" s="33" t="s">
        <v>155</v>
      </c>
      <c r="D114" s="34">
        <v>45106</v>
      </c>
      <c r="E114" s="40">
        <v>620.9</v>
      </c>
      <c r="F114" s="40">
        <v>620.81666666666661</v>
      </c>
      <c r="G114" s="41">
        <v>614.33333333333326</v>
      </c>
      <c r="H114" s="41">
        <v>607.76666666666665</v>
      </c>
      <c r="I114" s="41">
        <v>601.2833333333333</v>
      </c>
      <c r="J114" s="41">
        <v>627.38333333333321</v>
      </c>
      <c r="K114" s="41">
        <v>633.86666666666656</v>
      </c>
      <c r="L114" s="41">
        <v>640.43333333333317</v>
      </c>
      <c r="M114" s="31">
        <v>627.29999999999995</v>
      </c>
      <c r="N114" s="31">
        <v>614.25</v>
      </c>
      <c r="O114" s="42">
        <v>3400100</v>
      </c>
      <c r="P114" s="43">
        <v>4.2655627108249002E-2</v>
      </c>
    </row>
    <row r="115" spans="1:16" ht="12.75" customHeight="1">
      <c r="A115" s="31">
        <v>105</v>
      </c>
      <c r="B115" s="32" t="s">
        <v>85</v>
      </c>
      <c r="C115" s="33" t="s">
        <v>156</v>
      </c>
      <c r="D115" s="34">
        <v>45106</v>
      </c>
      <c r="E115" s="40">
        <v>92.35</v>
      </c>
      <c r="F115" s="40">
        <v>92.483333333333334</v>
      </c>
      <c r="G115" s="41">
        <v>91.866666666666674</v>
      </c>
      <c r="H115" s="41">
        <v>91.38333333333334</v>
      </c>
      <c r="I115" s="41">
        <v>90.76666666666668</v>
      </c>
      <c r="J115" s="41">
        <v>92.966666666666669</v>
      </c>
      <c r="K115" s="41">
        <v>93.583333333333314</v>
      </c>
      <c r="L115" s="41">
        <v>94.066666666666663</v>
      </c>
      <c r="M115" s="31">
        <v>93.1</v>
      </c>
      <c r="N115" s="31">
        <v>92</v>
      </c>
      <c r="O115" s="42">
        <v>59143500</v>
      </c>
      <c r="P115" s="43">
        <v>1.3026052104208416E-2</v>
      </c>
    </row>
    <row r="116" spans="1:16" ht="12.75" customHeight="1">
      <c r="A116" s="31">
        <v>106</v>
      </c>
      <c r="B116" s="32" t="s">
        <v>44</v>
      </c>
      <c r="C116" s="33" t="s">
        <v>157</v>
      </c>
      <c r="D116" s="34">
        <v>45106</v>
      </c>
      <c r="E116" s="40">
        <v>737.65</v>
      </c>
      <c r="F116" s="40">
        <v>737.83333333333337</v>
      </c>
      <c r="G116" s="41">
        <v>730.66666666666674</v>
      </c>
      <c r="H116" s="41">
        <v>723.68333333333339</v>
      </c>
      <c r="I116" s="41">
        <v>716.51666666666677</v>
      </c>
      <c r="J116" s="41">
        <v>744.81666666666672</v>
      </c>
      <c r="K116" s="41">
        <v>751.98333333333346</v>
      </c>
      <c r="L116" s="41">
        <v>758.9666666666667</v>
      </c>
      <c r="M116" s="31">
        <v>745</v>
      </c>
      <c r="N116" s="31">
        <v>730.85</v>
      </c>
      <c r="O116" s="42">
        <v>3522350</v>
      </c>
      <c r="P116" s="43">
        <v>3.712918660287081E-2</v>
      </c>
    </row>
    <row r="117" spans="1:16" ht="12.75" customHeight="1">
      <c r="A117" s="31">
        <v>107</v>
      </c>
      <c r="B117" s="32" t="s">
        <v>46</v>
      </c>
      <c r="C117" s="33" t="s">
        <v>158</v>
      </c>
      <c r="D117" s="34">
        <v>45106</v>
      </c>
      <c r="E117" s="40">
        <v>664.55</v>
      </c>
      <c r="F117" s="40">
        <v>664.4</v>
      </c>
      <c r="G117" s="41">
        <v>659.3</v>
      </c>
      <c r="H117" s="41">
        <v>654.04999999999995</v>
      </c>
      <c r="I117" s="41">
        <v>648.94999999999993</v>
      </c>
      <c r="J117" s="41">
        <v>669.65</v>
      </c>
      <c r="K117" s="41">
        <v>674.75000000000011</v>
      </c>
      <c r="L117" s="41">
        <v>680</v>
      </c>
      <c r="M117" s="31">
        <v>669.5</v>
      </c>
      <c r="N117" s="31">
        <v>659.15</v>
      </c>
      <c r="O117" s="42">
        <v>14351750</v>
      </c>
      <c r="P117" s="43">
        <v>7.8033794162826421E-3</v>
      </c>
    </row>
    <row r="118" spans="1:16" ht="12.75" customHeight="1">
      <c r="A118" s="31">
        <v>108</v>
      </c>
      <c r="B118" s="32" t="s">
        <v>60</v>
      </c>
      <c r="C118" s="33" t="s">
        <v>159</v>
      </c>
      <c r="D118" s="34">
        <v>45106</v>
      </c>
      <c r="E118" s="40">
        <v>447.9</v>
      </c>
      <c r="F118" s="40">
        <v>449.73333333333335</v>
      </c>
      <c r="G118" s="41">
        <v>444.66666666666669</v>
      </c>
      <c r="H118" s="41">
        <v>441.43333333333334</v>
      </c>
      <c r="I118" s="41">
        <v>436.36666666666667</v>
      </c>
      <c r="J118" s="41">
        <v>452.9666666666667</v>
      </c>
      <c r="K118" s="41">
        <v>458.0333333333333</v>
      </c>
      <c r="L118" s="41">
        <v>461.26666666666671</v>
      </c>
      <c r="M118" s="31">
        <v>454.8</v>
      </c>
      <c r="N118" s="31">
        <v>446.5</v>
      </c>
      <c r="O118" s="42">
        <v>66588800</v>
      </c>
      <c r="P118" s="43">
        <v>-9.5433018396439712E-3</v>
      </c>
    </row>
    <row r="119" spans="1:16" ht="12.75" customHeight="1">
      <c r="A119" s="31">
        <v>109</v>
      </c>
      <c r="B119" s="32" t="s">
        <v>134</v>
      </c>
      <c r="C119" s="33" t="s">
        <v>160</v>
      </c>
      <c r="D119" s="34">
        <v>45106</v>
      </c>
      <c r="E119" s="40">
        <v>585.75</v>
      </c>
      <c r="F119" s="40">
        <v>588.93333333333328</v>
      </c>
      <c r="G119" s="41">
        <v>580.81666666666661</v>
      </c>
      <c r="H119" s="41">
        <v>575.88333333333333</v>
      </c>
      <c r="I119" s="41">
        <v>567.76666666666665</v>
      </c>
      <c r="J119" s="41">
        <v>593.86666666666656</v>
      </c>
      <c r="K119" s="41">
        <v>601.98333333333312</v>
      </c>
      <c r="L119" s="41">
        <v>606.91666666666652</v>
      </c>
      <c r="M119" s="31">
        <v>597.04999999999995</v>
      </c>
      <c r="N119" s="31">
        <v>584</v>
      </c>
      <c r="O119" s="42">
        <v>27970000</v>
      </c>
      <c r="P119" s="43">
        <v>-6.3501931702118208E-3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45106</v>
      </c>
      <c r="E120" s="40">
        <v>3419.35</v>
      </c>
      <c r="F120" s="40">
        <v>3419.4166666666665</v>
      </c>
      <c r="G120" s="41">
        <v>3385.833333333333</v>
      </c>
      <c r="H120" s="41">
        <v>3352.3166666666666</v>
      </c>
      <c r="I120" s="41">
        <v>3318.7333333333331</v>
      </c>
      <c r="J120" s="41">
        <v>3452.9333333333329</v>
      </c>
      <c r="K120" s="41">
        <v>3486.516666666666</v>
      </c>
      <c r="L120" s="41">
        <v>3520.0333333333328</v>
      </c>
      <c r="M120" s="31">
        <v>3453</v>
      </c>
      <c r="N120" s="31">
        <v>3385.9</v>
      </c>
      <c r="O120" s="42">
        <v>387750</v>
      </c>
      <c r="P120" s="43">
        <v>0</v>
      </c>
    </row>
    <row r="121" spans="1:16" ht="12.75" customHeight="1">
      <c r="A121" s="31">
        <v>111</v>
      </c>
      <c r="B121" s="32" t="s">
        <v>134</v>
      </c>
      <c r="C121" s="33" t="s">
        <v>162</v>
      </c>
      <c r="D121" s="34">
        <v>45106</v>
      </c>
      <c r="E121" s="40">
        <v>760.85</v>
      </c>
      <c r="F121" s="40">
        <v>762.9</v>
      </c>
      <c r="G121" s="41">
        <v>751.5</v>
      </c>
      <c r="H121" s="41">
        <v>742.15</v>
      </c>
      <c r="I121" s="41">
        <v>730.75</v>
      </c>
      <c r="J121" s="41">
        <v>772.25</v>
      </c>
      <c r="K121" s="41">
        <v>783.64999999999986</v>
      </c>
      <c r="L121" s="41">
        <v>793</v>
      </c>
      <c r="M121" s="31">
        <v>774.3</v>
      </c>
      <c r="N121" s="31">
        <v>753.55</v>
      </c>
      <c r="O121" s="42">
        <v>32030100</v>
      </c>
      <c r="P121" s="43">
        <v>-1.2527573146876431E-2</v>
      </c>
    </row>
    <row r="122" spans="1:16" ht="12.75" customHeight="1">
      <c r="A122" s="31">
        <v>112</v>
      </c>
      <c r="B122" s="32" t="s">
        <v>46</v>
      </c>
      <c r="C122" s="33" t="s">
        <v>163</v>
      </c>
      <c r="D122" s="34">
        <v>45106</v>
      </c>
      <c r="E122" s="40">
        <v>492.9</v>
      </c>
      <c r="F122" s="40">
        <v>493.5333333333333</v>
      </c>
      <c r="G122" s="41">
        <v>488.66666666666663</v>
      </c>
      <c r="H122" s="41">
        <v>484.43333333333334</v>
      </c>
      <c r="I122" s="41">
        <v>479.56666666666666</v>
      </c>
      <c r="J122" s="41">
        <v>497.76666666666659</v>
      </c>
      <c r="K122" s="41">
        <v>502.63333333333327</v>
      </c>
      <c r="L122" s="41">
        <v>506.86666666666656</v>
      </c>
      <c r="M122" s="31">
        <v>498.4</v>
      </c>
      <c r="N122" s="31">
        <v>489.3</v>
      </c>
      <c r="O122" s="42">
        <v>17526250</v>
      </c>
      <c r="P122" s="43">
        <v>2.3879071126040603E-2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45106</v>
      </c>
      <c r="E123" s="40">
        <v>1846.7</v>
      </c>
      <c r="F123" s="40">
        <v>1846.05</v>
      </c>
      <c r="G123" s="41">
        <v>1838.6499999999999</v>
      </c>
      <c r="H123" s="41">
        <v>1830.6</v>
      </c>
      <c r="I123" s="41">
        <v>1823.1999999999998</v>
      </c>
      <c r="J123" s="41">
        <v>1854.1</v>
      </c>
      <c r="K123" s="41">
        <v>1861.5</v>
      </c>
      <c r="L123" s="41">
        <v>1869.55</v>
      </c>
      <c r="M123" s="31">
        <v>1853.45</v>
      </c>
      <c r="N123" s="31">
        <v>1838</v>
      </c>
      <c r="O123" s="42">
        <v>29098400</v>
      </c>
      <c r="P123" s="43">
        <v>7.7018977697742071E-3</v>
      </c>
    </row>
    <row r="124" spans="1:16" ht="12.75" customHeight="1">
      <c r="A124" s="31">
        <v>114</v>
      </c>
      <c r="B124" s="32" t="s">
        <v>69</v>
      </c>
      <c r="C124" s="33" t="s">
        <v>165</v>
      </c>
      <c r="D124" s="34">
        <v>45106</v>
      </c>
      <c r="E124" s="40">
        <v>123.75</v>
      </c>
      <c r="F124" s="40">
        <v>124.38333333333333</v>
      </c>
      <c r="G124" s="41">
        <v>121.86666666666665</v>
      </c>
      <c r="H124" s="41">
        <v>119.98333333333332</v>
      </c>
      <c r="I124" s="41">
        <v>117.46666666666664</v>
      </c>
      <c r="J124" s="41">
        <v>126.26666666666665</v>
      </c>
      <c r="K124" s="41">
        <v>128.78333333333333</v>
      </c>
      <c r="L124" s="41">
        <v>130.66666666666666</v>
      </c>
      <c r="M124" s="31">
        <v>126.9</v>
      </c>
      <c r="N124" s="31">
        <v>122.5</v>
      </c>
      <c r="O124" s="42">
        <v>92381248</v>
      </c>
      <c r="P124" s="43">
        <v>-6.5535295179635314E-2</v>
      </c>
    </row>
    <row r="125" spans="1:16" ht="12.75" customHeight="1">
      <c r="A125" s="31">
        <v>115</v>
      </c>
      <c r="B125" s="32" t="s">
        <v>46</v>
      </c>
      <c r="C125" s="33" t="s">
        <v>166</v>
      </c>
      <c r="D125" s="34">
        <v>45106</v>
      </c>
      <c r="E125" s="40">
        <v>2231.65</v>
      </c>
      <c r="F125" s="40">
        <v>2224.5166666666669</v>
      </c>
      <c r="G125" s="41">
        <v>2202.2333333333336</v>
      </c>
      <c r="H125" s="41">
        <v>2172.8166666666666</v>
      </c>
      <c r="I125" s="41">
        <v>2150.5333333333333</v>
      </c>
      <c r="J125" s="41">
        <v>2253.9333333333338</v>
      </c>
      <c r="K125" s="41">
        <v>2276.2166666666676</v>
      </c>
      <c r="L125" s="41">
        <v>2305.6333333333341</v>
      </c>
      <c r="M125" s="31">
        <v>2246.8000000000002</v>
      </c>
      <c r="N125" s="31">
        <v>2195.1</v>
      </c>
      <c r="O125" s="42">
        <v>1025950</v>
      </c>
      <c r="P125" s="43">
        <v>-2.6982169954476481E-2</v>
      </c>
    </row>
    <row r="126" spans="1:16" ht="12.75" customHeight="1">
      <c r="A126" s="31">
        <v>116</v>
      </c>
      <c r="B126" s="32" t="s">
        <v>44</v>
      </c>
      <c r="C126" s="33" t="s">
        <v>167</v>
      </c>
      <c r="D126" s="34">
        <v>45106</v>
      </c>
      <c r="E126" s="40">
        <v>365.5</v>
      </c>
      <c r="F126" s="40">
        <v>366.15000000000003</v>
      </c>
      <c r="G126" s="41">
        <v>363.05000000000007</v>
      </c>
      <c r="H126" s="41">
        <v>360.6</v>
      </c>
      <c r="I126" s="41">
        <v>357.50000000000006</v>
      </c>
      <c r="J126" s="41">
        <v>368.60000000000008</v>
      </c>
      <c r="K126" s="41">
        <v>371.7000000000001</v>
      </c>
      <c r="L126" s="41">
        <v>374.15000000000009</v>
      </c>
      <c r="M126" s="31">
        <v>369.25</v>
      </c>
      <c r="N126" s="31">
        <v>363.7</v>
      </c>
      <c r="O126" s="42">
        <v>11553000</v>
      </c>
      <c r="P126" s="43">
        <v>-4.2395244810908555E-4</v>
      </c>
    </row>
    <row r="127" spans="1:16" ht="12.75" customHeight="1">
      <c r="A127" s="31">
        <v>117</v>
      </c>
      <c r="B127" s="32" t="s">
        <v>69</v>
      </c>
      <c r="C127" s="33" t="s">
        <v>168</v>
      </c>
      <c r="D127" s="34">
        <v>45106</v>
      </c>
      <c r="E127" s="40">
        <v>407.3</v>
      </c>
      <c r="F127" s="40">
        <v>402.36666666666662</v>
      </c>
      <c r="G127" s="41">
        <v>395.83333333333326</v>
      </c>
      <c r="H127" s="41">
        <v>384.36666666666662</v>
      </c>
      <c r="I127" s="41">
        <v>377.83333333333326</v>
      </c>
      <c r="J127" s="41">
        <v>413.83333333333326</v>
      </c>
      <c r="K127" s="41">
        <v>420.36666666666667</v>
      </c>
      <c r="L127" s="41">
        <v>431.83333333333326</v>
      </c>
      <c r="M127" s="31">
        <v>408.9</v>
      </c>
      <c r="N127" s="31">
        <v>390.9</v>
      </c>
      <c r="O127" s="42">
        <v>18184000</v>
      </c>
      <c r="P127" s="43">
        <v>4.5297769602207404E-2</v>
      </c>
    </row>
    <row r="128" spans="1:16" ht="12.75" customHeight="1">
      <c r="A128" s="31">
        <v>118</v>
      </c>
      <c r="B128" s="32" t="s">
        <v>42</v>
      </c>
      <c r="C128" s="33" t="s">
        <v>169</v>
      </c>
      <c r="D128" s="34">
        <v>45106</v>
      </c>
      <c r="E128" s="40">
        <v>2397.6</v>
      </c>
      <c r="F128" s="40">
        <v>2402.65</v>
      </c>
      <c r="G128" s="41">
        <v>2388.3000000000002</v>
      </c>
      <c r="H128" s="41">
        <v>2379</v>
      </c>
      <c r="I128" s="41">
        <v>2364.65</v>
      </c>
      <c r="J128" s="41">
        <v>2411.9500000000003</v>
      </c>
      <c r="K128" s="41">
        <v>2426.2999999999997</v>
      </c>
      <c r="L128" s="41">
        <v>2435.6000000000004</v>
      </c>
      <c r="M128" s="31">
        <v>2417</v>
      </c>
      <c r="N128" s="31">
        <v>2393.35</v>
      </c>
      <c r="O128" s="42">
        <v>10983900</v>
      </c>
      <c r="P128" s="43">
        <v>-6.2427055342941674E-3</v>
      </c>
    </row>
    <row r="129" spans="1:16" ht="12.75" customHeight="1">
      <c r="A129" s="31">
        <v>119</v>
      </c>
      <c r="B129" s="32" t="s">
        <v>88</v>
      </c>
      <c r="C129" s="33" t="s">
        <v>170</v>
      </c>
      <c r="D129" s="34">
        <v>45106</v>
      </c>
      <c r="E129" s="40">
        <v>5021.55</v>
      </c>
      <c r="F129" s="40">
        <v>5032.9000000000005</v>
      </c>
      <c r="G129" s="41">
        <v>4972.7000000000007</v>
      </c>
      <c r="H129" s="41">
        <v>4923.8500000000004</v>
      </c>
      <c r="I129" s="41">
        <v>4863.6500000000005</v>
      </c>
      <c r="J129" s="41">
        <v>5081.7500000000009</v>
      </c>
      <c r="K129" s="41">
        <v>5141.95</v>
      </c>
      <c r="L129" s="41">
        <v>5190.8000000000011</v>
      </c>
      <c r="M129" s="31">
        <v>5093.1000000000004</v>
      </c>
      <c r="N129" s="31">
        <v>4984.05</v>
      </c>
      <c r="O129" s="42">
        <v>2126850</v>
      </c>
      <c r="P129" s="43">
        <v>3.0151118860796279E-2</v>
      </c>
    </row>
    <row r="130" spans="1:16" ht="12.75" customHeight="1">
      <c r="A130" s="31">
        <v>120</v>
      </c>
      <c r="B130" s="32" t="s">
        <v>88</v>
      </c>
      <c r="C130" s="33" t="s">
        <v>171</v>
      </c>
      <c r="D130" s="34">
        <v>45106</v>
      </c>
      <c r="E130" s="40">
        <v>3990.75</v>
      </c>
      <c r="F130" s="40">
        <v>3990.9166666666665</v>
      </c>
      <c r="G130" s="41">
        <v>3941.833333333333</v>
      </c>
      <c r="H130" s="41">
        <v>3892.9166666666665</v>
      </c>
      <c r="I130" s="41">
        <v>3843.833333333333</v>
      </c>
      <c r="J130" s="41">
        <v>4039.833333333333</v>
      </c>
      <c r="K130" s="41">
        <v>4088.9166666666661</v>
      </c>
      <c r="L130" s="41">
        <v>4137.833333333333</v>
      </c>
      <c r="M130" s="31">
        <v>4040</v>
      </c>
      <c r="N130" s="31">
        <v>3942</v>
      </c>
      <c r="O130" s="42">
        <v>1336200</v>
      </c>
      <c r="P130" s="43">
        <v>3.7905856765574023E-2</v>
      </c>
    </row>
    <row r="131" spans="1:16" ht="12.75" customHeight="1">
      <c r="A131" s="31">
        <v>121</v>
      </c>
      <c r="B131" s="32" t="s">
        <v>44</v>
      </c>
      <c r="C131" s="33" t="s">
        <v>172</v>
      </c>
      <c r="D131" s="34">
        <v>45106</v>
      </c>
      <c r="E131" s="40">
        <v>875.9</v>
      </c>
      <c r="F131" s="40">
        <v>864.73333333333323</v>
      </c>
      <c r="G131" s="41">
        <v>843.71666666666647</v>
      </c>
      <c r="H131" s="41">
        <v>811.53333333333319</v>
      </c>
      <c r="I131" s="41">
        <v>790.51666666666642</v>
      </c>
      <c r="J131" s="41">
        <v>896.91666666666652</v>
      </c>
      <c r="K131" s="41">
        <v>917.93333333333317</v>
      </c>
      <c r="L131" s="41">
        <v>950.11666666666656</v>
      </c>
      <c r="M131" s="31">
        <v>885.75</v>
      </c>
      <c r="N131" s="31">
        <v>832.55</v>
      </c>
      <c r="O131" s="42">
        <v>7386500</v>
      </c>
      <c r="P131" s="43">
        <v>5.6406515925115489E-2</v>
      </c>
    </row>
    <row r="132" spans="1:16" ht="12.75" customHeight="1">
      <c r="A132" s="31">
        <v>122</v>
      </c>
      <c r="B132" s="32" t="s">
        <v>57</v>
      </c>
      <c r="C132" s="33" t="s">
        <v>173</v>
      </c>
      <c r="D132" s="34">
        <v>45106</v>
      </c>
      <c r="E132" s="40">
        <v>1379.45</v>
      </c>
      <c r="F132" s="40">
        <v>1386.1833333333332</v>
      </c>
      <c r="G132" s="41">
        <v>1367.3666666666663</v>
      </c>
      <c r="H132" s="41">
        <v>1355.2833333333331</v>
      </c>
      <c r="I132" s="41">
        <v>1336.4666666666662</v>
      </c>
      <c r="J132" s="41">
        <v>1398.2666666666664</v>
      </c>
      <c r="K132" s="41">
        <v>1417.0833333333335</v>
      </c>
      <c r="L132" s="41">
        <v>1429.1666666666665</v>
      </c>
      <c r="M132" s="31">
        <v>1405</v>
      </c>
      <c r="N132" s="31">
        <v>1374.1</v>
      </c>
      <c r="O132" s="42">
        <v>14165900</v>
      </c>
      <c r="P132" s="43">
        <v>-3.0543376521010887E-3</v>
      </c>
    </row>
    <row r="133" spans="1:16" ht="12.75" customHeight="1">
      <c r="A133" s="31">
        <v>123</v>
      </c>
      <c r="B133" s="32" t="s">
        <v>69</v>
      </c>
      <c r="C133" s="33" t="s">
        <v>174</v>
      </c>
      <c r="D133" s="34">
        <v>45106</v>
      </c>
      <c r="E133" s="40">
        <v>326</v>
      </c>
      <c r="F133" s="40">
        <v>324.71666666666664</v>
      </c>
      <c r="G133" s="41">
        <v>321.5333333333333</v>
      </c>
      <c r="H133" s="41">
        <v>317.06666666666666</v>
      </c>
      <c r="I133" s="41">
        <v>313.88333333333333</v>
      </c>
      <c r="J133" s="41">
        <v>329.18333333333328</v>
      </c>
      <c r="K133" s="41">
        <v>332.36666666666656</v>
      </c>
      <c r="L133" s="41">
        <v>336.83333333333326</v>
      </c>
      <c r="M133" s="31">
        <v>327.9</v>
      </c>
      <c r="N133" s="31">
        <v>320.25</v>
      </c>
      <c r="O133" s="42">
        <v>27416000</v>
      </c>
      <c r="P133" s="43">
        <v>3.6443369121427489E-2</v>
      </c>
    </row>
    <row r="134" spans="1:16" ht="12.75" customHeight="1">
      <c r="A134" s="31">
        <v>124</v>
      </c>
      <c r="B134" s="32" t="s">
        <v>69</v>
      </c>
      <c r="C134" s="33" t="s">
        <v>175</v>
      </c>
      <c r="D134" s="34">
        <v>45106</v>
      </c>
      <c r="E134" s="40">
        <v>128.25</v>
      </c>
      <c r="F134" s="40">
        <v>128.65</v>
      </c>
      <c r="G134" s="41">
        <v>126.25</v>
      </c>
      <c r="H134" s="41">
        <v>124.25</v>
      </c>
      <c r="I134" s="41">
        <v>121.85</v>
      </c>
      <c r="J134" s="41">
        <v>130.65</v>
      </c>
      <c r="K134" s="41">
        <v>133.05000000000004</v>
      </c>
      <c r="L134" s="41">
        <v>135.05000000000001</v>
      </c>
      <c r="M134" s="31">
        <v>131.05000000000001</v>
      </c>
      <c r="N134" s="31">
        <v>126.65</v>
      </c>
      <c r="O134" s="42">
        <v>61206000</v>
      </c>
      <c r="P134" s="43">
        <v>5.5021201778880958E-2</v>
      </c>
    </row>
    <row r="135" spans="1:16" ht="12.75" customHeight="1">
      <c r="A135" s="31">
        <v>125</v>
      </c>
      <c r="B135" s="32" t="s">
        <v>60</v>
      </c>
      <c r="C135" s="33" t="s">
        <v>176</v>
      </c>
      <c r="D135" s="34">
        <v>45106</v>
      </c>
      <c r="E135" s="40">
        <v>527.5</v>
      </c>
      <c r="F135" s="40">
        <v>531.9666666666667</v>
      </c>
      <c r="G135" s="41">
        <v>522.28333333333342</v>
      </c>
      <c r="H135" s="41">
        <v>517.06666666666672</v>
      </c>
      <c r="I135" s="41">
        <v>507.38333333333344</v>
      </c>
      <c r="J135" s="41">
        <v>537.18333333333339</v>
      </c>
      <c r="K135" s="41">
        <v>546.86666666666679</v>
      </c>
      <c r="L135" s="41">
        <v>552.08333333333337</v>
      </c>
      <c r="M135" s="31">
        <v>541.65</v>
      </c>
      <c r="N135" s="31">
        <v>526.75</v>
      </c>
      <c r="O135" s="42">
        <v>10393200</v>
      </c>
      <c r="P135" s="43">
        <v>4.7563805104408356E-3</v>
      </c>
    </row>
    <row r="136" spans="1:16" ht="12.75" customHeight="1">
      <c r="A136" s="31">
        <v>126</v>
      </c>
      <c r="B136" s="32" t="s">
        <v>57</v>
      </c>
      <c r="C136" s="33" t="s">
        <v>177</v>
      </c>
      <c r="D136" s="34">
        <v>45106</v>
      </c>
      <c r="E136" s="40">
        <v>9469.4500000000007</v>
      </c>
      <c r="F136" s="40">
        <v>9490.6666666666661</v>
      </c>
      <c r="G136" s="41">
        <v>9408.7833333333328</v>
      </c>
      <c r="H136" s="41">
        <v>9348.1166666666668</v>
      </c>
      <c r="I136" s="41">
        <v>9266.2333333333336</v>
      </c>
      <c r="J136" s="41">
        <v>9551.3333333333321</v>
      </c>
      <c r="K136" s="41">
        <v>9633.2166666666672</v>
      </c>
      <c r="L136" s="41">
        <v>9693.8833333333314</v>
      </c>
      <c r="M136" s="31">
        <v>9572.5499999999993</v>
      </c>
      <c r="N136" s="31">
        <v>9430</v>
      </c>
      <c r="O136" s="42">
        <v>2395900</v>
      </c>
      <c r="P136" s="43">
        <v>6.1918269656945309E-2</v>
      </c>
    </row>
    <row r="137" spans="1:16" ht="12.75" customHeight="1">
      <c r="A137" s="31">
        <v>127</v>
      </c>
      <c r="B137" s="32" t="s">
        <v>60</v>
      </c>
      <c r="C137" s="33" t="s">
        <v>178</v>
      </c>
      <c r="D137" s="34">
        <v>45106</v>
      </c>
      <c r="E137" s="40">
        <v>899.65</v>
      </c>
      <c r="F137" s="40">
        <v>901.66666666666663</v>
      </c>
      <c r="G137" s="41">
        <v>893.73333333333323</v>
      </c>
      <c r="H137" s="41">
        <v>887.81666666666661</v>
      </c>
      <c r="I137" s="41">
        <v>879.88333333333321</v>
      </c>
      <c r="J137" s="41">
        <v>907.58333333333326</v>
      </c>
      <c r="K137" s="41">
        <v>915.51666666666665</v>
      </c>
      <c r="L137" s="41">
        <v>921.43333333333328</v>
      </c>
      <c r="M137" s="31">
        <v>909.6</v>
      </c>
      <c r="N137" s="31">
        <v>895.75</v>
      </c>
      <c r="O137" s="42">
        <v>10134700</v>
      </c>
      <c r="P137" s="43">
        <v>4.1862976779671931E-3</v>
      </c>
    </row>
    <row r="138" spans="1:16" ht="12.75" customHeight="1">
      <c r="A138" s="31">
        <v>128</v>
      </c>
      <c r="B138" s="32" t="s">
        <v>46</v>
      </c>
      <c r="C138" s="33" t="s">
        <v>179</v>
      </c>
      <c r="D138" s="34">
        <v>45106</v>
      </c>
      <c r="E138" s="40">
        <v>1617.8</v>
      </c>
      <c r="F138" s="40">
        <v>1613.1833333333332</v>
      </c>
      <c r="G138" s="41">
        <v>1591.0166666666664</v>
      </c>
      <c r="H138" s="41">
        <v>1564.2333333333333</v>
      </c>
      <c r="I138" s="41">
        <v>1542.0666666666666</v>
      </c>
      <c r="J138" s="41">
        <v>1639.9666666666662</v>
      </c>
      <c r="K138" s="41">
        <v>1662.1333333333328</v>
      </c>
      <c r="L138" s="41">
        <v>1688.9166666666661</v>
      </c>
      <c r="M138" s="31">
        <v>1635.35</v>
      </c>
      <c r="N138" s="31">
        <v>1586.4</v>
      </c>
      <c r="O138" s="42">
        <v>1426400</v>
      </c>
      <c r="P138" s="43">
        <v>-3.4912043301759135E-2</v>
      </c>
    </row>
    <row r="139" spans="1:16" ht="12.75" customHeight="1">
      <c r="A139" s="31">
        <v>129</v>
      </c>
      <c r="B139" s="32" t="s">
        <v>44</v>
      </c>
      <c r="C139" s="33" t="s">
        <v>180</v>
      </c>
      <c r="D139" s="34">
        <v>45106</v>
      </c>
      <c r="E139" s="40">
        <v>1459.3</v>
      </c>
      <c r="F139" s="40">
        <v>1454.95</v>
      </c>
      <c r="G139" s="41">
        <v>1434.8500000000001</v>
      </c>
      <c r="H139" s="41">
        <v>1410.4</v>
      </c>
      <c r="I139" s="41">
        <v>1390.3000000000002</v>
      </c>
      <c r="J139" s="41">
        <v>1479.4</v>
      </c>
      <c r="K139" s="41">
        <v>1499.5</v>
      </c>
      <c r="L139" s="41">
        <v>1523.95</v>
      </c>
      <c r="M139" s="31">
        <v>1475.05</v>
      </c>
      <c r="N139" s="31">
        <v>1430.5</v>
      </c>
      <c r="O139" s="42">
        <v>1670400</v>
      </c>
      <c r="P139" s="43">
        <v>1.9282401757383452E-2</v>
      </c>
    </row>
    <row r="140" spans="1:16" ht="12.75" customHeight="1">
      <c r="A140" s="31">
        <v>130</v>
      </c>
      <c r="B140" s="32" t="s">
        <v>69</v>
      </c>
      <c r="C140" s="33" t="s">
        <v>181</v>
      </c>
      <c r="D140" s="34">
        <v>45106</v>
      </c>
      <c r="E140" s="40">
        <v>741.35</v>
      </c>
      <c r="F140" s="40">
        <v>736.63333333333333</v>
      </c>
      <c r="G140" s="41">
        <v>716.11666666666667</v>
      </c>
      <c r="H140" s="41">
        <v>690.88333333333333</v>
      </c>
      <c r="I140" s="41">
        <v>670.36666666666667</v>
      </c>
      <c r="J140" s="41">
        <v>761.86666666666667</v>
      </c>
      <c r="K140" s="41">
        <v>782.38333333333333</v>
      </c>
      <c r="L140" s="41">
        <v>807.61666666666667</v>
      </c>
      <c r="M140" s="31">
        <v>757.15</v>
      </c>
      <c r="N140" s="31">
        <v>711.4</v>
      </c>
      <c r="O140" s="42">
        <v>5952250</v>
      </c>
      <c r="P140" s="43">
        <v>1.0603076505144486E-2</v>
      </c>
    </row>
    <row r="141" spans="1:16" ht="12.75" customHeight="1">
      <c r="A141" s="31">
        <v>131</v>
      </c>
      <c r="B141" s="32" t="s">
        <v>85</v>
      </c>
      <c r="C141" s="33" t="s">
        <v>182</v>
      </c>
      <c r="D141" s="34">
        <v>45106</v>
      </c>
      <c r="E141" s="40">
        <v>1043.7</v>
      </c>
      <c r="F141" s="40">
        <v>1040.6333333333334</v>
      </c>
      <c r="G141" s="41">
        <v>1033.4666666666669</v>
      </c>
      <c r="H141" s="41">
        <v>1023.2333333333336</v>
      </c>
      <c r="I141" s="41">
        <v>1016.0666666666671</v>
      </c>
      <c r="J141" s="41">
        <v>1050.8666666666668</v>
      </c>
      <c r="K141" s="41">
        <v>1058.0333333333333</v>
      </c>
      <c r="L141" s="41">
        <v>1068.2666666666667</v>
      </c>
      <c r="M141" s="31">
        <v>1047.8</v>
      </c>
      <c r="N141" s="31">
        <v>1030.4000000000001</v>
      </c>
      <c r="O141" s="42">
        <v>2240000</v>
      </c>
      <c r="P141" s="43">
        <v>5.1051051051051052E-2</v>
      </c>
    </row>
    <row r="142" spans="1:16" ht="12.75" customHeight="1">
      <c r="A142" s="31">
        <v>132</v>
      </c>
      <c r="B142" s="32" t="s">
        <v>57</v>
      </c>
      <c r="C142" s="33" t="s">
        <v>183</v>
      </c>
      <c r="D142" s="34">
        <v>45106</v>
      </c>
      <c r="E142" s="40">
        <v>86.1</v>
      </c>
      <c r="F142" s="40">
        <v>85.033333333333331</v>
      </c>
      <c r="G142" s="41">
        <v>83.666666666666657</v>
      </c>
      <c r="H142" s="41">
        <v>81.23333333333332</v>
      </c>
      <c r="I142" s="41">
        <v>79.866666666666646</v>
      </c>
      <c r="J142" s="41">
        <v>87.466666666666669</v>
      </c>
      <c r="K142" s="41">
        <v>88.833333333333343</v>
      </c>
      <c r="L142" s="41">
        <v>91.26666666666668</v>
      </c>
      <c r="M142" s="31">
        <v>86.4</v>
      </c>
      <c r="N142" s="31">
        <v>82.6</v>
      </c>
      <c r="O142" s="42">
        <v>74946900</v>
      </c>
      <c r="P142" s="43">
        <v>3.4744413080980557E-2</v>
      </c>
    </row>
    <row r="143" spans="1:16" ht="12.75" customHeight="1">
      <c r="A143" s="31">
        <v>133</v>
      </c>
      <c r="B143" s="32" t="s">
        <v>88</v>
      </c>
      <c r="C143" s="33" t="s">
        <v>184</v>
      </c>
      <c r="D143" s="34">
        <v>45106</v>
      </c>
      <c r="E143" s="40">
        <v>1880.45</v>
      </c>
      <c r="F143" s="40">
        <v>1884.2333333333333</v>
      </c>
      <c r="G143" s="41">
        <v>1872.2166666666667</v>
      </c>
      <c r="H143" s="41">
        <v>1863.9833333333333</v>
      </c>
      <c r="I143" s="41">
        <v>1851.9666666666667</v>
      </c>
      <c r="J143" s="41">
        <v>1892.4666666666667</v>
      </c>
      <c r="K143" s="41">
        <v>1904.4833333333336</v>
      </c>
      <c r="L143" s="41">
        <v>1912.7166666666667</v>
      </c>
      <c r="M143" s="31">
        <v>1896.25</v>
      </c>
      <c r="N143" s="31">
        <v>1876</v>
      </c>
      <c r="O143" s="42">
        <v>3316225</v>
      </c>
      <c r="P143" s="43">
        <v>1.038961038961039E-2</v>
      </c>
    </row>
    <row r="144" spans="1:16" ht="12.75" customHeight="1">
      <c r="A144" s="31">
        <v>134</v>
      </c>
      <c r="B144" s="32" t="s">
        <v>57</v>
      </c>
      <c r="C144" s="33" t="s">
        <v>185</v>
      </c>
      <c r="D144" s="34">
        <v>45106</v>
      </c>
      <c r="E144" s="40">
        <v>100457.15</v>
      </c>
      <c r="F144" s="40">
        <v>100371.33333333333</v>
      </c>
      <c r="G144" s="41">
        <v>99722.666666666657</v>
      </c>
      <c r="H144" s="41">
        <v>98988.183333333334</v>
      </c>
      <c r="I144" s="41">
        <v>98339.516666666663</v>
      </c>
      <c r="J144" s="41">
        <v>101105.81666666665</v>
      </c>
      <c r="K144" s="41">
        <v>101754.48333333331</v>
      </c>
      <c r="L144" s="41">
        <v>102488.96666666665</v>
      </c>
      <c r="M144" s="31">
        <v>101020</v>
      </c>
      <c r="N144" s="31">
        <v>99636.85</v>
      </c>
      <c r="O144" s="42">
        <v>52740</v>
      </c>
      <c r="P144" s="43">
        <v>5.2064631956912029E-2</v>
      </c>
    </row>
    <row r="145" spans="1:16" ht="12.75" customHeight="1">
      <c r="A145" s="31">
        <v>135</v>
      </c>
      <c r="B145" s="32" t="s">
        <v>69</v>
      </c>
      <c r="C145" s="33" t="s">
        <v>186</v>
      </c>
      <c r="D145" s="34">
        <v>45106</v>
      </c>
      <c r="E145" s="40">
        <v>1231.6500000000001</v>
      </c>
      <c r="F145" s="40">
        <v>1219.7833333333335</v>
      </c>
      <c r="G145" s="41">
        <v>1199.5666666666671</v>
      </c>
      <c r="H145" s="41">
        <v>1167.4833333333336</v>
      </c>
      <c r="I145" s="41">
        <v>1147.2666666666671</v>
      </c>
      <c r="J145" s="41">
        <v>1251.866666666667</v>
      </c>
      <c r="K145" s="41">
        <v>1272.0833333333337</v>
      </c>
      <c r="L145" s="41">
        <v>1304.166666666667</v>
      </c>
      <c r="M145" s="31">
        <v>1240</v>
      </c>
      <c r="N145" s="31">
        <v>1187.7</v>
      </c>
      <c r="O145" s="42">
        <v>5559950</v>
      </c>
      <c r="P145" s="43">
        <v>5.9388300504800554E-4</v>
      </c>
    </row>
    <row r="146" spans="1:16" ht="12.75" customHeight="1">
      <c r="A146" s="31">
        <v>136</v>
      </c>
      <c r="B146" s="32" t="s">
        <v>134</v>
      </c>
      <c r="C146" s="33" t="s">
        <v>187</v>
      </c>
      <c r="D146" s="34">
        <v>45106</v>
      </c>
      <c r="E146" s="40">
        <v>84.2</v>
      </c>
      <c r="F146" s="40">
        <v>84.533333333333346</v>
      </c>
      <c r="G146" s="41">
        <v>83.416666666666686</v>
      </c>
      <c r="H146" s="41">
        <v>82.63333333333334</v>
      </c>
      <c r="I146" s="41">
        <v>81.51666666666668</v>
      </c>
      <c r="J146" s="41">
        <v>85.316666666666691</v>
      </c>
      <c r="K146" s="41">
        <v>86.433333333333337</v>
      </c>
      <c r="L146" s="41">
        <v>87.216666666666697</v>
      </c>
      <c r="M146" s="31">
        <v>85.65</v>
      </c>
      <c r="N146" s="31">
        <v>83.75</v>
      </c>
      <c r="O146" s="42">
        <v>56992500</v>
      </c>
      <c r="P146" s="43">
        <v>5.5123576784226601E-2</v>
      </c>
    </row>
    <row r="147" spans="1:16" ht="12.75" customHeight="1">
      <c r="A147" s="31">
        <v>137</v>
      </c>
      <c r="B147" s="32" t="s">
        <v>46</v>
      </c>
      <c r="C147" s="33" t="s">
        <v>188</v>
      </c>
      <c r="D147" s="34">
        <v>45106</v>
      </c>
      <c r="E147" s="40">
        <v>4489.7</v>
      </c>
      <c r="F147" s="40">
        <v>4476.6000000000004</v>
      </c>
      <c r="G147" s="41">
        <v>4443.2000000000007</v>
      </c>
      <c r="H147" s="41">
        <v>4396.7000000000007</v>
      </c>
      <c r="I147" s="41">
        <v>4363.3000000000011</v>
      </c>
      <c r="J147" s="41">
        <v>4523.1000000000004</v>
      </c>
      <c r="K147" s="41">
        <v>4556.5</v>
      </c>
      <c r="L147" s="41">
        <v>4603</v>
      </c>
      <c r="M147" s="31">
        <v>4510</v>
      </c>
      <c r="N147" s="31">
        <v>4430.1000000000004</v>
      </c>
      <c r="O147" s="42">
        <v>1534425</v>
      </c>
      <c r="P147" s="43">
        <v>-1.4008257160757603E-2</v>
      </c>
    </row>
    <row r="148" spans="1:16" ht="12.75" customHeight="1">
      <c r="A148" s="31">
        <v>138</v>
      </c>
      <c r="B148" s="32" t="s">
        <v>40</v>
      </c>
      <c r="C148" s="33" t="s">
        <v>189</v>
      </c>
      <c r="D148" s="34">
        <v>45106</v>
      </c>
      <c r="E148" s="40">
        <v>4686.8999999999996</v>
      </c>
      <c r="F148" s="40">
        <v>4667.333333333333</v>
      </c>
      <c r="G148" s="41">
        <v>4636.7666666666664</v>
      </c>
      <c r="H148" s="41">
        <v>4586.6333333333332</v>
      </c>
      <c r="I148" s="41">
        <v>4556.0666666666666</v>
      </c>
      <c r="J148" s="41">
        <v>4717.4666666666662</v>
      </c>
      <c r="K148" s="41">
        <v>4748.0333333333338</v>
      </c>
      <c r="L148" s="41">
        <v>4798.1666666666661</v>
      </c>
      <c r="M148" s="31">
        <v>4697.8999999999996</v>
      </c>
      <c r="N148" s="31">
        <v>4617.2</v>
      </c>
      <c r="O148" s="42">
        <v>732750</v>
      </c>
      <c r="P148" s="43">
        <v>1.2435233160621761E-2</v>
      </c>
    </row>
    <row r="149" spans="1:16" ht="12.75" customHeight="1">
      <c r="A149" s="31">
        <v>139</v>
      </c>
      <c r="B149" s="32" t="s">
        <v>60</v>
      </c>
      <c r="C149" s="33" t="s">
        <v>190</v>
      </c>
      <c r="D149" s="34">
        <v>45106</v>
      </c>
      <c r="E149" s="40">
        <v>22903.4</v>
      </c>
      <c r="F149" s="40">
        <v>22921.533333333336</v>
      </c>
      <c r="G149" s="41">
        <v>22781.866666666672</v>
      </c>
      <c r="H149" s="41">
        <v>22660.333333333336</v>
      </c>
      <c r="I149" s="41">
        <v>22520.666666666672</v>
      </c>
      <c r="J149" s="41">
        <v>23043.066666666673</v>
      </c>
      <c r="K149" s="41">
        <v>23182.733333333337</v>
      </c>
      <c r="L149" s="41">
        <v>23304.266666666674</v>
      </c>
      <c r="M149" s="31">
        <v>23061.200000000001</v>
      </c>
      <c r="N149" s="31">
        <v>22800</v>
      </c>
      <c r="O149" s="42">
        <v>377040</v>
      </c>
      <c r="P149" s="43">
        <v>-3.3924361996515322E-2</v>
      </c>
    </row>
    <row r="150" spans="1:16" ht="12.75" customHeight="1">
      <c r="A150" s="31">
        <v>140</v>
      </c>
      <c r="B150" s="32" t="s">
        <v>134</v>
      </c>
      <c r="C150" s="33" t="s">
        <v>191</v>
      </c>
      <c r="D150" s="34">
        <v>45106</v>
      </c>
      <c r="E150" s="40">
        <v>107.1</v>
      </c>
      <c r="F150" s="40">
        <v>107.11666666666667</v>
      </c>
      <c r="G150" s="41">
        <v>106.53333333333335</v>
      </c>
      <c r="H150" s="41">
        <v>105.96666666666667</v>
      </c>
      <c r="I150" s="41">
        <v>105.38333333333334</v>
      </c>
      <c r="J150" s="41">
        <v>107.68333333333335</v>
      </c>
      <c r="K150" s="41">
        <v>108.26666666666667</v>
      </c>
      <c r="L150" s="41">
        <v>108.83333333333336</v>
      </c>
      <c r="M150" s="31">
        <v>107.7</v>
      </c>
      <c r="N150" s="31">
        <v>106.55</v>
      </c>
      <c r="O150" s="42">
        <v>72495000</v>
      </c>
      <c r="P150" s="43">
        <v>3.1832447319541407E-2</v>
      </c>
    </row>
    <row r="151" spans="1:16" ht="12.75" customHeight="1">
      <c r="A151" s="31">
        <v>141</v>
      </c>
      <c r="B151" s="32" t="s">
        <v>192</v>
      </c>
      <c r="C151" s="33" t="s">
        <v>193</v>
      </c>
      <c r="D151" s="34">
        <v>45106</v>
      </c>
      <c r="E151" s="40">
        <v>187.6</v>
      </c>
      <c r="F151" s="40">
        <v>187.85</v>
      </c>
      <c r="G151" s="41">
        <v>186.6</v>
      </c>
      <c r="H151" s="41">
        <v>185.6</v>
      </c>
      <c r="I151" s="41">
        <v>184.35</v>
      </c>
      <c r="J151" s="41">
        <v>188.85</v>
      </c>
      <c r="K151" s="41">
        <v>190.1</v>
      </c>
      <c r="L151" s="41">
        <v>191.1</v>
      </c>
      <c r="M151" s="31">
        <v>189.1</v>
      </c>
      <c r="N151" s="31">
        <v>186.85</v>
      </c>
      <c r="O151" s="42">
        <v>76866600</v>
      </c>
      <c r="P151" s="43">
        <v>-6.8606778504759838E-3</v>
      </c>
    </row>
    <row r="152" spans="1:16" ht="12.75" customHeight="1">
      <c r="A152" s="31">
        <v>142</v>
      </c>
      <c r="B152" s="32" t="s">
        <v>109</v>
      </c>
      <c r="C152" s="33" t="s">
        <v>194</v>
      </c>
      <c r="D152" s="34">
        <v>45106</v>
      </c>
      <c r="E152" s="40">
        <v>1014.75</v>
      </c>
      <c r="F152" s="40">
        <v>1013.9333333333334</v>
      </c>
      <c r="G152" s="41">
        <v>1003.4666666666667</v>
      </c>
      <c r="H152" s="41">
        <v>992.18333333333328</v>
      </c>
      <c r="I152" s="41">
        <v>981.71666666666658</v>
      </c>
      <c r="J152" s="41">
        <v>1025.2166666666667</v>
      </c>
      <c r="K152" s="41">
        <v>1035.6833333333334</v>
      </c>
      <c r="L152" s="41">
        <v>1046.9666666666669</v>
      </c>
      <c r="M152" s="31">
        <v>1024.4000000000001</v>
      </c>
      <c r="N152" s="31">
        <v>1002.65</v>
      </c>
      <c r="O152" s="42">
        <v>4755800</v>
      </c>
      <c r="P152" s="43">
        <v>-2.6926382125465484E-2</v>
      </c>
    </row>
    <row r="153" spans="1:16" ht="12.75" customHeight="1">
      <c r="A153" s="31">
        <v>143</v>
      </c>
      <c r="B153" s="32" t="s">
        <v>88</v>
      </c>
      <c r="C153" s="33" t="s">
        <v>195</v>
      </c>
      <c r="D153" s="34">
        <v>45106</v>
      </c>
      <c r="E153" s="40">
        <v>3922.2</v>
      </c>
      <c r="F153" s="40">
        <v>3924.5499999999997</v>
      </c>
      <c r="G153" s="41">
        <v>3896.3499999999995</v>
      </c>
      <c r="H153" s="41">
        <v>3870.4999999999995</v>
      </c>
      <c r="I153" s="41">
        <v>3842.2999999999993</v>
      </c>
      <c r="J153" s="41">
        <v>3950.3999999999996</v>
      </c>
      <c r="K153" s="41">
        <v>3978.5999999999995</v>
      </c>
      <c r="L153" s="41">
        <v>4004.45</v>
      </c>
      <c r="M153" s="31">
        <v>3952.75</v>
      </c>
      <c r="N153" s="31">
        <v>3898.7</v>
      </c>
      <c r="O153" s="42">
        <v>392800</v>
      </c>
      <c r="P153" s="43">
        <v>-3.536345776031434E-2</v>
      </c>
    </row>
    <row r="154" spans="1:16" ht="12.75" customHeight="1">
      <c r="A154" s="31">
        <v>144</v>
      </c>
      <c r="B154" s="32" t="s">
        <v>85</v>
      </c>
      <c r="C154" s="33" t="s">
        <v>196</v>
      </c>
      <c r="D154" s="34">
        <v>45106</v>
      </c>
      <c r="E154" s="40">
        <v>160.35</v>
      </c>
      <c r="F154" s="40">
        <v>159.21666666666667</v>
      </c>
      <c r="G154" s="41">
        <v>157.78333333333333</v>
      </c>
      <c r="H154" s="41">
        <v>155.21666666666667</v>
      </c>
      <c r="I154" s="41">
        <v>153.78333333333333</v>
      </c>
      <c r="J154" s="41">
        <v>161.78333333333333</v>
      </c>
      <c r="K154" s="41">
        <v>163.21666666666667</v>
      </c>
      <c r="L154" s="41">
        <v>165.78333333333333</v>
      </c>
      <c r="M154" s="31">
        <v>160.65</v>
      </c>
      <c r="N154" s="31">
        <v>156.65</v>
      </c>
      <c r="O154" s="42">
        <v>50327200</v>
      </c>
      <c r="P154" s="43">
        <v>2.5415751490429871E-2</v>
      </c>
    </row>
    <row r="155" spans="1:16" ht="12.75" customHeight="1">
      <c r="A155" s="31">
        <v>145</v>
      </c>
      <c r="B155" s="32" t="s">
        <v>48</v>
      </c>
      <c r="C155" s="33" t="s">
        <v>197</v>
      </c>
      <c r="D155" s="34">
        <v>45106</v>
      </c>
      <c r="E155" s="40">
        <v>38408.699999999997</v>
      </c>
      <c r="F155" s="40">
        <v>38531.98333333333</v>
      </c>
      <c r="G155" s="41">
        <v>38205.916666666657</v>
      </c>
      <c r="H155" s="41">
        <v>38003.133333333324</v>
      </c>
      <c r="I155" s="41">
        <v>37677.066666666651</v>
      </c>
      <c r="J155" s="41">
        <v>38734.766666666663</v>
      </c>
      <c r="K155" s="41">
        <v>39060.833333333328</v>
      </c>
      <c r="L155" s="41">
        <v>39263.616666666669</v>
      </c>
      <c r="M155" s="31">
        <v>38858.050000000003</v>
      </c>
      <c r="N155" s="31">
        <v>38329.199999999997</v>
      </c>
      <c r="O155" s="42">
        <v>170955</v>
      </c>
      <c r="P155" s="43">
        <v>1.7680150013394052E-2</v>
      </c>
    </row>
    <row r="156" spans="1:16" ht="12.75" customHeight="1">
      <c r="A156" s="31">
        <v>146</v>
      </c>
      <c r="B156" s="32" t="s">
        <v>44</v>
      </c>
      <c r="C156" s="33" t="s">
        <v>198</v>
      </c>
      <c r="D156" s="34">
        <v>45106</v>
      </c>
      <c r="E156" s="40">
        <v>952.7</v>
      </c>
      <c r="F156" s="40">
        <v>941.55000000000007</v>
      </c>
      <c r="G156" s="41">
        <v>910.15000000000009</v>
      </c>
      <c r="H156" s="41">
        <v>867.6</v>
      </c>
      <c r="I156" s="41">
        <v>836.2</v>
      </c>
      <c r="J156" s="41">
        <v>984.10000000000014</v>
      </c>
      <c r="K156" s="41">
        <v>1015.5</v>
      </c>
      <c r="L156" s="41">
        <v>1058.0500000000002</v>
      </c>
      <c r="M156" s="31">
        <v>972.95</v>
      </c>
      <c r="N156" s="31">
        <v>899</v>
      </c>
      <c r="O156" s="42">
        <v>11691050</v>
      </c>
      <c r="P156" s="43">
        <v>0.16877774223217498</v>
      </c>
    </row>
    <row r="157" spans="1:16" ht="12.75" customHeight="1">
      <c r="A157" s="31">
        <v>147</v>
      </c>
      <c r="B157" s="32" t="s">
        <v>88</v>
      </c>
      <c r="C157" s="33" t="s">
        <v>199</v>
      </c>
      <c r="D157" s="34">
        <v>45106</v>
      </c>
      <c r="E157" s="40">
        <v>4956.75</v>
      </c>
      <c r="F157" s="40">
        <v>4976.916666666667</v>
      </c>
      <c r="G157" s="41">
        <v>4929.8833333333341</v>
      </c>
      <c r="H157" s="41">
        <v>4903.0166666666673</v>
      </c>
      <c r="I157" s="41">
        <v>4855.9833333333345</v>
      </c>
      <c r="J157" s="41">
        <v>5003.7833333333338</v>
      </c>
      <c r="K157" s="41">
        <v>5050.8166666666666</v>
      </c>
      <c r="L157" s="41">
        <v>5077.6833333333334</v>
      </c>
      <c r="M157" s="31">
        <v>5023.95</v>
      </c>
      <c r="N157" s="31">
        <v>4950.05</v>
      </c>
      <c r="O157" s="42">
        <v>1373050</v>
      </c>
      <c r="P157" s="43">
        <v>3.2096816627203366E-2</v>
      </c>
    </row>
    <row r="158" spans="1:16" ht="12.75" customHeight="1">
      <c r="A158" s="31">
        <v>148</v>
      </c>
      <c r="B158" s="32" t="s">
        <v>85</v>
      </c>
      <c r="C158" s="33" t="s">
        <v>200</v>
      </c>
      <c r="D158" s="34">
        <v>45106</v>
      </c>
      <c r="E158" s="40">
        <v>226.8</v>
      </c>
      <c r="F158" s="40">
        <v>226.20000000000002</v>
      </c>
      <c r="G158" s="41">
        <v>225.20000000000005</v>
      </c>
      <c r="H158" s="41">
        <v>223.60000000000002</v>
      </c>
      <c r="I158" s="41">
        <v>222.60000000000005</v>
      </c>
      <c r="J158" s="41">
        <v>227.80000000000004</v>
      </c>
      <c r="K158" s="41">
        <v>228.79999999999998</v>
      </c>
      <c r="L158" s="41">
        <v>230.40000000000003</v>
      </c>
      <c r="M158" s="31">
        <v>227.2</v>
      </c>
      <c r="N158" s="31">
        <v>224.6</v>
      </c>
      <c r="O158" s="42">
        <v>14889000</v>
      </c>
      <c r="P158" s="43">
        <v>1.5967246673490275E-2</v>
      </c>
    </row>
    <row r="159" spans="1:16" ht="12.75" customHeight="1">
      <c r="A159" s="31">
        <v>149</v>
      </c>
      <c r="B159" s="32" t="s">
        <v>69</v>
      </c>
      <c r="C159" s="33" t="s">
        <v>201</v>
      </c>
      <c r="D159" s="34">
        <v>45106</v>
      </c>
      <c r="E159" s="40">
        <v>209.25</v>
      </c>
      <c r="F159" s="40">
        <v>208.70000000000002</v>
      </c>
      <c r="G159" s="41">
        <v>205.15000000000003</v>
      </c>
      <c r="H159" s="41">
        <v>201.05</v>
      </c>
      <c r="I159" s="41">
        <v>197.50000000000003</v>
      </c>
      <c r="J159" s="41">
        <v>212.80000000000004</v>
      </c>
      <c r="K159" s="41">
        <v>216.35000000000005</v>
      </c>
      <c r="L159" s="41">
        <v>220.45000000000005</v>
      </c>
      <c r="M159" s="31">
        <v>212.25</v>
      </c>
      <c r="N159" s="31">
        <v>204.6</v>
      </c>
      <c r="O159" s="42">
        <v>67542800</v>
      </c>
      <c r="P159" s="43">
        <v>-1.4028418861435424E-2</v>
      </c>
    </row>
    <row r="160" spans="1:16" ht="12.75" customHeight="1">
      <c r="A160" s="31">
        <v>150</v>
      </c>
      <c r="B160" s="32" t="s">
        <v>60</v>
      </c>
      <c r="C160" s="33" t="s">
        <v>202</v>
      </c>
      <c r="D160" s="34">
        <v>45106</v>
      </c>
      <c r="E160" s="40">
        <v>2681.95</v>
      </c>
      <c r="F160" s="40">
        <v>2687.9333333333334</v>
      </c>
      <c r="G160" s="41">
        <v>2667.4666666666667</v>
      </c>
      <c r="H160" s="41">
        <v>2652.9833333333331</v>
      </c>
      <c r="I160" s="41">
        <v>2632.5166666666664</v>
      </c>
      <c r="J160" s="41">
        <v>2702.416666666667</v>
      </c>
      <c r="K160" s="41">
        <v>2722.8833333333341</v>
      </c>
      <c r="L160" s="41">
        <v>2737.3666666666672</v>
      </c>
      <c r="M160" s="31">
        <v>2708.4</v>
      </c>
      <c r="N160" s="31">
        <v>2673.45</v>
      </c>
      <c r="O160" s="42">
        <v>2283250</v>
      </c>
      <c r="P160" s="43">
        <v>1.8171683389074694E-2</v>
      </c>
    </row>
    <row r="161" spans="1:16" ht="12.75" customHeight="1">
      <c r="A161" s="31">
        <v>151</v>
      </c>
      <c r="B161" s="32" t="s">
        <v>40</v>
      </c>
      <c r="C161" s="33" t="s">
        <v>203</v>
      </c>
      <c r="D161" s="34">
        <v>45106</v>
      </c>
      <c r="E161" s="40">
        <v>3978.95</v>
      </c>
      <c r="F161" s="40">
        <v>3953.6</v>
      </c>
      <c r="G161" s="41">
        <v>3899.2</v>
      </c>
      <c r="H161" s="41">
        <v>3819.45</v>
      </c>
      <c r="I161" s="41">
        <v>3765.0499999999997</v>
      </c>
      <c r="J161" s="41">
        <v>4033.35</v>
      </c>
      <c r="K161" s="41">
        <v>4087.7500000000005</v>
      </c>
      <c r="L161" s="41">
        <v>4167.5</v>
      </c>
      <c r="M161" s="31">
        <v>4008</v>
      </c>
      <c r="N161" s="31">
        <v>3873.85</v>
      </c>
      <c r="O161" s="42">
        <v>1854750</v>
      </c>
      <c r="P161" s="43">
        <v>7.0871824480369522E-2</v>
      </c>
    </row>
    <row r="162" spans="1:16" ht="12.75" customHeight="1">
      <c r="A162" s="31">
        <v>152</v>
      </c>
      <c r="B162" s="32" t="s">
        <v>64</v>
      </c>
      <c r="C162" s="33" t="s">
        <v>204</v>
      </c>
      <c r="D162" s="34">
        <v>45106</v>
      </c>
      <c r="E162" s="40">
        <v>52.25</v>
      </c>
      <c r="F162" s="40">
        <v>52</v>
      </c>
      <c r="G162" s="41">
        <v>51.25</v>
      </c>
      <c r="H162" s="41">
        <v>50.25</v>
      </c>
      <c r="I162" s="41">
        <v>49.5</v>
      </c>
      <c r="J162" s="41">
        <v>53</v>
      </c>
      <c r="K162" s="41">
        <v>53.75</v>
      </c>
      <c r="L162" s="41">
        <v>54.75</v>
      </c>
      <c r="M162" s="31">
        <v>52.75</v>
      </c>
      <c r="N162" s="31">
        <v>51</v>
      </c>
      <c r="O162" s="42">
        <v>334336000</v>
      </c>
      <c r="P162" s="43">
        <v>9.0036515388628058E-2</v>
      </c>
    </row>
    <row r="163" spans="1:16" ht="12.75" customHeight="1">
      <c r="A163" s="31">
        <v>153</v>
      </c>
      <c r="B163" s="32" t="s">
        <v>46</v>
      </c>
      <c r="C163" s="33" t="s">
        <v>205</v>
      </c>
      <c r="D163" s="34">
        <v>45106</v>
      </c>
      <c r="E163" s="40">
        <v>3422.7</v>
      </c>
      <c r="F163" s="40">
        <v>3456.5166666666664</v>
      </c>
      <c r="G163" s="41">
        <v>3347.3833333333328</v>
      </c>
      <c r="H163" s="41">
        <v>3272.0666666666662</v>
      </c>
      <c r="I163" s="41">
        <v>3162.9333333333325</v>
      </c>
      <c r="J163" s="41">
        <v>3531.833333333333</v>
      </c>
      <c r="K163" s="41">
        <v>3640.9666666666662</v>
      </c>
      <c r="L163" s="41">
        <v>3716.2833333333333</v>
      </c>
      <c r="M163" s="31">
        <v>3565.65</v>
      </c>
      <c r="N163" s="31">
        <v>3381.2</v>
      </c>
      <c r="O163" s="42">
        <v>1946100</v>
      </c>
      <c r="P163" s="43">
        <v>-7.0411755701821526E-3</v>
      </c>
    </row>
    <row r="164" spans="1:16" ht="12.75" customHeight="1">
      <c r="A164" s="31">
        <v>154</v>
      </c>
      <c r="B164" s="32" t="s">
        <v>192</v>
      </c>
      <c r="C164" s="33" t="s">
        <v>206</v>
      </c>
      <c r="D164" s="34">
        <v>45106</v>
      </c>
      <c r="E164" s="40">
        <v>257.8</v>
      </c>
      <c r="F164" s="40">
        <v>255.21666666666667</v>
      </c>
      <c r="G164" s="41">
        <v>251.93333333333334</v>
      </c>
      <c r="H164" s="41">
        <v>246.06666666666666</v>
      </c>
      <c r="I164" s="41">
        <v>242.78333333333333</v>
      </c>
      <c r="J164" s="41">
        <v>261.08333333333337</v>
      </c>
      <c r="K164" s="41">
        <v>264.36666666666667</v>
      </c>
      <c r="L164" s="41">
        <v>270.23333333333335</v>
      </c>
      <c r="M164" s="31">
        <v>258.5</v>
      </c>
      <c r="N164" s="31">
        <v>249.35</v>
      </c>
      <c r="O164" s="42">
        <v>29729700</v>
      </c>
      <c r="P164" s="43">
        <v>7.0276049766718501E-2</v>
      </c>
    </row>
    <row r="165" spans="1:16" ht="12.75" customHeight="1">
      <c r="A165" s="31">
        <v>155</v>
      </c>
      <c r="B165" s="32" t="s">
        <v>207</v>
      </c>
      <c r="C165" s="33" t="s">
        <v>208</v>
      </c>
      <c r="D165" s="34">
        <v>45106</v>
      </c>
      <c r="E165" s="40">
        <v>1390.8</v>
      </c>
      <c r="F165" s="40">
        <v>1394.3333333333333</v>
      </c>
      <c r="G165" s="41">
        <v>1378.6166666666666</v>
      </c>
      <c r="H165" s="41">
        <v>1366.4333333333334</v>
      </c>
      <c r="I165" s="41">
        <v>1350.7166666666667</v>
      </c>
      <c r="J165" s="41">
        <v>1406.5166666666664</v>
      </c>
      <c r="K165" s="41">
        <v>1422.2333333333331</v>
      </c>
      <c r="L165" s="41">
        <v>1434.4166666666663</v>
      </c>
      <c r="M165" s="31">
        <v>1410.05</v>
      </c>
      <c r="N165" s="31">
        <v>1382.15</v>
      </c>
      <c r="O165" s="42">
        <v>3989414</v>
      </c>
      <c r="P165" s="43">
        <v>3.4075324401308157E-2</v>
      </c>
    </row>
    <row r="166" spans="1:16" ht="12.75" customHeight="1">
      <c r="A166" s="31">
        <v>156</v>
      </c>
      <c r="B166" s="32" t="s">
        <v>46</v>
      </c>
      <c r="C166" s="33" t="s">
        <v>209</v>
      </c>
      <c r="D166" s="34">
        <v>45106</v>
      </c>
      <c r="E166" s="40">
        <v>170.85</v>
      </c>
      <c r="F166" s="40">
        <v>171.2166666666667</v>
      </c>
      <c r="G166" s="41">
        <v>169.18333333333339</v>
      </c>
      <c r="H166" s="41">
        <v>167.51666666666671</v>
      </c>
      <c r="I166" s="41">
        <v>165.48333333333341</v>
      </c>
      <c r="J166" s="41">
        <v>172.88333333333338</v>
      </c>
      <c r="K166" s="41">
        <v>174.91666666666669</v>
      </c>
      <c r="L166" s="41">
        <v>176.58333333333337</v>
      </c>
      <c r="M166" s="31">
        <v>173.25</v>
      </c>
      <c r="N166" s="31">
        <v>169.55</v>
      </c>
      <c r="O166" s="42">
        <v>10367000</v>
      </c>
      <c r="P166" s="43">
        <v>-2.8215223097112861E-2</v>
      </c>
    </row>
    <row r="167" spans="1:16" ht="12.75" customHeight="1">
      <c r="A167" s="31">
        <v>157</v>
      </c>
      <c r="B167" s="32" t="s">
        <v>50</v>
      </c>
      <c r="C167" s="33" t="s">
        <v>210</v>
      </c>
      <c r="D167" s="34">
        <v>45106</v>
      </c>
      <c r="E167" s="40">
        <v>947.4</v>
      </c>
      <c r="F167" s="40">
        <v>941.93333333333328</v>
      </c>
      <c r="G167" s="41">
        <v>934.56666666666661</v>
      </c>
      <c r="H167" s="41">
        <v>921.73333333333335</v>
      </c>
      <c r="I167" s="41">
        <v>914.36666666666667</v>
      </c>
      <c r="J167" s="41">
        <v>954.76666666666654</v>
      </c>
      <c r="K167" s="41">
        <v>962.1333333333331</v>
      </c>
      <c r="L167" s="41">
        <v>974.96666666666647</v>
      </c>
      <c r="M167" s="31">
        <v>949.3</v>
      </c>
      <c r="N167" s="31">
        <v>929.1</v>
      </c>
      <c r="O167" s="42">
        <v>2376600</v>
      </c>
      <c r="P167" s="43">
        <v>2.3426061493411421E-2</v>
      </c>
    </row>
    <row r="168" spans="1:16" ht="12.75" customHeight="1">
      <c r="A168" s="31">
        <v>158</v>
      </c>
      <c r="B168" s="32" t="s">
        <v>64</v>
      </c>
      <c r="C168" s="33" t="s">
        <v>211</v>
      </c>
      <c r="D168" s="34">
        <v>45106</v>
      </c>
      <c r="E168" s="40">
        <v>172.65</v>
      </c>
      <c r="F168" s="40">
        <v>173.29999999999998</v>
      </c>
      <c r="G168" s="41">
        <v>170.19999999999996</v>
      </c>
      <c r="H168" s="41">
        <v>167.74999999999997</v>
      </c>
      <c r="I168" s="41">
        <v>164.64999999999995</v>
      </c>
      <c r="J168" s="41">
        <v>175.74999999999997</v>
      </c>
      <c r="K168" s="41">
        <v>178.85</v>
      </c>
      <c r="L168" s="41">
        <v>181.29999999999998</v>
      </c>
      <c r="M168" s="31">
        <v>176.4</v>
      </c>
      <c r="N168" s="31">
        <v>170.85</v>
      </c>
      <c r="O168" s="42">
        <v>52680000</v>
      </c>
      <c r="P168" s="43">
        <v>4.1415439359493919E-2</v>
      </c>
    </row>
    <row r="169" spans="1:16" ht="12.75" customHeight="1">
      <c r="A169" s="31">
        <v>159</v>
      </c>
      <c r="B169" s="32" t="s">
        <v>192</v>
      </c>
      <c r="C169" s="33" t="s">
        <v>212</v>
      </c>
      <c r="D169" s="34">
        <v>45106</v>
      </c>
      <c r="E169" s="40">
        <v>164.35</v>
      </c>
      <c r="F169" s="40">
        <v>164.68333333333334</v>
      </c>
      <c r="G169" s="41">
        <v>160.21666666666667</v>
      </c>
      <c r="H169" s="41">
        <v>156.08333333333334</v>
      </c>
      <c r="I169" s="41">
        <v>151.61666666666667</v>
      </c>
      <c r="J169" s="41">
        <v>168.81666666666666</v>
      </c>
      <c r="K169" s="41">
        <v>173.28333333333336</v>
      </c>
      <c r="L169" s="41">
        <v>177.41666666666666</v>
      </c>
      <c r="M169" s="31">
        <v>169.15</v>
      </c>
      <c r="N169" s="31">
        <v>160.55000000000001</v>
      </c>
      <c r="O169" s="42">
        <v>62400000</v>
      </c>
      <c r="P169" s="43">
        <v>1.9607843137254902E-2</v>
      </c>
    </row>
    <row r="170" spans="1:16" ht="12.75" customHeight="1">
      <c r="A170" s="31">
        <v>160</v>
      </c>
      <c r="B170" s="32" t="s">
        <v>85</v>
      </c>
      <c r="C170" s="33" t="s">
        <v>213</v>
      </c>
      <c r="D170" s="34">
        <v>45106</v>
      </c>
      <c r="E170" s="40">
        <v>2565.65</v>
      </c>
      <c r="F170" s="40">
        <v>2563.8666666666668</v>
      </c>
      <c r="G170" s="41">
        <v>2555.7833333333338</v>
      </c>
      <c r="H170" s="41">
        <v>2545.916666666667</v>
      </c>
      <c r="I170" s="41">
        <v>2537.8333333333339</v>
      </c>
      <c r="J170" s="41">
        <v>2573.7333333333336</v>
      </c>
      <c r="K170" s="41">
        <v>2581.8166666666666</v>
      </c>
      <c r="L170" s="41">
        <v>2591.6833333333334</v>
      </c>
      <c r="M170" s="31">
        <v>2571.9499999999998</v>
      </c>
      <c r="N170" s="31">
        <v>2554</v>
      </c>
      <c r="O170" s="42">
        <v>33800000</v>
      </c>
      <c r="P170" s="43">
        <v>-1.3505921153439231E-2</v>
      </c>
    </row>
    <row r="171" spans="1:16" ht="12.75" customHeight="1">
      <c r="A171" s="31">
        <v>161</v>
      </c>
      <c r="B171" s="32" t="s">
        <v>134</v>
      </c>
      <c r="C171" s="33" t="s">
        <v>214</v>
      </c>
      <c r="D171" s="34">
        <v>45106</v>
      </c>
      <c r="E171" s="40">
        <v>85.95</v>
      </c>
      <c r="F171" s="40">
        <v>85.800000000000011</v>
      </c>
      <c r="G171" s="41">
        <v>85.200000000000017</v>
      </c>
      <c r="H171" s="41">
        <v>84.45</v>
      </c>
      <c r="I171" s="41">
        <v>83.850000000000009</v>
      </c>
      <c r="J171" s="41">
        <v>86.550000000000026</v>
      </c>
      <c r="K171" s="41">
        <v>87.15000000000002</v>
      </c>
      <c r="L171" s="41">
        <v>87.900000000000034</v>
      </c>
      <c r="M171" s="31">
        <v>86.4</v>
      </c>
      <c r="N171" s="31">
        <v>85.05</v>
      </c>
      <c r="O171" s="42">
        <v>109048000</v>
      </c>
      <c r="P171" s="43">
        <v>4.4211922481762582E-3</v>
      </c>
    </row>
    <row r="172" spans="1:16" ht="12.75" customHeight="1">
      <c r="A172" s="31">
        <v>162</v>
      </c>
      <c r="B172" s="32" t="s">
        <v>64</v>
      </c>
      <c r="C172" s="33" t="s">
        <v>215</v>
      </c>
      <c r="D172" s="34">
        <v>45106</v>
      </c>
      <c r="E172" s="40">
        <v>887.25</v>
      </c>
      <c r="F172" s="40">
        <v>891.43333333333339</v>
      </c>
      <c r="G172" s="41">
        <v>879.86666666666679</v>
      </c>
      <c r="H172" s="41">
        <v>872.48333333333335</v>
      </c>
      <c r="I172" s="41">
        <v>860.91666666666674</v>
      </c>
      <c r="J172" s="41">
        <v>898.81666666666683</v>
      </c>
      <c r="K172" s="41">
        <v>910.38333333333344</v>
      </c>
      <c r="L172" s="41">
        <v>917.76666666666688</v>
      </c>
      <c r="M172" s="31">
        <v>903</v>
      </c>
      <c r="N172" s="31">
        <v>884.05</v>
      </c>
      <c r="O172" s="42">
        <v>7963200</v>
      </c>
      <c r="P172" s="43">
        <v>1.4265335235378032E-2</v>
      </c>
    </row>
    <row r="173" spans="1:16" ht="12.75" customHeight="1">
      <c r="A173" s="31">
        <v>163</v>
      </c>
      <c r="B173" s="32" t="s">
        <v>69</v>
      </c>
      <c r="C173" s="33" t="s">
        <v>216</v>
      </c>
      <c r="D173" s="34">
        <v>45106</v>
      </c>
      <c r="E173" s="40">
        <v>1290.5</v>
      </c>
      <c r="F173" s="40">
        <v>1291.5166666666667</v>
      </c>
      <c r="G173" s="41">
        <v>1281.0333333333333</v>
      </c>
      <c r="H173" s="41">
        <v>1271.5666666666666</v>
      </c>
      <c r="I173" s="41">
        <v>1261.0833333333333</v>
      </c>
      <c r="J173" s="41">
        <v>1300.9833333333333</v>
      </c>
      <c r="K173" s="41">
        <v>1311.4666666666665</v>
      </c>
      <c r="L173" s="41">
        <v>1320.9333333333334</v>
      </c>
      <c r="M173" s="31">
        <v>1302</v>
      </c>
      <c r="N173" s="31">
        <v>1282.05</v>
      </c>
      <c r="O173" s="42">
        <v>9381750</v>
      </c>
      <c r="P173" s="43">
        <v>3.2692148930900687E-2</v>
      </c>
    </row>
    <row r="174" spans="1:16" ht="12.75" customHeight="1">
      <c r="A174" s="31">
        <v>164</v>
      </c>
      <c r="B174" s="32" t="s">
        <v>64</v>
      </c>
      <c r="C174" s="33" t="s">
        <v>217</v>
      </c>
      <c r="D174" s="34">
        <v>45106</v>
      </c>
      <c r="E174" s="40">
        <v>568.45000000000005</v>
      </c>
      <c r="F174" s="40">
        <v>569.1</v>
      </c>
      <c r="G174" s="41">
        <v>567</v>
      </c>
      <c r="H174" s="41">
        <v>565.54999999999995</v>
      </c>
      <c r="I174" s="41">
        <v>563.44999999999993</v>
      </c>
      <c r="J174" s="41">
        <v>570.55000000000007</v>
      </c>
      <c r="K174" s="41">
        <v>572.6500000000002</v>
      </c>
      <c r="L174" s="41">
        <v>574.10000000000014</v>
      </c>
      <c r="M174" s="31">
        <v>571.20000000000005</v>
      </c>
      <c r="N174" s="31">
        <v>567.65</v>
      </c>
      <c r="O174" s="42">
        <v>81213000</v>
      </c>
      <c r="P174" s="43">
        <v>3.9852497743292296E-2</v>
      </c>
    </row>
    <row r="175" spans="1:16" ht="12.75" customHeight="1">
      <c r="A175" s="31">
        <v>165</v>
      </c>
      <c r="B175" s="32" t="s">
        <v>50</v>
      </c>
      <c r="C175" s="33" t="s">
        <v>218</v>
      </c>
      <c r="D175" s="34">
        <v>45106</v>
      </c>
      <c r="E175" s="40">
        <v>25666.5</v>
      </c>
      <c r="F175" s="40">
        <v>25682.183333333334</v>
      </c>
      <c r="G175" s="41">
        <v>25234.366666666669</v>
      </c>
      <c r="H175" s="41">
        <v>24802.233333333334</v>
      </c>
      <c r="I175" s="41">
        <v>24354.416666666668</v>
      </c>
      <c r="J175" s="41">
        <v>26114.316666666669</v>
      </c>
      <c r="K175" s="41">
        <v>26562.133333333335</v>
      </c>
      <c r="L175" s="41">
        <v>26994.26666666667</v>
      </c>
      <c r="M175" s="31">
        <v>26130</v>
      </c>
      <c r="N175" s="31">
        <v>25250.05</v>
      </c>
      <c r="O175" s="42">
        <v>271550</v>
      </c>
      <c r="P175" s="43">
        <v>8.1118741913008857E-2</v>
      </c>
    </row>
    <row r="176" spans="1:16" ht="12.75" customHeight="1">
      <c r="A176" s="31">
        <v>166</v>
      </c>
      <c r="B176" s="32" t="s">
        <v>42</v>
      </c>
      <c r="C176" s="33" t="s">
        <v>219</v>
      </c>
      <c r="D176" s="34">
        <v>45106</v>
      </c>
      <c r="E176" s="40">
        <v>3799.05</v>
      </c>
      <c r="F176" s="40">
        <v>3813.2999999999997</v>
      </c>
      <c r="G176" s="41">
        <v>3766.5999999999995</v>
      </c>
      <c r="H176" s="41">
        <v>3734.1499999999996</v>
      </c>
      <c r="I176" s="41">
        <v>3687.4499999999994</v>
      </c>
      <c r="J176" s="41">
        <v>3845.7499999999995</v>
      </c>
      <c r="K176" s="41">
        <v>3892.4499999999994</v>
      </c>
      <c r="L176" s="41">
        <v>3924.8999999999996</v>
      </c>
      <c r="M176" s="31">
        <v>3860</v>
      </c>
      <c r="N176" s="31">
        <v>3780.85</v>
      </c>
      <c r="O176" s="42">
        <v>1722875</v>
      </c>
      <c r="P176" s="43">
        <v>-7.7605321507760536E-3</v>
      </c>
    </row>
    <row r="177" spans="1:16" ht="12.75" customHeight="1">
      <c r="A177" s="31">
        <v>167</v>
      </c>
      <c r="B177" s="32" t="s">
        <v>48</v>
      </c>
      <c r="C177" s="33" t="s">
        <v>220</v>
      </c>
      <c r="D177" s="34">
        <v>45106</v>
      </c>
      <c r="E177" s="40">
        <v>2396.15</v>
      </c>
      <c r="F177" s="40">
        <v>2399.1833333333334</v>
      </c>
      <c r="G177" s="41">
        <v>2377.7166666666667</v>
      </c>
      <c r="H177" s="41">
        <v>2359.2833333333333</v>
      </c>
      <c r="I177" s="41">
        <v>2337.8166666666666</v>
      </c>
      <c r="J177" s="41">
        <v>2417.6166666666668</v>
      </c>
      <c r="K177" s="41">
        <v>2439.0833333333339</v>
      </c>
      <c r="L177" s="41">
        <v>2457.5166666666669</v>
      </c>
      <c r="M177" s="31">
        <v>2420.65</v>
      </c>
      <c r="N177" s="31">
        <v>2380.75</v>
      </c>
      <c r="O177" s="42">
        <v>3741000</v>
      </c>
      <c r="P177" s="43">
        <v>4.0250260688216889E-2</v>
      </c>
    </row>
    <row r="178" spans="1:16" ht="12.75" customHeight="1">
      <c r="A178" s="31">
        <v>168</v>
      </c>
      <c r="B178" s="32" t="s">
        <v>69</v>
      </c>
      <c r="C178" s="33" t="s">
        <v>221</v>
      </c>
      <c r="D178" s="34">
        <v>45106</v>
      </c>
      <c r="E178" s="40">
        <v>1732</v>
      </c>
      <c r="F178" s="40">
        <v>1727.3666666666668</v>
      </c>
      <c r="G178" s="41">
        <v>1677.6833333333336</v>
      </c>
      <c r="H178" s="41">
        <v>1623.3666666666668</v>
      </c>
      <c r="I178" s="41">
        <v>1573.6833333333336</v>
      </c>
      <c r="J178" s="41">
        <v>1781.6833333333336</v>
      </c>
      <c r="K178" s="41">
        <v>1831.366666666667</v>
      </c>
      <c r="L178" s="41">
        <v>1885.6833333333336</v>
      </c>
      <c r="M178" s="31">
        <v>1777.05</v>
      </c>
      <c r="N178" s="31">
        <v>1673.05</v>
      </c>
      <c r="O178" s="42">
        <v>7133400</v>
      </c>
      <c r="P178" s="43">
        <v>0.19921323381077263</v>
      </c>
    </row>
    <row r="179" spans="1:16" ht="12.75" customHeight="1">
      <c r="A179" s="31">
        <v>169</v>
      </c>
      <c r="B179" s="32" t="s">
        <v>44</v>
      </c>
      <c r="C179" s="33" t="s">
        <v>222</v>
      </c>
      <c r="D179" s="34">
        <v>45106</v>
      </c>
      <c r="E179" s="40">
        <v>994.65</v>
      </c>
      <c r="F179" s="40">
        <v>992.86666666666667</v>
      </c>
      <c r="G179" s="41">
        <v>988.2833333333333</v>
      </c>
      <c r="H179" s="41">
        <v>981.91666666666663</v>
      </c>
      <c r="I179" s="41">
        <v>977.33333333333326</v>
      </c>
      <c r="J179" s="41">
        <v>999.23333333333335</v>
      </c>
      <c r="K179" s="41">
        <v>1003.8166666666666</v>
      </c>
      <c r="L179" s="41">
        <v>1010.1833333333334</v>
      </c>
      <c r="M179" s="31">
        <v>997.45</v>
      </c>
      <c r="N179" s="31">
        <v>986.5</v>
      </c>
      <c r="O179" s="42">
        <v>25433800</v>
      </c>
      <c r="P179" s="43">
        <v>1.5199776473875385E-2</v>
      </c>
    </row>
    <row r="180" spans="1:16" ht="12.75" customHeight="1">
      <c r="A180" s="31">
        <v>170</v>
      </c>
      <c r="B180" s="32" t="s">
        <v>207</v>
      </c>
      <c r="C180" s="33" t="s">
        <v>223</v>
      </c>
      <c r="D180" s="34">
        <v>45106</v>
      </c>
      <c r="E180" s="40">
        <v>444.3</v>
      </c>
      <c r="F180" s="40">
        <v>447.0333333333333</v>
      </c>
      <c r="G180" s="41">
        <v>440.56666666666661</v>
      </c>
      <c r="H180" s="41">
        <v>436.83333333333331</v>
      </c>
      <c r="I180" s="41">
        <v>430.36666666666662</v>
      </c>
      <c r="J180" s="41">
        <v>450.76666666666659</v>
      </c>
      <c r="K180" s="41">
        <v>457.23333333333329</v>
      </c>
      <c r="L180" s="41">
        <v>460.96666666666658</v>
      </c>
      <c r="M180" s="31">
        <v>453.5</v>
      </c>
      <c r="N180" s="31">
        <v>443.3</v>
      </c>
      <c r="O180" s="42">
        <v>8862000</v>
      </c>
      <c r="P180" s="43">
        <v>3.8860559170036925E-2</v>
      </c>
    </row>
    <row r="181" spans="1:16" ht="12.75" customHeight="1">
      <c r="A181" s="31">
        <v>171</v>
      </c>
      <c r="B181" s="32" t="s">
        <v>44</v>
      </c>
      <c r="C181" s="33" t="s">
        <v>224</v>
      </c>
      <c r="D181" s="34">
        <v>45106</v>
      </c>
      <c r="E181" s="40">
        <v>748.2</v>
      </c>
      <c r="F181" s="40">
        <v>749.15000000000009</v>
      </c>
      <c r="G181" s="41">
        <v>744.95000000000016</v>
      </c>
      <c r="H181" s="41">
        <v>741.7</v>
      </c>
      <c r="I181" s="41">
        <v>737.50000000000011</v>
      </c>
      <c r="J181" s="41">
        <v>752.4000000000002</v>
      </c>
      <c r="K181" s="41">
        <v>756.6</v>
      </c>
      <c r="L181" s="41">
        <v>759.85000000000025</v>
      </c>
      <c r="M181" s="31">
        <v>753.35</v>
      </c>
      <c r="N181" s="31">
        <v>745.9</v>
      </c>
      <c r="O181" s="42">
        <v>3080000</v>
      </c>
      <c r="P181" s="43">
        <v>-1.3452914798206279E-2</v>
      </c>
    </row>
    <row r="182" spans="1:16" ht="12.75" customHeight="1">
      <c r="A182" s="31">
        <v>172</v>
      </c>
      <c r="B182" s="32" t="s">
        <v>40</v>
      </c>
      <c r="C182" s="33" t="s">
        <v>225</v>
      </c>
      <c r="D182" s="34">
        <v>45106</v>
      </c>
      <c r="E182" s="40">
        <v>998.25</v>
      </c>
      <c r="F182" s="40">
        <v>989.5333333333333</v>
      </c>
      <c r="G182" s="41">
        <v>979.11666666666656</v>
      </c>
      <c r="H182" s="41">
        <v>959.98333333333323</v>
      </c>
      <c r="I182" s="41">
        <v>949.56666666666649</v>
      </c>
      <c r="J182" s="41">
        <v>1008.6666666666666</v>
      </c>
      <c r="K182" s="41">
        <v>1019.0833333333334</v>
      </c>
      <c r="L182" s="41">
        <v>1038.2166666666667</v>
      </c>
      <c r="M182" s="31">
        <v>999.95</v>
      </c>
      <c r="N182" s="31">
        <v>970.4</v>
      </c>
      <c r="O182" s="42">
        <v>9092700</v>
      </c>
      <c r="P182" s="43">
        <v>-4.0783602164716805E-2</v>
      </c>
    </row>
    <row r="183" spans="1:16" ht="12.75" customHeight="1">
      <c r="A183" s="31">
        <v>173</v>
      </c>
      <c r="B183" s="32" t="s">
        <v>80</v>
      </c>
      <c r="C183" s="33" t="s">
        <v>226</v>
      </c>
      <c r="D183" s="34">
        <v>45106</v>
      </c>
      <c r="E183" s="40">
        <v>1598.7</v>
      </c>
      <c r="F183" s="40">
        <v>1593.95</v>
      </c>
      <c r="G183" s="41">
        <v>1576.9</v>
      </c>
      <c r="H183" s="41">
        <v>1555.1000000000001</v>
      </c>
      <c r="I183" s="41">
        <v>1538.0500000000002</v>
      </c>
      <c r="J183" s="41">
        <v>1615.75</v>
      </c>
      <c r="K183" s="41">
        <v>1632.7999999999997</v>
      </c>
      <c r="L183" s="41">
        <v>1654.6</v>
      </c>
      <c r="M183" s="31">
        <v>1611</v>
      </c>
      <c r="N183" s="31">
        <v>1572.15</v>
      </c>
      <c r="O183" s="42">
        <v>4175500</v>
      </c>
      <c r="P183" s="43">
        <v>1.2979136341581756E-2</v>
      </c>
    </row>
    <row r="184" spans="1:16" ht="12.75" customHeight="1">
      <c r="A184" s="31">
        <v>174</v>
      </c>
      <c r="B184" s="32" t="s">
        <v>60</v>
      </c>
      <c r="C184" s="33" t="s">
        <v>227</v>
      </c>
      <c r="D184" s="34">
        <v>45106</v>
      </c>
      <c r="E184" s="40">
        <v>860.7</v>
      </c>
      <c r="F184" s="40">
        <v>864.5</v>
      </c>
      <c r="G184" s="41">
        <v>850.5</v>
      </c>
      <c r="H184" s="41">
        <v>840.3</v>
      </c>
      <c r="I184" s="41">
        <v>826.3</v>
      </c>
      <c r="J184" s="41">
        <v>874.7</v>
      </c>
      <c r="K184" s="41">
        <v>888.7</v>
      </c>
      <c r="L184" s="41">
        <v>898.90000000000009</v>
      </c>
      <c r="M184" s="31">
        <v>878.5</v>
      </c>
      <c r="N184" s="31">
        <v>854.3</v>
      </c>
      <c r="O184" s="42">
        <v>10860300</v>
      </c>
      <c r="P184" s="43">
        <v>1.1653252850435948E-2</v>
      </c>
    </row>
    <row r="185" spans="1:16" ht="12.75" customHeight="1">
      <c r="A185" s="31">
        <v>175</v>
      </c>
      <c r="B185" s="32" t="s">
        <v>57</v>
      </c>
      <c r="C185" s="33" t="s">
        <v>228</v>
      </c>
      <c r="D185" s="34">
        <v>45106</v>
      </c>
      <c r="E185" s="40">
        <v>581.65</v>
      </c>
      <c r="F185" s="40">
        <v>580.96666666666658</v>
      </c>
      <c r="G185" s="41">
        <v>575.88333333333321</v>
      </c>
      <c r="H185" s="41">
        <v>570.11666666666667</v>
      </c>
      <c r="I185" s="41">
        <v>565.0333333333333</v>
      </c>
      <c r="J185" s="41">
        <v>586.73333333333312</v>
      </c>
      <c r="K185" s="41">
        <v>591.81666666666638</v>
      </c>
      <c r="L185" s="41">
        <v>597.58333333333303</v>
      </c>
      <c r="M185" s="31">
        <v>586.04999999999995</v>
      </c>
      <c r="N185" s="31">
        <v>575.20000000000005</v>
      </c>
      <c r="O185" s="42">
        <v>47894250</v>
      </c>
      <c r="P185" s="43">
        <v>-1.6733953542800304E-2</v>
      </c>
    </row>
    <row r="186" spans="1:16" ht="12.75" customHeight="1">
      <c r="A186" s="31">
        <v>176</v>
      </c>
      <c r="B186" s="32" t="s">
        <v>192</v>
      </c>
      <c r="C186" s="33" t="s">
        <v>229</v>
      </c>
      <c r="D186" s="34">
        <v>45106</v>
      </c>
      <c r="E186" s="40">
        <v>224.8</v>
      </c>
      <c r="F186" s="40">
        <v>224.66666666666666</v>
      </c>
      <c r="G186" s="41">
        <v>222.73333333333332</v>
      </c>
      <c r="H186" s="41">
        <v>220.66666666666666</v>
      </c>
      <c r="I186" s="41">
        <v>218.73333333333332</v>
      </c>
      <c r="J186" s="41">
        <v>226.73333333333332</v>
      </c>
      <c r="K186" s="41">
        <v>228.66666666666666</v>
      </c>
      <c r="L186" s="41">
        <v>230.73333333333332</v>
      </c>
      <c r="M186" s="31">
        <v>226.6</v>
      </c>
      <c r="N186" s="31">
        <v>222.6</v>
      </c>
      <c r="O186" s="42">
        <v>87166125</v>
      </c>
      <c r="P186" s="43">
        <v>-3.7801350048216006E-3</v>
      </c>
    </row>
    <row r="187" spans="1:16" ht="12.75" customHeight="1">
      <c r="A187" s="31">
        <v>177</v>
      </c>
      <c r="B187" s="32" t="s">
        <v>134</v>
      </c>
      <c r="C187" s="33" t="s">
        <v>230</v>
      </c>
      <c r="D187" s="34">
        <v>45106</v>
      </c>
      <c r="E187" s="40">
        <v>114.1</v>
      </c>
      <c r="F187" s="40">
        <v>114.06666666666666</v>
      </c>
      <c r="G187" s="41">
        <v>112.98333333333332</v>
      </c>
      <c r="H187" s="41">
        <v>111.86666666666666</v>
      </c>
      <c r="I187" s="41">
        <v>110.78333333333332</v>
      </c>
      <c r="J187" s="41">
        <v>115.18333333333332</v>
      </c>
      <c r="K187" s="41">
        <v>116.26666666666667</v>
      </c>
      <c r="L187" s="41">
        <v>117.38333333333333</v>
      </c>
      <c r="M187" s="31">
        <v>115.15</v>
      </c>
      <c r="N187" s="31">
        <v>112.95</v>
      </c>
      <c r="O187" s="42">
        <v>250090500</v>
      </c>
      <c r="P187" s="43">
        <v>2.638707056114848E-2</v>
      </c>
    </row>
    <row r="188" spans="1:16" ht="12.75" customHeight="1">
      <c r="A188" s="31">
        <v>178</v>
      </c>
      <c r="B188" s="32" t="s">
        <v>88</v>
      </c>
      <c r="C188" s="33" t="s">
        <v>231</v>
      </c>
      <c r="D188" s="34">
        <v>45106</v>
      </c>
      <c r="E188" s="40">
        <v>3260.2</v>
      </c>
      <c r="F188" s="40">
        <v>3250.1999999999994</v>
      </c>
      <c r="G188" s="41">
        <v>3236.9499999999989</v>
      </c>
      <c r="H188" s="41">
        <v>3213.6999999999994</v>
      </c>
      <c r="I188" s="41">
        <v>3200.4499999999989</v>
      </c>
      <c r="J188" s="41">
        <v>3273.4499999999989</v>
      </c>
      <c r="K188" s="41">
        <v>3286.7</v>
      </c>
      <c r="L188" s="41">
        <v>3309.9499999999989</v>
      </c>
      <c r="M188" s="31">
        <v>3263.45</v>
      </c>
      <c r="N188" s="31">
        <v>3226.95</v>
      </c>
      <c r="O188" s="42">
        <v>12997775</v>
      </c>
      <c r="P188" s="43">
        <v>-5.5351351351351351E-2</v>
      </c>
    </row>
    <row r="189" spans="1:16" ht="12.75" customHeight="1">
      <c r="A189" s="31">
        <v>179</v>
      </c>
      <c r="B189" s="32" t="s">
        <v>88</v>
      </c>
      <c r="C189" s="33" t="s">
        <v>232</v>
      </c>
      <c r="D189" s="34">
        <v>45106</v>
      </c>
      <c r="E189" s="40">
        <v>1120.55</v>
      </c>
      <c r="F189" s="40">
        <v>1116.1000000000001</v>
      </c>
      <c r="G189" s="41">
        <v>1110.6500000000003</v>
      </c>
      <c r="H189" s="41">
        <v>1100.7500000000002</v>
      </c>
      <c r="I189" s="41">
        <v>1095.3000000000004</v>
      </c>
      <c r="J189" s="41">
        <v>1126.0000000000002</v>
      </c>
      <c r="K189" s="41">
        <v>1131.45</v>
      </c>
      <c r="L189" s="41">
        <v>1141.3500000000001</v>
      </c>
      <c r="M189" s="31">
        <v>1121.55</v>
      </c>
      <c r="N189" s="31">
        <v>1106.2</v>
      </c>
      <c r="O189" s="42">
        <v>14444400</v>
      </c>
      <c r="P189" s="43">
        <v>-2.5265203660215403E-2</v>
      </c>
    </row>
    <row r="190" spans="1:16" ht="12.75" customHeight="1">
      <c r="A190" s="31">
        <v>180</v>
      </c>
      <c r="B190" s="32" t="s">
        <v>60</v>
      </c>
      <c r="C190" s="33" t="s">
        <v>233</v>
      </c>
      <c r="D190" s="34">
        <v>45106</v>
      </c>
      <c r="E190" s="40">
        <v>2972.8</v>
      </c>
      <c r="F190" s="40">
        <v>2970.4666666666667</v>
      </c>
      <c r="G190" s="41">
        <v>2953.9833333333336</v>
      </c>
      <c r="H190" s="41">
        <v>2935.166666666667</v>
      </c>
      <c r="I190" s="41">
        <v>2918.6833333333338</v>
      </c>
      <c r="J190" s="41">
        <v>2989.2833333333333</v>
      </c>
      <c r="K190" s="41">
        <v>3005.766666666666</v>
      </c>
      <c r="L190" s="41">
        <v>3024.583333333333</v>
      </c>
      <c r="M190" s="31">
        <v>2986.95</v>
      </c>
      <c r="N190" s="31">
        <v>2951.65</v>
      </c>
      <c r="O190" s="42">
        <v>5555250</v>
      </c>
      <c r="P190" s="43">
        <v>-1.855041738439115E-2</v>
      </c>
    </row>
    <row r="191" spans="1:16" ht="12.75" customHeight="1">
      <c r="A191" s="31">
        <v>181</v>
      </c>
      <c r="B191" s="32" t="s">
        <v>44</v>
      </c>
      <c r="C191" s="33" t="s">
        <v>234</v>
      </c>
      <c r="D191" s="34">
        <v>45106</v>
      </c>
      <c r="E191" s="40">
        <v>1859.5</v>
      </c>
      <c r="F191" s="40">
        <v>1860.7166666666665</v>
      </c>
      <c r="G191" s="41">
        <v>1853.6833333333329</v>
      </c>
      <c r="H191" s="41">
        <v>1847.8666666666666</v>
      </c>
      <c r="I191" s="41">
        <v>1840.833333333333</v>
      </c>
      <c r="J191" s="41">
        <v>1866.5333333333328</v>
      </c>
      <c r="K191" s="41">
        <v>1873.5666666666662</v>
      </c>
      <c r="L191" s="41">
        <v>1879.3833333333328</v>
      </c>
      <c r="M191" s="31">
        <v>1867.75</v>
      </c>
      <c r="N191" s="31">
        <v>1854.9</v>
      </c>
      <c r="O191" s="42">
        <v>1907000</v>
      </c>
      <c r="P191" s="43">
        <v>-2.6212319790301441E-4</v>
      </c>
    </row>
    <row r="192" spans="1:16" ht="12.75" customHeight="1">
      <c r="A192" s="31">
        <v>182</v>
      </c>
      <c r="B192" s="32" t="s">
        <v>46</v>
      </c>
      <c r="C192" s="33" t="s">
        <v>235</v>
      </c>
      <c r="D192" s="34">
        <v>45106</v>
      </c>
      <c r="E192" s="40">
        <v>1705.45</v>
      </c>
      <c r="F192" s="40">
        <v>1709.8999999999999</v>
      </c>
      <c r="G192" s="41">
        <v>1692.5499999999997</v>
      </c>
      <c r="H192" s="41">
        <v>1679.6499999999999</v>
      </c>
      <c r="I192" s="41">
        <v>1662.2999999999997</v>
      </c>
      <c r="J192" s="41">
        <v>1722.7999999999997</v>
      </c>
      <c r="K192" s="41">
        <v>1740.1499999999996</v>
      </c>
      <c r="L192" s="41">
        <v>1753.0499999999997</v>
      </c>
      <c r="M192" s="31">
        <v>1727.25</v>
      </c>
      <c r="N192" s="31">
        <v>1697</v>
      </c>
      <c r="O192" s="42">
        <v>3604400</v>
      </c>
      <c r="P192" s="43">
        <v>-1.1626631567401558E-2</v>
      </c>
    </row>
    <row r="193" spans="1:16" ht="12.75" customHeight="1">
      <c r="A193" s="31">
        <v>183</v>
      </c>
      <c r="B193" s="32" t="s">
        <v>57</v>
      </c>
      <c r="C193" s="33" t="s">
        <v>236</v>
      </c>
      <c r="D193" s="34">
        <v>45106</v>
      </c>
      <c r="E193" s="40">
        <v>1348.7</v>
      </c>
      <c r="F193" s="40">
        <v>1347.4833333333333</v>
      </c>
      <c r="G193" s="41">
        <v>1338.5166666666667</v>
      </c>
      <c r="H193" s="41">
        <v>1328.3333333333333</v>
      </c>
      <c r="I193" s="41">
        <v>1319.3666666666666</v>
      </c>
      <c r="J193" s="41">
        <v>1357.6666666666667</v>
      </c>
      <c r="K193" s="41">
        <v>1366.6333333333334</v>
      </c>
      <c r="L193" s="41">
        <v>1376.8166666666668</v>
      </c>
      <c r="M193" s="31">
        <v>1356.45</v>
      </c>
      <c r="N193" s="31">
        <v>1337.3</v>
      </c>
      <c r="O193" s="42">
        <v>8514100</v>
      </c>
      <c r="P193" s="43">
        <v>-1.2903749391332577E-2</v>
      </c>
    </row>
    <row r="194" spans="1:16" ht="12.75" customHeight="1">
      <c r="A194" s="31">
        <v>184</v>
      </c>
      <c r="B194" s="32" t="s">
        <v>60</v>
      </c>
      <c r="C194" s="33" t="s">
        <v>237</v>
      </c>
      <c r="D194" s="34">
        <v>45106</v>
      </c>
      <c r="E194" s="40">
        <v>1489.35</v>
      </c>
      <c r="F194" s="40">
        <v>1493.7666666666667</v>
      </c>
      <c r="G194" s="41">
        <v>1477.8833333333332</v>
      </c>
      <c r="H194" s="41">
        <v>1466.4166666666665</v>
      </c>
      <c r="I194" s="41">
        <v>1450.5333333333331</v>
      </c>
      <c r="J194" s="41">
        <v>1505.2333333333333</v>
      </c>
      <c r="K194" s="41">
        <v>1521.116666666667</v>
      </c>
      <c r="L194" s="41">
        <v>1532.5833333333335</v>
      </c>
      <c r="M194" s="31">
        <v>1509.65</v>
      </c>
      <c r="N194" s="31">
        <v>1482.3</v>
      </c>
      <c r="O194" s="42">
        <v>2501600</v>
      </c>
      <c r="P194" s="43">
        <v>8.5470085470085479E-3</v>
      </c>
    </row>
    <row r="195" spans="1:16" ht="12.75" customHeight="1">
      <c r="A195" s="31">
        <v>185</v>
      </c>
      <c r="B195" s="32" t="s">
        <v>50</v>
      </c>
      <c r="C195" s="33" t="s">
        <v>238</v>
      </c>
      <c r="D195" s="34">
        <v>45106</v>
      </c>
      <c r="E195" s="40">
        <v>8270.65</v>
      </c>
      <c r="F195" s="40">
        <v>8299.5833333333339</v>
      </c>
      <c r="G195" s="41">
        <v>8229.1666666666679</v>
      </c>
      <c r="H195" s="41">
        <v>8187.6833333333343</v>
      </c>
      <c r="I195" s="41">
        <v>8117.2666666666682</v>
      </c>
      <c r="J195" s="41">
        <v>8341.0666666666675</v>
      </c>
      <c r="K195" s="41">
        <v>8411.4833333333354</v>
      </c>
      <c r="L195" s="41">
        <v>8452.9666666666672</v>
      </c>
      <c r="M195" s="31">
        <v>8370</v>
      </c>
      <c r="N195" s="31">
        <v>8258.1</v>
      </c>
      <c r="O195" s="42">
        <v>1825700</v>
      </c>
      <c r="P195" s="43">
        <v>-8.795265758184484E-3</v>
      </c>
    </row>
    <row r="196" spans="1:16" ht="12.75" customHeight="1">
      <c r="A196" s="31">
        <v>186</v>
      </c>
      <c r="B196" s="32" t="s">
        <v>40</v>
      </c>
      <c r="C196" s="33" t="s">
        <v>239</v>
      </c>
      <c r="D196" s="34">
        <v>45106</v>
      </c>
      <c r="E196" s="40">
        <v>688.75</v>
      </c>
      <c r="F196" s="40">
        <v>687.43333333333339</v>
      </c>
      <c r="G196" s="41">
        <v>684.86666666666679</v>
      </c>
      <c r="H196" s="41">
        <v>680.98333333333335</v>
      </c>
      <c r="I196" s="41">
        <v>678.41666666666674</v>
      </c>
      <c r="J196" s="41">
        <v>691.31666666666683</v>
      </c>
      <c r="K196" s="41">
        <v>693.88333333333344</v>
      </c>
      <c r="L196" s="41">
        <v>697.76666666666688</v>
      </c>
      <c r="M196" s="31">
        <v>690</v>
      </c>
      <c r="N196" s="31">
        <v>683.55</v>
      </c>
      <c r="O196" s="42">
        <v>21762000</v>
      </c>
      <c r="P196" s="43">
        <v>7.5233222991272948E-3</v>
      </c>
    </row>
    <row r="197" spans="1:16" ht="12.75" customHeight="1">
      <c r="A197" s="31">
        <v>187</v>
      </c>
      <c r="B197" s="32" t="s">
        <v>134</v>
      </c>
      <c r="C197" s="33" t="s">
        <v>240</v>
      </c>
      <c r="D197" s="34">
        <v>45106</v>
      </c>
      <c r="E197" s="40">
        <v>280.85000000000002</v>
      </c>
      <c r="F197" s="40">
        <v>281.16666666666669</v>
      </c>
      <c r="G197" s="41">
        <v>279.28333333333336</v>
      </c>
      <c r="H197" s="41">
        <v>277.7166666666667</v>
      </c>
      <c r="I197" s="41">
        <v>275.83333333333337</v>
      </c>
      <c r="J197" s="41">
        <v>282.73333333333335</v>
      </c>
      <c r="K197" s="41">
        <v>284.61666666666667</v>
      </c>
      <c r="L197" s="41">
        <v>286.18333333333334</v>
      </c>
      <c r="M197" s="31">
        <v>283.05</v>
      </c>
      <c r="N197" s="31">
        <v>279.60000000000002</v>
      </c>
      <c r="O197" s="42">
        <v>53442000</v>
      </c>
      <c r="P197" s="43">
        <v>2.9652428496359132E-3</v>
      </c>
    </row>
    <row r="198" spans="1:16" ht="12.75" customHeight="1">
      <c r="A198" s="31">
        <v>188</v>
      </c>
      <c r="B198" s="32" t="s">
        <v>42</v>
      </c>
      <c r="C198" s="33" t="s">
        <v>241</v>
      </c>
      <c r="D198" s="34">
        <v>45106</v>
      </c>
      <c r="E198" s="40">
        <v>789.8</v>
      </c>
      <c r="F198" s="40">
        <v>790.43333333333339</v>
      </c>
      <c r="G198" s="41">
        <v>784.91666666666674</v>
      </c>
      <c r="H198" s="41">
        <v>780.0333333333333</v>
      </c>
      <c r="I198" s="41">
        <v>774.51666666666665</v>
      </c>
      <c r="J198" s="41">
        <v>795.31666666666683</v>
      </c>
      <c r="K198" s="41">
        <v>800.83333333333348</v>
      </c>
      <c r="L198" s="41">
        <v>805.71666666666692</v>
      </c>
      <c r="M198" s="31">
        <v>795.95</v>
      </c>
      <c r="N198" s="31">
        <v>785.55</v>
      </c>
      <c r="O198" s="42">
        <v>10889400</v>
      </c>
      <c r="P198" s="43">
        <v>4.5208477309375723E-2</v>
      </c>
    </row>
    <row r="199" spans="1:16" ht="12.75" customHeight="1">
      <c r="A199" s="31">
        <v>189</v>
      </c>
      <c r="B199" s="32" t="s">
        <v>88</v>
      </c>
      <c r="C199" s="33" t="s">
        <v>242</v>
      </c>
      <c r="D199" s="34">
        <v>45106</v>
      </c>
      <c r="E199" s="40">
        <v>386.35</v>
      </c>
      <c r="F199" s="40">
        <v>385.9666666666667</v>
      </c>
      <c r="G199" s="41">
        <v>384.43333333333339</v>
      </c>
      <c r="H199" s="41">
        <v>382.51666666666671</v>
      </c>
      <c r="I199" s="41">
        <v>380.98333333333341</v>
      </c>
      <c r="J199" s="41">
        <v>387.88333333333338</v>
      </c>
      <c r="K199" s="41">
        <v>389.41666666666669</v>
      </c>
      <c r="L199" s="41">
        <v>391.33333333333337</v>
      </c>
      <c r="M199" s="31">
        <v>387.5</v>
      </c>
      <c r="N199" s="31">
        <v>384.05</v>
      </c>
      <c r="O199" s="42">
        <v>46581000</v>
      </c>
      <c r="P199" s="43">
        <v>-3.1778640901357815E-3</v>
      </c>
    </row>
    <row r="200" spans="1:16" ht="12.75" customHeight="1">
      <c r="A200" s="31">
        <v>190</v>
      </c>
      <c r="B200" s="32" t="s">
        <v>207</v>
      </c>
      <c r="C200" s="33" t="s">
        <v>243</v>
      </c>
      <c r="D200" s="34">
        <v>45106</v>
      </c>
      <c r="E200" s="40">
        <v>180.9</v>
      </c>
      <c r="F200" s="40">
        <v>182.73333333333335</v>
      </c>
      <c r="G200" s="41">
        <v>176.31666666666669</v>
      </c>
      <c r="H200" s="41">
        <v>171.73333333333335</v>
      </c>
      <c r="I200" s="41">
        <v>165.31666666666669</v>
      </c>
      <c r="J200" s="41">
        <v>187.31666666666669</v>
      </c>
      <c r="K200" s="41">
        <v>193.73333333333332</v>
      </c>
      <c r="L200" s="41">
        <v>198.31666666666669</v>
      </c>
      <c r="M200" s="31">
        <v>189.15</v>
      </c>
      <c r="N200" s="31">
        <v>178.15</v>
      </c>
      <c r="O200" s="42">
        <v>93492000</v>
      </c>
      <c r="P200" s="43">
        <v>0.11795092552733534</v>
      </c>
    </row>
    <row r="201" spans="1:16" ht="12.75" customHeight="1">
      <c r="A201" s="31">
        <v>191</v>
      </c>
      <c r="B201" s="32" t="s">
        <v>44</v>
      </c>
      <c r="C201" s="33" t="s">
        <v>244</v>
      </c>
      <c r="D201" s="34">
        <v>45106</v>
      </c>
      <c r="E201" s="40">
        <v>560.29999999999995</v>
      </c>
      <c r="F201" s="40">
        <v>559.48333333333335</v>
      </c>
      <c r="G201" s="41">
        <v>554.11666666666667</v>
      </c>
      <c r="H201" s="41">
        <v>547.93333333333328</v>
      </c>
      <c r="I201" s="41">
        <v>542.56666666666661</v>
      </c>
      <c r="J201" s="41">
        <v>565.66666666666674</v>
      </c>
      <c r="K201" s="41">
        <v>571.03333333333353</v>
      </c>
      <c r="L201" s="41">
        <v>577.21666666666681</v>
      </c>
      <c r="M201" s="31">
        <v>564.85</v>
      </c>
      <c r="N201" s="31">
        <v>553.29999999999995</v>
      </c>
      <c r="O201" s="42">
        <v>8118000</v>
      </c>
      <c r="P201" s="43">
        <v>5.125919322487185E-3</v>
      </c>
    </row>
    <row r="202" spans="1:16" ht="12.75" customHeight="1">
      <c r="A202" s="31">
        <v>192</v>
      </c>
      <c r="B202" s="32"/>
      <c r="C202" s="45"/>
      <c r="D202" s="47"/>
      <c r="E202" s="48"/>
      <c r="F202" s="48"/>
      <c r="G202" s="49"/>
      <c r="H202" s="49"/>
      <c r="I202" s="49"/>
      <c r="J202" s="49"/>
      <c r="K202" s="49"/>
      <c r="L202" s="49"/>
      <c r="M202" s="45"/>
      <c r="N202" s="45"/>
      <c r="O202" s="50"/>
      <c r="P202" s="51"/>
    </row>
    <row r="203" spans="1:16" ht="12.75" customHeight="1">
      <c r="A203" s="31">
        <v>193</v>
      </c>
      <c r="B203" s="32"/>
      <c r="C203" s="45"/>
      <c r="D203" s="47"/>
      <c r="E203" s="48"/>
      <c r="F203" s="48"/>
      <c r="G203" s="49"/>
      <c r="H203" s="49"/>
      <c r="I203" s="49"/>
      <c r="J203" s="49"/>
      <c r="K203" s="49"/>
      <c r="L203" s="49"/>
      <c r="M203" s="45"/>
      <c r="N203" s="45"/>
      <c r="O203" s="50"/>
      <c r="P203" s="51"/>
    </row>
    <row r="204" spans="1:16" ht="12.75" customHeight="1">
      <c r="A204" s="31">
        <v>194</v>
      </c>
      <c r="B204" s="52"/>
      <c r="C204" s="45"/>
      <c r="D204" s="47"/>
      <c r="E204" s="48"/>
      <c r="F204" s="48"/>
      <c r="G204" s="49"/>
      <c r="H204" s="49"/>
      <c r="I204" s="49"/>
      <c r="J204" s="49"/>
      <c r="K204" s="49"/>
      <c r="L204" s="1"/>
      <c r="M204" s="1"/>
      <c r="N204" s="1"/>
      <c r="O204" s="1"/>
      <c r="P204" s="1"/>
    </row>
    <row r="205" spans="1:16" ht="12.75" customHeight="1">
      <c r="A205" s="31"/>
      <c r="B205" s="5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5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5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5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5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5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3" t="s">
        <v>245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3" t="s">
        <v>246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3" t="s">
        <v>247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3" t="s">
        <v>248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3" t="s">
        <v>249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250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4" t="s">
        <v>251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4" t="s">
        <v>252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4" t="s">
        <v>253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4" t="s">
        <v>254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4" t="s">
        <v>255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4" t="s">
        <v>256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4" t="s">
        <v>257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4" t="s">
        <v>258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4" t="s">
        <v>259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5" sqref="B15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5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6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6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5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45099</v>
      </c>
      <c r="L6" s="55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5"/>
      <c r="M7" s="1"/>
      <c r="N7" s="1"/>
      <c r="O7" s="1"/>
    </row>
    <row r="8" spans="1:15" ht="28.5" customHeight="1">
      <c r="A8" s="403" t="s">
        <v>16</v>
      </c>
      <c r="B8" s="405"/>
      <c r="C8" s="409" t="s">
        <v>20</v>
      </c>
      <c r="D8" s="409" t="s">
        <v>21</v>
      </c>
      <c r="E8" s="400" t="s">
        <v>22</v>
      </c>
      <c r="F8" s="401"/>
      <c r="G8" s="402"/>
      <c r="H8" s="400" t="s">
        <v>23</v>
      </c>
      <c r="I8" s="401"/>
      <c r="J8" s="402"/>
      <c r="K8" s="26"/>
      <c r="L8" s="57"/>
      <c r="M8" s="57"/>
      <c r="N8" s="1"/>
      <c r="O8" s="1"/>
    </row>
    <row r="9" spans="1:15" ht="36" customHeight="1">
      <c r="A9" s="407"/>
      <c r="B9" s="408"/>
      <c r="C9" s="408"/>
      <c r="D9" s="40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8" t="s">
        <v>32</v>
      </c>
      <c r="M9" s="59" t="s">
        <v>260</v>
      </c>
      <c r="N9" s="1"/>
      <c r="O9" s="1"/>
    </row>
    <row r="10" spans="1:15" ht="12.75" customHeight="1">
      <c r="A10" s="60">
        <v>1</v>
      </c>
      <c r="B10" s="35" t="s">
        <v>261</v>
      </c>
      <c r="C10" s="35">
        <v>18856.849999999999</v>
      </c>
      <c r="D10" s="35">
        <v>18842.533333333333</v>
      </c>
      <c r="E10" s="35">
        <v>18809.166666666664</v>
      </c>
      <c r="F10" s="35">
        <v>18761.48333333333</v>
      </c>
      <c r="G10" s="35">
        <v>18728.116666666661</v>
      </c>
      <c r="H10" s="35">
        <v>18890.216666666667</v>
      </c>
      <c r="I10" s="35">
        <v>18923.583333333336</v>
      </c>
      <c r="J10" s="35">
        <v>18971.26666666667</v>
      </c>
      <c r="K10" s="35">
        <v>18875.900000000001</v>
      </c>
      <c r="L10" s="35">
        <v>18794.849999999999</v>
      </c>
      <c r="M10" s="61"/>
      <c r="N10" s="1"/>
      <c r="O10" s="1"/>
    </row>
    <row r="11" spans="1:15" ht="12.75" customHeight="1">
      <c r="A11" s="60">
        <v>2</v>
      </c>
      <c r="B11" s="37" t="s">
        <v>262</v>
      </c>
      <c r="C11" s="35">
        <v>43859.199999999997</v>
      </c>
      <c r="D11" s="35">
        <v>43834.94999999999</v>
      </c>
      <c r="E11" s="35">
        <v>43723.199999999983</v>
      </c>
      <c r="F11" s="35">
        <v>43587.19999999999</v>
      </c>
      <c r="G11" s="35">
        <v>43475.449999999983</v>
      </c>
      <c r="H11" s="35">
        <v>43970.949999999983</v>
      </c>
      <c r="I11" s="35">
        <v>44082.7</v>
      </c>
      <c r="J11" s="35">
        <v>44218.699999999983</v>
      </c>
      <c r="K11" s="35">
        <v>43946.7</v>
      </c>
      <c r="L11" s="35">
        <v>43698.95</v>
      </c>
      <c r="M11" s="61"/>
      <c r="N11" s="1"/>
      <c r="O11" s="1"/>
    </row>
    <row r="12" spans="1:15" ht="12.75" customHeight="1">
      <c r="A12" s="60">
        <v>3</v>
      </c>
      <c r="B12" s="31" t="s">
        <v>263</v>
      </c>
      <c r="C12" s="40">
        <v>3245.25</v>
      </c>
      <c r="D12" s="40">
        <v>3236.3333333333335</v>
      </c>
      <c r="E12" s="40">
        <v>3223.5666666666671</v>
      </c>
      <c r="F12" s="40">
        <v>3201.8833333333337</v>
      </c>
      <c r="G12" s="40">
        <v>3189.1166666666672</v>
      </c>
      <c r="H12" s="40">
        <v>3258.0166666666669</v>
      </c>
      <c r="I12" s="40">
        <v>3270.7833333333333</v>
      </c>
      <c r="J12" s="40">
        <v>3292.4666666666667</v>
      </c>
      <c r="K12" s="40">
        <v>3249.1</v>
      </c>
      <c r="L12" s="40">
        <v>3214.65</v>
      </c>
      <c r="M12" s="61"/>
      <c r="N12" s="1"/>
      <c r="O12" s="1"/>
    </row>
    <row r="13" spans="1:15" ht="12.75" customHeight="1">
      <c r="A13" s="60">
        <v>4</v>
      </c>
      <c r="B13" s="31" t="s">
        <v>264</v>
      </c>
      <c r="C13" s="40">
        <v>5709.5</v>
      </c>
      <c r="D13" s="40">
        <v>5701.9833333333336</v>
      </c>
      <c r="E13" s="40">
        <v>5691.4666666666672</v>
      </c>
      <c r="F13" s="40">
        <v>5673.4333333333334</v>
      </c>
      <c r="G13" s="40">
        <v>5662.916666666667</v>
      </c>
      <c r="H13" s="40">
        <v>5720.0166666666673</v>
      </c>
      <c r="I13" s="40">
        <v>5730.5333333333338</v>
      </c>
      <c r="J13" s="40">
        <v>5748.5666666666675</v>
      </c>
      <c r="K13" s="40">
        <v>5712.5</v>
      </c>
      <c r="L13" s="40">
        <v>5683.95</v>
      </c>
      <c r="M13" s="61"/>
      <c r="N13" s="1"/>
      <c r="O13" s="1"/>
    </row>
    <row r="14" spans="1:15" ht="12.75" customHeight="1">
      <c r="A14" s="60">
        <v>5</v>
      </c>
      <c r="B14" s="31" t="s">
        <v>265</v>
      </c>
      <c r="C14" s="40">
        <v>29025.7</v>
      </c>
      <c r="D14" s="40">
        <v>28993.316666666666</v>
      </c>
      <c r="E14" s="40">
        <v>28902.183333333331</v>
      </c>
      <c r="F14" s="40">
        <v>28778.666666666664</v>
      </c>
      <c r="G14" s="40">
        <v>28687.533333333329</v>
      </c>
      <c r="H14" s="40">
        <v>29116.833333333332</v>
      </c>
      <c r="I14" s="40">
        <v>29207.966666666664</v>
      </c>
      <c r="J14" s="40">
        <v>29331.483333333334</v>
      </c>
      <c r="K14" s="40">
        <v>29084.45</v>
      </c>
      <c r="L14" s="40">
        <v>28869.8</v>
      </c>
      <c r="M14" s="61"/>
      <c r="N14" s="1"/>
      <c r="O14" s="1"/>
    </row>
    <row r="15" spans="1:15" ht="12.75" customHeight="1">
      <c r="A15" s="60">
        <v>6</v>
      </c>
      <c r="B15" s="31" t="s">
        <v>266</v>
      </c>
      <c r="C15" s="40">
        <v>5084.8500000000004</v>
      </c>
      <c r="D15" s="40">
        <v>5075.3499999999995</v>
      </c>
      <c r="E15" s="40">
        <v>5061.2499999999991</v>
      </c>
      <c r="F15" s="40">
        <v>5037.6499999999996</v>
      </c>
      <c r="G15" s="40">
        <v>5023.5499999999993</v>
      </c>
      <c r="H15" s="40">
        <v>5098.9499999999989</v>
      </c>
      <c r="I15" s="40">
        <v>5113.0499999999993</v>
      </c>
      <c r="J15" s="40">
        <v>5136.6499999999987</v>
      </c>
      <c r="K15" s="40">
        <v>5089.45</v>
      </c>
      <c r="L15" s="40">
        <v>5051.75</v>
      </c>
      <c r="M15" s="61"/>
      <c r="N15" s="1"/>
      <c r="O15" s="1"/>
    </row>
    <row r="16" spans="1:15" ht="12.75" customHeight="1">
      <c r="A16" s="60">
        <v>7</v>
      </c>
      <c r="B16" s="31" t="s">
        <v>267</v>
      </c>
      <c r="C16" s="40">
        <v>10032.4</v>
      </c>
      <c r="D16" s="40">
        <v>10039.199999999999</v>
      </c>
      <c r="E16" s="40">
        <v>9997.0999999999985</v>
      </c>
      <c r="F16" s="40">
        <v>9961.7999999999993</v>
      </c>
      <c r="G16" s="40">
        <v>9919.6999999999989</v>
      </c>
      <c r="H16" s="40">
        <v>10074.499999999998</v>
      </c>
      <c r="I16" s="40">
        <v>10116.6</v>
      </c>
      <c r="J16" s="40">
        <v>10151.899999999998</v>
      </c>
      <c r="K16" s="40">
        <v>10081.299999999999</v>
      </c>
      <c r="L16" s="40">
        <v>10003.9</v>
      </c>
      <c r="M16" s="61"/>
      <c r="N16" s="1"/>
      <c r="O16" s="1"/>
    </row>
    <row r="17" spans="1:15" ht="12.75" customHeight="1">
      <c r="A17" s="60">
        <v>8</v>
      </c>
      <c r="B17" s="62" t="s">
        <v>43</v>
      </c>
      <c r="C17" s="31">
        <v>4366.45</v>
      </c>
      <c r="D17" s="40">
        <v>4377.9666666666662</v>
      </c>
      <c r="E17" s="40">
        <v>4312.0333333333328</v>
      </c>
      <c r="F17" s="40">
        <v>4257.6166666666668</v>
      </c>
      <c r="G17" s="40">
        <v>4191.6833333333334</v>
      </c>
      <c r="H17" s="40">
        <v>4432.3833333333323</v>
      </c>
      <c r="I17" s="40">
        <v>4498.3166666666648</v>
      </c>
      <c r="J17" s="40">
        <v>4552.7333333333318</v>
      </c>
      <c r="K17" s="31">
        <v>4443.8999999999996</v>
      </c>
      <c r="L17" s="31">
        <v>4323.55</v>
      </c>
      <c r="M17" s="31">
        <v>3.0414699999999999</v>
      </c>
      <c r="N17" s="1"/>
      <c r="O17" s="1"/>
    </row>
    <row r="18" spans="1:15" ht="12.75" customHeight="1">
      <c r="A18" s="60">
        <v>9</v>
      </c>
      <c r="B18" s="62" t="s">
        <v>51</v>
      </c>
      <c r="C18" s="31">
        <v>1845.85</v>
      </c>
      <c r="D18" s="40">
        <v>1842.8666666666668</v>
      </c>
      <c r="E18" s="40">
        <v>1833.7333333333336</v>
      </c>
      <c r="F18" s="40">
        <v>1821.6166666666668</v>
      </c>
      <c r="G18" s="40">
        <v>1812.4833333333336</v>
      </c>
      <c r="H18" s="40">
        <v>1854.9833333333336</v>
      </c>
      <c r="I18" s="40">
        <v>1864.1166666666668</v>
      </c>
      <c r="J18" s="40">
        <v>1876.2333333333336</v>
      </c>
      <c r="K18" s="31">
        <v>1852</v>
      </c>
      <c r="L18" s="31">
        <v>1830.75</v>
      </c>
      <c r="M18" s="31">
        <v>4.2137500000000001</v>
      </c>
      <c r="N18" s="1"/>
      <c r="O18" s="1"/>
    </row>
    <row r="19" spans="1:15" ht="12.75" customHeight="1">
      <c r="A19" s="60">
        <v>10</v>
      </c>
      <c r="B19" s="62" t="s">
        <v>65</v>
      </c>
      <c r="C19" s="31">
        <v>749.55</v>
      </c>
      <c r="D19" s="40">
        <v>757.16666666666663</v>
      </c>
      <c r="E19" s="40">
        <v>740.48333333333323</v>
      </c>
      <c r="F19" s="40">
        <v>731.41666666666663</v>
      </c>
      <c r="G19" s="40">
        <v>714.73333333333323</v>
      </c>
      <c r="H19" s="40">
        <v>766.23333333333323</v>
      </c>
      <c r="I19" s="40">
        <v>782.91666666666663</v>
      </c>
      <c r="J19" s="40">
        <v>791.98333333333323</v>
      </c>
      <c r="K19" s="31">
        <v>773.85</v>
      </c>
      <c r="L19" s="31">
        <v>748.1</v>
      </c>
      <c r="M19" s="31">
        <v>10.89259</v>
      </c>
      <c r="N19" s="1"/>
      <c r="O19" s="1"/>
    </row>
    <row r="20" spans="1:15" ht="12.75" customHeight="1">
      <c r="A20" s="60">
        <v>11</v>
      </c>
      <c r="B20" s="62" t="s">
        <v>45</v>
      </c>
      <c r="C20" s="31">
        <v>22678.9</v>
      </c>
      <c r="D20" s="40">
        <v>22789.966666666664</v>
      </c>
      <c r="E20" s="40">
        <v>22489.933333333327</v>
      </c>
      <c r="F20" s="40">
        <v>22300.966666666664</v>
      </c>
      <c r="G20" s="40">
        <v>22000.933333333327</v>
      </c>
      <c r="H20" s="40">
        <v>22978.933333333327</v>
      </c>
      <c r="I20" s="40">
        <v>23278.96666666666</v>
      </c>
      <c r="J20" s="40">
        <v>23467.933333333327</v>
      </c>
      <c r="K20" s="31">
        <v>23090</v>
      </c>
      <c r="L20" s="31">
        <v>22601</v>
      </c>
      <c r="M20" s="31">
        <v>8.0240000000000006E-2</v>
      </c>
      <c r="N20" s="1"/>
      <c r="O20" s="1"/>
    </row>
    <row r="21" spans="1:15" ht="12.75" customHeight="1">
      <c r="A21" s="60">
        <v>12</v>
      </c>
      <c r="B21" s="62" t="s">
        <v>52</v>
      </c>
      <c r="C21" s="31">
        <v>2405.9499999999998</v>
      </c>
      <c r="D21" s="40">
        <v>2413.0166666666664</v>
      </c>
      <c r="E21" s="40">
        <v>2386.0333333333328</v>
      </c>
      <c r="F21" s="40">
        <v>2366.1166666666663</v>
      </c>
      <c r="G21" s="40">
        <v>2339.1333333333328</v>
      </c>
      <c r="H21" s="40">
        <v>2432.9333333333329</v>
      </c>
      <c r="I21" s="40">
        <v>2459.9166666666665</v>
      </c>
      <c r="J21" s="40">
        <v>2479.833333333333</v>
      </c>
      <c r="K21" s="31">
        <v>2440</v>
      </c>
      <c r="L21" s="31">
        <v>2393.1</v>
      </c>
      <c r="M21" s="31">
        <v>74.180130000000005</v>
      </c>
      <c r="N21" s="1"/>
      <c r="O21" s="1"/>
    </row>
    <row r="22" spans="1:15" ht="12.75" customHeight="1">
      <c r="A22" s="60">
        <v>13</v>
      </c>
      <c r="B22" s="62" t="s">
        <v>268</v>
      </c>
      <c r="C22" s="31">
        <v>977</v>
      </c>
      <c r="D22" s="40">
        <v>971.06666666666661</v>
      </c>
      <c r="E22" s="40">
        <v>960.13333333333321</v>
      </c>
      <c r="F22" s="40">
        <v>943.26666666666665</v>
      </c>
      <c r="G22" s="40">
        <v>932.33333333333326</v>
      </c>
      <c r="H22" s="40">
        <v>987.93333333333317</v>
      </c>
      <c r="I22" s="40">
        <v>998.86666666666656</v>
      </c>
      <c r="J22" s="40">
        <v>1015.7333333333331</v>
      </c>
      <c r="K22" s="31">
        <v>982</v>
      </c>
      <c r="L22" s="31">
        <v>954.2</v>
      </c>
      <c r="M22" s="31">
        <v>42.026110000000003</v>
      </c>
      <c r="N22" s="1"/>
      <c r="O22" s="1"/>
    </row>
    <row r="23" spans="1:15" ht="12.75" customHeight="1">
      <c r="A23" s="60">
        <v>14</v>
      </c>
      <c r="B23" s="62" t="s">
        <v>53</v>
      </c>
      <c r="C23" s="31">
        <v>749.45</v>
      </c>
      <c r="D23" s="40">
        <v>745.33333333333337</v>
      </c>
      <c r="E23" s="40">
        <v>737.41666666666674</v>
      </c>
      <c r="F23" s="40">
        <v>725.38333333333333</v>
      </c>
      <c r="G23" s="40">
        <v>717.4666666666667</v>
      </c>
      <c r="H23" s="40">
        <v>757.36666666666679</v>
      </c>
      <c r="I23" s="40">
        <v>765.28333333333353</v>
      </c>
      <c r="J23" s="40">
        <v>777.31666666666683</v>
      </c>
      <c r="K23" s="31">
        <v>753.25</v>
      </c>
      <c r="L23" s="31">
        <v>733.3</v>
      </c>
      <c r="M23" s="31">
        <v>93.126130000000003</v>
      </c>
      <c r="N23" s="1"/>
      <c r="O23" s="1"/>
    </row>
    <row r="24" spans="1:15" ht="12.75" customHeight="1">
      <c r="A24" s="60">
        <v>15</v>
      </c>
      <c r="B24" s="62" t="s">
        <v>269</v>
      </c>
      <c r="C24" s="31">
        <v>655.8</v>
      </c>
      <c r="D24" s="40">
        <v>656.76666666666665</v>
      </c>
      <c r="E24" s="40">
        <v>652.0333333333333</v>
      </c>
      <c r="F24" s="40">
        <v>648.26666666666665</v>
      </c>
      <c r="G24" s="40">
        <v>643.5333333333333</v>
      </c>
      <c r="H24" s="40">
        <v>660.5333333333333</v>
      </c>
      <c r="I24" s="40">
        <v>665.26666666666665</v>
      </c>
      <c r="J24" s="40">
        <v>669.0333333333333</v>
      </c>
      <c r="K24" s="31">
        <v>661.5</v>
      </c>
      <c r="L24" s="31">
        <v>653</v>
      </c>
      <c r="M24" s="31">
        <v>8.01023</v>
      </c>
      <c r="N24" s="1"/>
      <c r="O24" s="1"/>
    </row>
    <row r="25" spans="1:15" ht="12.75" customHeight="1">
      <c r="A25" s="60">
        <v>16</v>
      </c>
      <c r="B25" s="62" t="s">
        <v>270</v>
      </c>
      <c r="C25" s="31">
        <v>806.7</v>
      </c>
      <c r="D25" s="40">
        <v>807.38333333333333</v>
      </c>
      <c r="E25" s="40">
        <v>801.31666666666661</v>
      </c>
      <c r="F25" s="40">
        <v>795.93333333333328</v>
      </c>
      <c r="G25" s="40">
        <v>789.86666666666656</v>
      </c>
      <c r="H25" s="40">
        <v>812.76666666666665</v>
      </c>
      <c r="I25" s="40">
        <v>818.83333333333348</v>
      </c>
      <c r="J25" s="40">
        <v>824.2166666666667</v>
      </c>
      <c r="K25" s="31">
        <v>813.45</v>
      </c>
      <c r="L25" s="31">
        <v>802</v>
      </c>
      <c r="M25" s="31">
        <v>6.4725799999999998</v>
      </c>
      <c r="N25" s="1"/>
      <c r="O25" s="1"/>
    </row>
    <row r="26" spans="1:15" ht="12.75" customHeight="1">
      <c r="A26" s="60">
        <v>17</v>
      </c>
      <c r="B26" s="62" t="s">
        <v>271</v>
      </c>
      <c r="C26" s="31">
        <v>418.5</v>
      </c>
      <c r="D26" s="40">
        <v>419.58333333333331</v>
      </c>
      <c r="E26" s="40">
        <v>415.46666666666664</v>
      </c>
      <c r="F26" s="40">
        <v>412.43333333333334</v>
      </c>
      <c r="G26" s="40">
        <v>408.31666666666666</v>
      </c>
      <c r="H26" s="40">
        <v>422.61666666666662</v>
      </c>
      <c r="I26" s="40">
        <v>426.73333333333329</v>
      </c>
      <c r="J26" s="40">
        <v>429.76666666666659</v>
      </c>
      <c r="K26" s="31">
        <v>423.7</v>
      </c>
      <c r="L26" s="31">
        <v>416.55</v>
      </c>
      <c r="M26" s="31">
        <v>10.051439999999999</v>
      </c>
      <c r="N26" s="1"/>
      <c r="O26" s="1"/>
    </row>
    <row r="27" spans="1:15" ht="12.75" customHeight="1">
      <c r="A27" s="60">
        <v>18</v>
      </c>
      <c r="B27" s="62" t="s">
        <v>47</v>
      </c>
      <c r="C27" s="31">
        <v>180.1</v>
      </c>
      <c r="D27" s="40">
        <v>180.93333333333331</v>
      </c>
      <c r="E27" s="40">
        <v>178.26666666666662</v>
      </c>
      <c r="F27" s="40">
        <v>176.43333333333331</v>
      </c>
      <c r="G27" s="40">
        <v>173.76666666666662</v>
      </c>
      <c r="H27" s="40">
        <v>182.76666666666662</v>
      </c>
      <c r="I27" s="40">
        <v>185.43333333333331</v>
      </c>
      <c r="J27" s="40">
        <v>187.26666666666662</v>
      </c>
      <c r="K27" s="31">
        <v>183.6</v>
      </c>
      <c r="L27" s="31">
        <v>179.1</v>
      </c>
      <c r="M27" s="31">
        <v>35.477530000000002</v>
      </c>
      <c r="N27" s="1"/>
      <c r="O27" s="1"/>
    </row>
    <row r="28" spans="1:15" ht="12.75" customHeight="1">
      <c r="A28" s="60">
        <v>19</v>
      </c>
      <c r="B28" s="62" t="s">
        <v>49</v>
      </c>
      <c r="C28" s="31">
        <v>212.2</v>
      </c>
      <c r="D28" s="40">
        <v>213.16666666666666</v>
      </c>
      <c r="E28" s="40">
        <v>210.5333333333333</v>
      </c>
      <c r="F28" s="40">
        <v>208.86666666666665</v>
      </c>
      <c r="G28" s="40">
        <v>206.23333333333329</v>
      </c>
      <c r="H28" s="40">
        <v>214.83333333333331</v>
      </c>
      <c r="I28" s="40">
        <v>217.4666666666667</v>
      </c>
      <c r="J28" s="40">
        <v>219.13333333333333</v>
      </c>
      <c r="K28" s="31">
        <v>215.8</v>
      </c>
      <c r="L28" s="31">
        <v>211.5</v>
      </c>
      <c r="M28" s="31">
        <v>25.374559999999999</v>
      </c>
      <c r="N28" s="1"/>
      <c r="O28" s="1"/>
    </row>
    <row r="29" spans="1:15" ht="12.75" customHeight="1">
      <c r="A29" s="60">
        <v>20</v>
      </c>
      <c r="B29" s="62" t="s">
        <v>54</v>
      </c>
      <c r="C29" s="31">
        <v>3389.9</v>
      </c>
      <c r="D29" s="40">
        <v>3393.0666666666671</v>
      </c>
      <c r="E29" s="40">
        <v>3372.1333333333341</v>
      </c>
      <c r="F29" s="40">
        <v>3354.3666666666672</v>
      </c>
      <c r="G29" s="40">
        <v>3333.4333333333343</v>
      </c>
      <c r="H29" s="40">
        <v>3410.8333333333339</v>
      </c>
      <c r="I29" s="40">
        <v>3431.7666666666673</v>
      </c>
      <c r="J29" s="40">
        <v>3449.5333333333338</v>
      </c>
      <c r="K29" s="31">
        <v>3414</v>
      </c>
      <c r="L29" s="31">
        <v>3375.3</v>
      </c>
      <c r="M29" s="31">
        <v>1.24993</v>
      </c>
      <c r="N29" s="1"/>
      <c r="O29" s="1"/>
    </row>
    <row r="30" spans="1:15" ht="12.75" customHeight="1">
      <c r="A30" s="60">
        <v>21</v>
      </c>
      <c r="B30" s="62" t="s">
        <v>55</v>
      </c>
      <c r="C30" s="31">
        <v>448.1</v>
      </c>
      <c r="D30" s="40">
        <v>448.35000000000008</v>
      </c>
      <c r="E30" s="40">
        <v>444.35000000000014</v>
      </c>
      <c r="F30" s="40">
        <v>440.60000000000008</v>
      </c>
      <c r="G30" s="40">
        <v>436.60000000000014</v>
      </c>
      <c r="H30" s="40">
        <v>452.10000000000014</v>
      </c>
      <c r="I30" s="40">
        <v>456.1</v>
      </c>
      <c r="J30" s="40">
        <v>459.85000000000014</v>
      </c>
      <c r="K30" s="31">
        <v>452.35</v>
      </c>
      <c r="L30" s="31">
        <v>444.6</v>
      </c>
      <c r="M30" s="31">
        <v>26.531870000000001</v>
      </c>
      <c r="N30" s="1"/>
      <c r="O30" s="1"/>
    </row>
    <row r="31" spans="1:15" ht="12.75" customHeight="1">
      <c r="A31" s="60">
        <v>22</v>
      </c>
      <c r="B31" s="62" t="s">
        <v>56</v>
      </c>
      <c r="C31" s="31">
        <v>5118.75</v>
      </c>
      <c r="D31" s="40">
        <v>5126.1166666666668</v>
      </c>
      <c r="E31" s="40">
        <v>5079.2333333333336</v>
      </c>
      <c r="F31" s="40">
        <v>5039.7166666666672</v>
      </c>
      <c r="G31" s="40">
        <v>4992.8333333333339</v>
      </c>
      <c r="H31" s="40">
        <v>5165.6333333333332</v>
      </c>
      <c r="I31" s="40">
        <v>5212.5166666666664</v>
      </c>
      <c r="J31" s="40">
        <v>5252.0333333333328</v>
      </c>
      <c r="K31" s="31">
        <v>5173</v>
      </c>
      <c r="L31" s="31">
        <v>5086.6000000000004</v>
      </c>
      <c r="M31" s="31">
        <v>4.1017400000000004</v>
      </c>
      <c r="N31" s="1"/>
      <c r="O31" s="1"/>
    </row>
    <row r="32" spans="1:15" ht="12.75" customHeight="1">
      <c r="A32" s="60">
        <v>23</v>
      </c>
      <c r="B32" s="62" t="s">
        <v>59</v>
      </c>
      <c r="C32" s="31">
        <v>163.9</v>
      </c>
      <c r="D32" s="40">
        <v>165.23333333333335</v>
      </c>
      <c r="E32" s="40">
        <v>162.16666666666669</v>
      </c>
      <c r="F32" s="40">
        <v>160.43333333333334</v>
      </c>
      <c r="G32" s="40">
        <v>157.36666666666667</v>
      </c>
      <c r="H32" s="40">
        <v>166.9666666666667</v>
      </c>
      <c r="I32" s="40">
        <v>170.03333333333336</v>
      </c>
      <c r="J32" s="40">
        <v>171.76666666666671</v>
      </c>
      <c r="K32" s="31">
        <v>168.3</v>
      </c>
      <c r="L32" s="31">
        <v>163.5</v>
      </c>
      <c r="M32" s="31">
        <v>113.24714</v>
      </c>
      <c r="N32" s="1"/>
      <c r="O32" s="1"/>
    </row>
    <row r="33" spans="1:15" ht="12.75" customHeight="1">
      <c r="A33" s="60">
        <v>24</v>
      </c>
      <c r="B33" s="62" t="s">
        <v>61</v>
      </c>
      <c r="C33" s="31">
        <v>3316.1</v>
      </c>
      <c r="D33" s="40">
        <v>3316.3666666666668</v>
      </c>
      <c r="E33" s="40">
        <v>3299.7333333333336</v>
      </c>
      <c r="F33" s="40">
        <v>3283.3666666666668</v>
      </c>
      <c r="G33" s="40">
        <v>3266.7333333333336</v>
      </c>
      <c r="H33" s="40">
        <v>3332.7333333333336</v>
      </c>
      <c r="I33" s="40">
        <v>3349.3666666666668</v>
      </c>
      <c r="J33" s="40">
        <v>3365.7333333333336</v>
      </c>
      <c r="K33" s="31">
        <v>3333</v>
      </c>
      <c r="L33" s="31">
        <v>3300</v>
      </c>
      <c r="M33" s="31">
        <v>7.4245599999999996</v>
      </c>
      <c r="N33" s="1"/>
      <c r="O33" s="1"/>
    </row>
    <row r="34" spans="1:15" ht="12.75" customHeight="1">
      <c r="A34" s="60">
        <v>25</v>
      </c>
      <c r="B34" s="62" t="s">
        <v>62</v>
      </c>
      <c r="C34" s="31">
        <v>1985.35</v>
      </c>
      <c r="D34" s="40">
        <v>1991.9000000000003</v>
      </c>
      <c r="E34" s="40">
        <v>1970.6000000000006</v>
      </c>
      <c r="F34" s="40">
        <v>1955.8500000000004</v>
      </c>
      <c r="G34" s="40">
        <v>1934.5500000000006</v>
      </c>
      <c r="H34" s="40">
        <v>2006.6500000000005</v>
      </c>
      <c r="I34" s="40">
        <v>2027.9500000000003</v>
      </c>
      <c r="J34" s="40">
        <v>2042.7000000000005</v>
      </c>
      <c r="K34" s="31">
        <v>2013.2</v>
      </c>
      <c r="L34" s="31">
        <v>1977.15</v>
      </c>
      <c r="M34" s="31">
        <v>4.3139700000000003</v>
      </c>
      <c r="N34" s="1"/>
      <c r="O34" s="1"/>
    </row>
    <row r="35" spans="1:15" ht="12.75" customHeight="1">
      <c r="A35" s="60">
        <v>26</v>
      </c>
      <c r="B35" s="62" t="s">
        <v>66</v>
      </c>
      <c r="C35" s="31">
        <v>682</v>
      </c>
      <c r="D35" s="40">
        <v>680.51666666666677</v>
      </c>
      <c r="E35" s="40">
        <v>676.08333333333348</v>
      </c>
      <c r="F35" s="40">
        <v>670.16666666666674</v>
      </c>
      <c r="G35" s="40">
        <v>665.73333333333346</v>
      </c>
      <c r="H35" s="40">
        <v>686.43333333333351</v>
      </c>
      <c r="I35" s="40">
        <v>690.86666666666667</v>
      </c>
      <c r="J35" s="40">
        <v>696.78333333333353</v>
      </c>
      <c r="K35" s="31">
        <v>684.95</v>
      </c>
      <c r="L35" s="31">
        <v>674.6</v>
      </c>
      <c r="M35" s="31">
        <v>11.593959999999999</v>
      </c>
      <c r="N35" s="1"/>
      <c r="O35" s="1"/>
    </row>
    <row r="36" spans="1:15" ht="12.75" customHeight="1">
      <c r="A36" s="60">
        <v>27</v>
      </c>
      <c r="B36" s="62" t="s">
        <v>272</v>
      </c>
      <c r="C36" s="31">
        <v>3919.5</v>
      </c>
      <c r="D36" s="40">
        <v>3948.8000000000006</v>
      </c>
      <c r="E36" s="40">
        <v>3868.7500000000014</v>
      </c>
      <c r="F36" s="40">
        <v>3818.0000000000009</v>
      </c>
      <c r="G36" s="40">
        <v>3737.9500000000016</v>
      </c>
      <c r="H36" s="40">
        <v>3999.5500000000011</v>
      </c>
      <c r="I36" s="40">
        <v>4079.6000000000004</v>
      </c>
      <c r="J36" s="40">
        <v>4130.3500000000004</v>
      </c>
      <c r="K36" s="31">
        <v>4028.85</v>
      </c>
      <c r="L36" s="31">
        <v>3898.05</v>
      </c>
      <c r="M36" s="31">
        <v>3.1077900000000001</v>
      </c>
      <c r="N36" s="1"/>
      <c r="O36" s="1"/>
    </row>
    <row r="37" spans="1:15" ht="12.75" customHeight="1">
      <c r="A37" s="60">
        <v>28</v>
      </c>
      <c r="B37" s="62" t="s">
        <v>67</v>
      </c>
      <c r="C37" s="31">
        <v>966</v>
      </c>
      <c r="D37" s="40">
        <v>969.15</v>
      </c>
      <c r="E37" s="40">
        <v>960</v>
      </c>
      <c r="F37" s="40">
        <v>954</v>
      </c>
      <c r="G37" s="40">
        <v>944.85</v>
      </c>
      <c r="H37" s="40">
        <v>975.15</v>
      </c>
      <c r="I37" s="40">
        <v>984.29999999999984</v>
      </c>
      <c r="J37" s="40">
        <v>990.3</v>
      </c>
      <c r="K37" s="31">
        <v>978.3</v>
      </c>
      <c r="L37" s="31">
        <v>963.15</v>
      </c>
      <c r="M37" s="31">
        <v>78.058549999999997</v>
      </c>
      <c r="N37" s="1"/>
      <c r="O37" s="1"/>
    </row>
    <row r="38" spans="1:15" ht="12.75" customHeight="1">
      <c r="A38" s="60">
        <v>29</v>
      </c>
      <c r="B38" s="62" t="s">
        <v>68</v>
      </c>
      <c r="C38" s="31">
        <v>4650.1499999999996</v>
      </c>
      <c r="D38" s="40">
        <v>4663.5999999999995</v>
      </c>
      <c r="E38" s="40">
        <v>4623.5499999999993</v>
      </c>
      <c r="F38" s="40">
        <v>4596.95</v>
      </c>
      <c r="G38" s="40">
        <v>4556.8999999999996</v>
      </c>
      <c r="H38" s="40">
        <v>4690.1999999999989</v>
      </c>
      <c r="I38" s="40">
        <v>4730.25</v>
      </c>
      <c r="J38" s="40">
        <v>4756.8499999999985</v>
      </c>
      <c r="K38" s="31">
        <v>4703.6499999999996</v>
      </c>
      <c r="L38" s="31">
        <v>4637</v>
      </c>
      <c r="M38" s="31">
        <v>2.7482099999999998</v>
      </c>
      <c r="N38" s="1"/>
      <c r="O38" s="1"/>
    </row>
    <row r="39" spans="1:15" ht="12.75" customHeight="1">
      <c r="A39" s="60">
        <v>30</v>
      </c>
      <c r="B39" s="62" t="s">
        <v>71</v>
      </c>
      <c r="C39" s="31">
        <v>7206.15</v>
      </c>
      <c r="D39" s="40">
        <v>7223.0166666666664</v>
      </c>
      <c r="E39" s="40">
        <v>7160.1333333333332</v>
      </c>
      <c r="F39" s="40">
        <v>7114.1166666666668</v>
      </c>
      <c r="G39" s="40">
        <v>7051.2333333333336</v>
      </c>
      <c r="H39" s="40">
        <v>7269.0333333333328</v>
      </c>
      <c r="I39" s="40">
        <v>7331.9166666666661</v>
      </c>
      <c r="J39" s="40">
        <v>7377.9333333333325</v>
      </c>
      <c r="K39" s="31">
        <v>7285.9</v>
      </c>
      <c r="L39" s="31">
        <v>7177</v>
      </c>
      <c r="M39" s="31">
        <v>5.4680400000000002</v>
      </c>
      <c r="N39" s="1"/>
      <c r="O39" s="1"/>
    </row>
    <row r="40" spans="1:15" ht="12.75" customHeight="1">
      <c r="A40" s="60">
        <v>31</v>
      </c>
      <c r="B40" s="62" t="s">
        <v>70</v>
      </c>
      <c r="C40" s="31">
        <v>1519.25</v>
      </c>
      <c r="D40" s="40">
        <v>1522.5</v>
      </c>
      <c r="E40" s="40">
        <v>1510</v>
      </c>
      <c r="F40" s="40">
        <v>1500.75</v>
      </c>
      <c r="G40" s="40">
        <v>1488.25</v>
      </c>
      <c r="H40" s="40">
        <v>1531.75</v>
      </c>
      <c r="I40" s="40">
        <v>1544.25</v>
      </c>
      <c r="J40" s="40">
        <v>1553.5</v>
      </c>
      <c r="K40" s="31">
        <v>1535</v>
      </c>
      <c r="L40" s="31">
        <v>1513.25</v>
      </c>
      <c r="M40" s="31">
        <v>7.9905200000000001</v>
      </c>
      <c r="N40" s="1"/>
      <c r="O40" s="1"/>
    </row>
    <row r="41" spans="1:15" ht="12.75" customHeight="1">
      <c r="A41" s="60">
        <v>32</v>
      </c>
      <c r="B41" s="62" t="s">
        <v>273</v>
      </c>
      <c r="C41" s="31">
        <v>7004.6</v>
      </c>
      <c r="D41" s="40">
        <v>7000.6833333333334</v>
      </c>
      <c r="E41" s="40">
        <v>6973.3666666666668</v>
      </c>
      <c r="F41" s="40">
        <v>6942.1333333333332</v>
      </c>
      <c r="G41" s="40">
        <v>6914.8166666666666</v>
      </c>
      <c r="H41" s="40">
        <v>7031.916666666667</v>
      </c>
      <c r="I41" s="40">
        <v>7059.2333333333345</v>
      </c>
      <c r="J41" s="40">
        <v>7090.4666666666672</v>
      </c>
      <c r="K41" s="31">
        <v>7028</v>
      </c>
      <c r="L41" s="31">
        <v>6969.45</v>
      </c>
      <c r="M41" s="31">
        <v>0.24526999999999999</v>
      </c>
      <c r="N41" s="1"/>
      <c r="O41" s="1"/>
    </row>
    <row r="42" spans="1:15" ht="12.75" customHeight="1">
      <c r="A42" s="60">
        <v>33</v>
      </c>
      <c r="B42" s="62" t="s">
        <v>72</v>
      </c>
      <c r="C42" s="31">
        <v>2476.4</v>
      </c>
      <c r="D42" s="40">
        <v>2484.9499999999998</v>
      </c>
      <c r="E42" s="40">
        <v>2444.8999999999996</v>
      </c>
      <c r="F42" s="40">
        <v>2413.3999999999996</v>
      </c>
      <c r="G42" s="40">
        <v>2373.3499999999995</v>
      </c>
      <c r="H42" s="40">
        <v>2516.4499999999998</v>
      </c>
      <c r="I42" s="40">
        <v>2556.5</v>
      </c>
      <c r="J42" s="40">
        <v>2588</v>
      </c>
      <c r="K42" s="31">
        <v>2525</v>
      </c>
      <c r="L42" s="31">
        <v>2453.4499999999998</v>
      </c>
      <c r="M42" s="31">
        <v>6.7449300000000001</v>
      </c>
      <c r="N42" s="1"/>
      <c r="O42" s="1"/>
    </row>
    <row r="43" spans="1:15" ht="12.75" customHeight="1">
      <c r="A43" s="60">
        <v>34</v>
      </c>
      <c r="B43" s="62" t="s">
        <v>74</v>
      </c>
      <c r="C43" s="31">
        <v>241.6</v>
      </c>
      <c r="D43" s="40">
        <v>243.61666666666667</v>
      </c>
      <c r="E43" s="40">
        <v>238.98333333333335</v>
      </c>
      <c r="F43" s="40">
        <v>236.36666666666667</v>
      </c>
      <c r="G43" s="40">
        <v>231.73333333333335</v>
      </c>
      <c r="H43" s="40">
        <v>246.23333333333335</v>
      </c>
      <c r="I43" s="40">
        <v>250.86666666666667</v>
      </c>
      <c r="J43" s="40">
        <v>253.48333333333335</v>
      </c>
      <c r="K43" s="31">
        <v>248.25</v>
      </c>
      <c r="L43" s="31">
        <v>241</v>
      </c>
      <c r="M43" s="31">
        <v>77.889399999999995</v>
      </c>
      <c r="N43" s="1"/>
      <c r="O43" s="1"/>
    </row>
    <row r="44" spans="1:15" ht="12.75" customHeight="1">
      <c r="A44" s="60">
        <v>35</v>
      </c>
      <c r="B44" s="62" t="s">
        <v>75</v>
      </c>
      <c r="C44" s="31">
        <v>198.1</v>
      </c>
      <c r="D44" s="40">
        <v>197.20000000000002</v>
      </c>
      <c r="E44" s="40">
        <v>195.90000000000003</v>
      </c>
      <c r="F44" s="40">
        <v>193.70000000000002</v>
      </c>
      <c r="G44" s="40">
        <v>192.40000000000003</v>
      </c>
      <c r="H44" s="40">
        <v>199.40000000000003</v>
      </c>
      <c r="I44" s="40">
        <v>200.70000000000005</v>
      </c>
      <c r="J44" s="40">
        <v>202.90000000000003</v>
      </c>
      <c r="K44" s="31">
        <v>198.5</v>
      </c>
      <c r="L44" s="31">
        <v>195</v>
      </c>
      <c r="M44" s="31">
        <v>195.93213</v>
      </c>
      <c r="N44" s="1"/>
      <c r="O44" s="1"/>
    </row>
    <row r="45" spans="1:15" ht="12.75" customHeight="1">
      <c r="A45" s="60">
        <v>36</v>
      </c>
      <c r="B45" s="62" t="s">
        <v>274</v>
      </c>
      <c r="C45" s="31">
        <v>73.400000000000006</v>
      </c>
      <c r="D45" s="40">
        <v>73.833333333333329</v>
      </c>
      <c r="E45" s="40">
        <v>72.766666666666652</v>
      </c>
      <c r="F45" s="40">
        <v>72.133333333333326</v>
      </c>
      <c r="G45" s="40">
        <v>71.066666666666649</v>
      </c>
      <c r="H45" s="40">
        <v>74.466666666666654</v>
      </c>
      <c r="I45" s="40">
        <v>75.533333333333346</v>
      </c>
      <c r="J45" s="40">
        <v>76.166666666666657</v>
      </c>
      <c r="K45" s="31">
        <v>74.900000000000006</v>
      </c>
      <c r="L45" s="31">
        <v>73.2</v>
      </c>
      <c r="M45" s="31">
        <v>75.303520000000006</v>
      </c>
      <c r="N45" s="1"/>
      <c r="O45" s="1"/>
    </row>
    <row r="46" spans="1:15" ht="12.75" customHeight="1">
      <c r="A46" s="60">
        <v>37</v>
      </c>
      <c r="B46" s="62" t="s">
        <v>76</v>
      </c>
      <c r="C46" s="31">
        <v>1650.05</v>
      </c>
      <c r="D46" s="40">
        <v>1651.3833333333332</v>
      </c>
      <c r="E46" s="40">
        <v>1639.6166666666663</v>
      </c>
      <c r="F46" s="40">
        <v>1629.1833333333332</v>
      </c>
      <c r="G46" s="40">
        <v>1617.4166666666663</v>
      </c>
      <c r="H46" s="40">
        <v>1661.8166666666664</v>
      </c>
      <c r="I46" s="40">
        <v>1673.5833333333333</v>
      </c>
      <c r="J46" s="40">
        <v>1684.0166666666664</v>
      </c>
      <c r="K46" s="31">
        <v>1663.15</v>
      </c>
      <c r="L46" s="31">
        <v>1640.95</v>
      </c>
      <c r="M46" s="31">
        <v>3.9309500000000002</v>
      </c>
      <c r="N46" s="1"/>
      <c r="O46" s="1"/>
    </row>
    <row r="47" spans="1:15" ht="12.75" customHeight="1">
      <c r="A47" s="60">
        <v>38</v>
      </c>
      <c r="B47" s="62" t="s">
        <v>78</v>
      </c>
      <c r="C47" s="31">
        <v>683.5</v>
      </c>
      <c r="D47" s="40">
        <v>682.33333333333337</v>
      </c>
      <c r="E47" s="40">
        <v>676.16666666666674</v>
      </c>
      <c r="F47" s="40">
        <v>668.83333333333337</v>
      </c>
      <c r="G47" s="40">
        <v>662.66666666666674</v>
      </c>
      <c r="H47" s="40">
        <v>689.66666666666674</v>
      </c>
      <c r="I47" s="40">
        <v>695.83333333333348</v>
      </c>
      <c r="J47" s="40">
        <v>703.16666666666674</v>
      </c>
      <c r="K47" s="31">
        <v>688.5</v>
      </c>
      <c r="L47" s="31">
        <v>675</v>
      </c>
      <c r="M47" s="31">
        <v>7.5133999999999999</v>
      </c>
      <c r="N47" s="1"/>
      <c r="O47" s="1"/>
    </row>
    <row r="48" spans="1:15" ht="12.75" customHeight="1">
      <c r="A48" s="60">
        <v>39</v>
      </c>
      <c r="B48" s="62" t="s">
        <v>77</v>
      </c>
      <c r="C48" s="31">
        <v>122.8</v>
      </c>
      <c r="D48" s="40">
        <v>123.61666666666667</v>
      </c>
      <c r="E48" s="40">
        <v>120.93333333333335</v>
      </c>
      <c r="F48" s="40">
        <v>119.06666666666668</v>
      </c>
      <c r="G48" s="40">
        <v>116.38333333333335</v>
      </c>
      <c r="H48" s="40">
        <v>125.48333333333335</v>
      </c>
      <c r="I48" s="40">
        <v>128.16666666666669</v>
      </c>
      <c r="J48" s="40">
        <v>130.03333333333336</v>
      </c>
      <c r="K48" s="31">
        <v>126.3</v>
      </c>
      <c r="L48" s="31">
        <v>121.75</v>
      </c>
      <c r="M48" s="31">
        <v>141.41162</v>
      </c>
      <c r="N48" s="1"/>
      <c r="O48" s="1"/>
    </row>
    <row r="49" spans="1:15" ht="12.75" customHeight="1">
      <c r="A49" s="60">
        <v>40</v>
      </c>
      <c r="B49" s="62" t="s">
        <v>79</v>
      </c>
      <c r="C49" s="31">
        <v>813.8</v>
      </c>
      <c r="D49" s="40">
        <v>815.7833333333333</v>
      </c>
      <c r="E49" s="40">
        <v>807.56666666666661</v>
      </c>
      <c r="F49" s="40">
        <v>801.33333333333326</v>
      </c>
      <c r="G49" s="40">
        <v>793.11666666666656</v>
      </c>
      <c r="H49" s="40">
        <v>822.01666666666665</v>
      </c>
      <c r="I49" s="40">
        <v>830.23333333333335</v>
      </c>
      <c r="J49" s="40">
        <v>836.4666666666667</v>
      </c>
      <c r="K49" s="31">
        <v>824</v>
      </c>
      <c r="L49" s="31">
        <v>809.55</v>
      </c>
      <c r="M49" s="31">
        <v>11.203469999999999</v>
      </c>
      <c r="N49" s="1"/>
      <c r="O49" s="1"/>
    </row>
    <row r="50" spans="1:15" ht="12.75" customHeight="1">
      <c r="A50" s="60">
        <v>41</v>
      </c>
      <c r="B50" s="62" t="s">
        <v>82</v>
      </c>
      <c r="C50" s="31">
        <v>86.9</v>
      </c>
      <c r="D50" s="40">
        <v>87.25</v>
      </c>
      <c r="E50" s="40">
        <v>86.1</v>
      </c>
      <c r="F50" s="40">
        <v>85.3</v>
      </c>
      <c r="G50" s="40">
        <v>84.149999999999991</v>
      </c>
      <c r="H50" s="40">
        <v>88.05</v>
      </c>
      <c r="I50" s="40">
        <v>89.2</v>
      </c>
      <c r="J50" s="40">
        <v>90</v>
      </c>
      <c r="K50" s="31">
        <v>88.4</v>
      </c>
      <c r="L50" s="31">
        <v>86.45</v>
      </c>
      <c r="M50" s="31">
        <v>127.8742</v>
      </c>
      <c r="N50" s="1"/>
      <c r="O50" s="1"/>
    </row>
    <row r="51" spans="1:15" ht="12.75" customHeight="1">
      <c r="A51" s="60">
        <v>42</v>
      </c>
      <c r="B51" s="62" t="s">
        <v>86</v>
      </c>
      <c r="C51" s="31">
        <v>372.8</v>
      </c>
      <c r="D51" s="40">
        <v>372.9666666666667</v>
      </c>
      <c r="E51" s="40">
        <v>371.18333333333339</v>
      </c>
      <c r="F51" s="40">
        <v>369.56666666666672</v>
      </c>
      <c r="G51" s="40">
        <v>367.78333333333342</v>
      </c>
      <c r="H51" s="40">
        <v>374.58333333333337</v>
      </c>
      <c r="I51" s="40">
        <v>376.36666666666667</v>
      </c>
      <c r="J51" s="40">
        <v>377.98333333333335</v>
      </c>
      <c r="K51" s="31">
        <v>374.75</v>
      </c>
      <c r="L51" s="31">
        <v>371.35</v>
      </c>
      <c r="M51" s="31">
        <v>13.401490000000001</v>
      </c>
      <c r="N51" s="1"/>
      <c r="O51" s="1"/>
    </row>
    <row r="52" spans="1:15" ht="12.75" customHeight="1">
      <c r="A52" s="60">
        <v>43</v>
      </c>
      <c r="B52" s="62" t="s">
        <v>81</v>
      </c>
      <c r="C52" s="31">
        <v>839</v>
      </c>
      <c r="D52" s="40">
        <v>836.7166666666667</v>
      </c>
      <c r="E52" s="40">
        <v>832.68333333333339</v>
      </c>
      <c r="F52" s="40">
        <v>826.36666666666667</v>
      </c>
      <c r="G52" s="40">
        <v>822.33333333333337</v>
      </c>
      <c r="H52" s="40">
        <v>843.03333333333342</v>
      </c>
      <c r="I52" s="40">
        <v>847.06666666666672</v>
      </c>
      <c r="J52" s="40">
        <v>853.38333333333344</v>
      </c>
      <c r="K52" s="31">
        <v>840.75</v>
      </c>
      <c r="L52" s="31">
        <v>830.4</v>
      </c>
      <c r="M52" s="31">
        <v>30.227239999999998</v>
      </c>
      <c r="N52" s="1"/>
      <c r="O52" s="1"/>
    </row>
    <row r="53" spans="1:15" ht="12.75" customHeight="1">
      <c r="A53" s="60">
        <v>44</v>
      </c>
      <c r="B53" s="62" t="s">
        <v>83</v>
      </c>
      <c r="C53" s="31">
        <v>245.1</v>
      </c>
      <c r="D53" s="40">
        <v>245.33333333333334</v>
      </c>
      <c r="E53" s="40">
        <v>244.01666666666668</v>
      </c>
      <c r="F53" s="40">
        <v>242.93333333333334</v>
      </c>
      <c r="G53" s="40">
        <v>241.61666666666667</v>
      </c>
      <c r="H53" s="40">
        <v>246.41666666666669</v>
      </c>
      <c r="I53" s="40">
        <v>247.73333333333335</v>
      </c>
      <c r="J53" s="40">
        <v>248.81666666666669</v>
      </c>
      <c r="K53" s="31">
        <v>246.65</v>
      </c>
      <c r="L53" s="31">
        <v>244.25</v>
      </c>
      <c r="M53" s="31">
        <v>17.281300000000002</v>
      </c>
      <c r="N53" s="1"/>
      <c r="O53" s="1"/>
    </row>
    <row r="54" spans="1:15" ht="12.75" customHeight="1">
      <c r="A54" s="60">
        <v>45</v>
      </c>
      <c r="B54" s="62" t="s">
        <v>84</v>
      </c>
      <c r="C54" s="31">
        <v>19201.7</v>
      </c>
      <c r="D54" s="40">
        <v>19240.583333333336</v>
      </c>
      <c r="E54" s="40">
        <v>19031.26666666667</v>
      </c>
      <c r="F54" s="40">
        <v>18860.833333333336</v>
      </c>
      <c r="G54" s="40">
        <v>18651.51666666667</v>
      </c>
      <c r="H54" s="40">
        <v>19411.01666666667</v>
      </c>
      <c r="I54" s="40">
        <v>19620.333333333336</v>
      </c>
      <c r="J54" s="40">
        <v>19790.76666666667</v>
      </c>
      <c r="K54" s="31">
        <v>19449.900000000001</v>
      </c>
      <c r="L54" s="31">
        <v>19070.150000000001</v>
      </c>
      <c r="M54" s="31">
        <v>0.40492</v>
      </c>
      <c r="N54" s="1"/>
      <c r="O54" s="1"/>
    </row>
    <row r="55" spans="1:15" ht="12.75" customHeight="1">
      <c r="A55" s="60">
        <v>46</v>
      </c>
      <c r="B55" s="62" t="s">
        <v>87</v>
      </c>
      <c r="C55" s="31">
        <v>5069.55</v>
      </c>
      <c r="D55" s="40">
        <v>5066.8166666666666</v>
      </c>
      <c r="E55" s="40">
        <v>5048.3833333333332</v>
      </c>
      <c r="F55" s="40">
        <v>5027.2166666666662</v>
      </c>
      <c r="G55" s="40">
        <v>5008.7833333333328</v>
      </c>
      <c r="H55" s="40">
        <v>5087.9833333333336</v>
      </c>
      <c r="I55" s="40">
        <v>5106.4166666666661</v>
      </c>
      <c r="J55" s="40">
        <v>5127.5833333333339</v>
      </c>
      <c r="K55" s="31">
        <v>5085.25</v>
      </c>
      <c r="L55" s="31">
        <v>5045.6499999999996</v>
      </c>
      <c r="M55" s="31">
        <v>2.722</v>
      </c>
      <c r="N55" s="1"/>
      <c r="O55" s="1"/>
    </row>
    <row r="56" spans="1:15" ht="12.75" customHeight="1">
      <c r="A56" s="60">
        <v>47</v>
      </c>
      <c r="B56" s="62" t="s">
        <v>90</v>
      </c>
      <c r="C56" s="31">
        <v>306.64999999999998</v>
      </c>
      <c r="D56" s="40">
        <v>306.86666666666662</v>
      </c>
      <c r="E56" s="40">
        <v>304.28333333333325</v>
      </c>
      <c r="F56" s="40">
        <v>301.91666666666663</v>
      </c>
      <c r="G56" s="40">
        <v>299.33333333333326</v>
      </c>
      <c r="H56" s="40">
        <v>309.23333333333323</v>
      </c>
      <c r="I56" s="40">
        <v>311.81666666666661</v>
      </c>
      <c r="J56" s="40">
        <v>314.18333333333322</v>
      </c>
      <c r="K56" s="31">
        <v>309.45</v>
      </c>
      <c r="L56" s="31">
        <v>304.5</v>
      </c>
      <c r="M56" s="31">
        <v>55.73827</v>
      </c>
      <c r="N56" s="1"/>
      <c r="O56" s="1"/>
    </row>
    <row r="57" spans="1:15" ht="12.75" customHeight="1">
      <c r="A57" s="60">
        <v>48</v>
      </c>
      <c r="B57" s="62" t="s">
        <v>93</v>
      </c>
      <c r="C57" s="31">
        <v>1134.3499999999999</v>
      </c>
      <c r="D57" s="40">
        <v>1138.1499999999999</v>
      </c>
      <c r="E57" s="40">
        <v>1121.2999999999997</v>
      </c>
      <c r="F57" s="40">
        <v>1108.2499999999998</v>
      </c>
      <c r="G57" s="40">
        <v>1091.3999999999996</v>
      </c>
      <c r="H57" s="40">
        <v>1151.1999999999998</v>
      </c>
      <c r="I57" s="40">
        <v>1168.0499999999997</v>
      </c>
      <c r="J57" s="40">
        <v>1181.0999999999999</v>
      </c>
      <c r="K57" s="31">
        <v>1155</v>
      </c>
      <c r="L57" s="31">
        <v>1125.0999999999999</v>
      </c>
      <c r="M57" s="31">
        <v>10.680070000000001</v>
      </c>
      <c r="N57" s="1"/>
      <c r="O57" s="1"/>
    </row>
    <row r="58" spans="1:15" ht="12.75" customHeight="1">
      <c r="A58" s="60">
        <v>49</v>
      </c>
      <c r="B58" s="62" t="s">
        <v>94</v>
      </c>
      <c r="C58" s="31">
        <v>1008.9</v>
      </c>
      <c r="D58" s="40">
        <v>1008.1999999999999</v>
      </c>
      <c r="E58" s="40">
        <v>1002.9499999999998</v>
      </c>
      <c r="F58" s="40">
        <v>996.99999999999989</v>
      </c>
      <c r="G58" s="40">
        <v>991.74999999999977</v>
      </c>
      <c r="H58" s="40">
        <v>1014.1499999999999</v>
      </c>
      <c r="I58" s="40">
        <v>1019.4000000000001</v>
      </c>
      <c r="J58" s="40">
        <v>1025.3499999999999</v>
      </c>
      <c r="K58" s="31">
        <v>1013.45</v>
      </c>
      <c r="L58" s="31">
        <v>1002.25</v>
      </c>
      <c r="M58" s="31">
        <v>11.40198</v>
      </c>
      <c r="N58" s="1"/>
      <c r="O58" s="1"/>
    </row>
    <row r="59" spans="1:15" ht="12.75" customHeight="1">
      <c r="A59" s="60">
        <v>50</v>
      </c>
      <c r="B59" s="62" t="s">
        <v>275</v>
      </c>
      <c r="C59" s="31">
        <v>1369.55</v>
      </c>
      <c r="D59" s="40">
        <v>1373.5166666666667</v>
      </c>
      <c r="E59" s="40">
        <v>1361.0333333333333</v>
      </c>
      <c r="F59" s="40">
        <v>1352.5166666666667</v>
      </c>
      <c r="G59" s="40">
        <v>1340.0333333333333</v>
      </c>
      <c r="H59" s="40">
        <v>1382.0333333333333</v>
      </c>
      <c r="I59" s="40">
        <v>1394.5166666666664</v>
      </c>
      <c r="J59" s="40">
        <v>1403.0333333333333</v>
      </c>
      <c r="K59" s="31">
        <v>1386</v>
      </c>
      <c r="L59" s="31">
        <v>1365</v>
      </c>
      <c r="M59" s="31">
        <v>0.70714999999999995</v>
      </c>
      <c r="N59" s="1"/>
      <c r="O59" s="1"/>
    </row>
    <row r="60" spans="1:15" ht="12.75" customHeight="1">
      <c r="A60" s="60">
        <v>51</v>
      </c>
      <c r="B60" s="62" t="s">
        <v>95</v>
      </c>
      <c r="C60" s="31">
        <v>228.45</v>
      </c>
      <c r="D60" s="40">
        <v>227.9</v>
      </c>
      <c r="E60" s="40">
        <v>227</v>
      </c>
      <c r="F60" s="40">
        <v>225.54999999999998</v>
      </c>
      <c r="G60" s="40">
        <v>224.64999999999998</v>
      </c>
      <c r="H60" s="40">
        <v>229.35000000000002</v>
      </c>
      <c r="I60" s="40">
        <v>230.25000000000006</v>
      </c>
      <c r="J60" s="40">
        <v>231.70000000000005</v>
      </c>
      <c r="K60" s="31">
        <v>228.8</v>
      </c>
      <c r="L60" s="31">
        <v>226.45</v>
      </c>
      <c r="M60" s="31">
        <v>47.055669999999999</v>
      </c>
      <c r="N60" s="1"/>
      <c r="O60" s="1"/>
    </row>
    <row r="61" spans="1:15" ht="12.75" customHeight="1">
      <c r="A61" s="60">
        <v>52</v>
      </c>
      <c r="B61" s="62" t="s">
        <v>96</v>
      </c>
      <c r="C61" s="31">
        <v>4604.8500000000004</v>
      </c>
      <c r="D61" s="40">
        <v>4621.3</v>
      </c>
      <c r="E61" s="40">
        <v>4563.8</v>
      </c>
      <c r="F61" s="40">
        <v>4522.75</v>
      </c>
      <c r="G61" s="40">
        <v>4465.25</v>
      </c>
      <c r="H61" s="40">
        <v>4662.3500000000004</v>
      </c>
      <c r="I61" s="40">
        <v>4719.8500000000004</v>
      </c>
      <c r="J61" s="40">
        <v>4760.9000000000005</v>
      </c>
      <c r="K61" s="31">
        <v>4678.8</v>
      </c>
      <c r="L61" s="31">
        <v>4580.25</v>
      </c>
      <c r="M61" s="31">
        <v>3.0414699999999999</v>
      </c>
      <c r="N61" s="1"/>
      <c r="O61" s="1"/>
    </row>
    <row r="62" spans="1:15" ht="12.75" customHeight="1">
      <c r="A62" s="60">
        <v>53</v>
      </c>
      <c r="B62" s="62" t="s">
        <v>97</v>
      </c>
      <c r="C62" s="31">
        <v>1652.4</v>
      </c>
      <c r="D62" s="40">
        <v>1659.9666666666665</v>
      </c>
      <c r="E62" s="40">
        <v>1635.9333333333329</v>
      </c>
      <c r="F62" s="40">
        <v>1619.4666666666665</v>
      </c>
      <c r="G62" s="40">
        <v>1595.4333333333329</v>
      </c>
      <c r="H62" s="40">
        <v>1676.4333333333329</v>
      </c>
      <c r="I62" s="40">
        <v>1700.4666666666662</v>
      </c>
      <c r="J62" s="40">
        <v>1716.9333333333329</v>
      </c>
      <c r="K62" s="31">
        <v>1684</v>
      </c>
      <c r="L62" s="31">
        <v>1643.5</v>
      </c>
      <c r="M62" s="31">
        <v>5.34788</v>
      </c>
      <c r="N62" s="1"/>
      <c r="O62" s="1"/>
    </row>
    <row r="63" spans="1:15" ht="12.75" customHeight="1">
      <c r="A63" s="60">
        <v>54</v>
      </c>
      <c r="B63" s="62" t="s">
        <v>98</v>
      </c>
      <c r="C63" s="31">
        <v>653.15</v>
      </c>
      <c r="D63" s="40">
        <v>648.26666666666665</v>
      </c>
      <c r="E63" s="40">
        <v>642.33333333333326</v>
      </c>
      <c r="F63" s="40">
        <v>631.51666666666665</v>
      </c>
      <c r="G63" s="40">
        <v>625.58333333333326</v>
      </c>
      <c r="H63" s="40">
        <v>659.08333333333326</v>
      </c>
      <c r="I63" s="40">
        <v>665.01666666666665</v>
      </c>
      <c r="J63" s="40">
        <v>675.83333333333326</v>
      </c>
      <c r="K63" s="31">
        <v>654.20000000000005</v>
      </c>
      <c r="L63" s="31">
        <v>637.45000000000005</v>
      </c>
      <c r="M63" s="31">
        <v>15.223520000000001</v>
      </c>
      <c r="N63" s="1"/>
      <c r="O63" s="1"/>
    </row>
    <row r="64" spans="1:15" ht="12.75" customHeight="1">
      <c r="A64" s="60">
        <v>55</v>
      </c>
      <c r="B64" s="62" t="s">
        <v>99</v>
      </c>
      <c r="C64" s="31">
        <v>942.25</v>
      </c>
      <c r="D64" s="40">
        <v>942.08333333333337</v>
      </c>
      <c r="E64" s="40">
        <v>936.16666666666674</v>
      </c>
      <c r="F64" s="40">
        <v>930.08333333333337</v>
      </c>
      <c r="G64" s="40">
        <v>924.16666666666674</v>
      </c>
      <c r="H64" s="40">
        <v>948.16666666666674</v>
      </c>
      <c r="I64" s="40">
        <v>954.08333333333348</v>
      </c>
      <c r="J64" s="40">
        <v>960.16666666666674</v>
      </c>
      <c r="K64" s="31">
        <v>948</v>
      </c>
      <c r="L64" s="31">
        <v>936</v>
      </c>
      <c r="M64" s="31">
        <v>3.30585</v>
      </c>
      <c r="N64" s="1"/>
      <c r="O64" s="1"/>
    </row>
    <row r="65" spans="1:15" ht="12.75" customHeight="1">
      <c r="A65" s="60">
        <v>56</v>
      </c>
      <c r="B65" s="62" t="s">
        <v>100</v>
      </c>
      <c r="C65" s="31">
        <v>293.7</v>
      </c>
      <c r="D65" s="40">
        <v>293.56666666666666</v>
      </c>
      <c r="E65" s="40">
        <v>290.48333333333335</v>
      </c>
      <c r="F65" s="40">
        <v>287.26666666666671</v>
      </c>
      <c r="G65" s="40">
        <v>284.18333333333339</v>
      </c>
      <c r="H65" s="40">
        <v>296.7833333333333</v>
      </c>
      <c r="I65" s="40">
        <v>299.86666666666667</v>
      </c>
      <c r="J65" s="40">
        <v>303.08333333333326</v>
      </c>
      <c r="K65" s="31">
        <v>296.64999999999998</v>
      </c>
      <c r="L65" s="31">
        <v>290.35000000000002</v>
      </c>
      <c r="M65" s="31">
        <v>24.960570000000001</v>
      </c>
      <c r="N65" s="1"/>
      <c r="O65" s="1"/>
    </row>
    <row r="66" spans="1:15" ht="12.75" customHeight="1">
      <c r="A66" s="60">
        <v>57</v>
      </c>
      <c r="B66" s="62" t="s">
        <v>102</v>
      </c>
      <c r="C66" s="31">
        <v>1857.8</v>
      </c>
      <c r="D66" s="40">
        <v>1872.3333333333333</v>
      </c>
      <c r="E66" s="40">
        <v>1836.6666666666665</v>
      </c>
      <c r="F66" s="40">
        <v>1815.5333333333333</v>
      </c>
      <c r="G66" s="40">
        <v>1779.8666666666666</v>
      </c>
      <c r="H66" s="40">
        <v>1893.4666666666665</v>
      </c>
      <c r="I66" s="40">
        <v>1929.133333333333</v>
      </c>
      <c r="J66" s="40">
        <v>1950.2666666666664</v>
      </c>
      <c r="K66" s="31">
        <v>1908</v>
      </c>
      <c r="L66" s="31">
        <v>1851.2</v>
      </c>
      <c r="M66" s="31">
        <v>6.0577699999999997</v>
      </c>
      <c r="N66" s="1"/>
      <c r="O66" s="1"/>
    </row>
    <row r="67" spans="1:15" ht="12.75" customHeight="1">
      <c r="A67" s="60">
        <v>58</v>
      </c>
      <c r="B67" s="62" t="s">
        <v>110</v>
      </c>
      <c r="C67" s="31">
        <v>482.85</v>
      </c>
      <c r="D67" s="40">
        <v>485.85000000000008</v>
      </c>
      <c r="E67" s="40">
        <v>477.35000000000014</v>
      </c>
      <c r="F67" s="40">
        <v>471.85000000000008</v>
      </c>
      <c r="G67" s="40">
        <v>463.35000000000014</v>
      </c>
      <c r="H67" s="40">
        <v>491.35000000000014</v>
      </c>
      <c r="I67" s="40">
        <v>499.85</v>
      </c>
      <c r="J67" s="40">
        <v>505.35000000000014</v>
      </c>
      <c r="K67" s="31">
        <v>494.35</v>
      </c>
      <c r="L67" s="31">
        <v>480.35</v>
      </c>
      <c r="M67" s="31">
        <v>37.583060000000003</v>
      </c>
      <c r="N67" s="1"/>
      <c r="O67" s="1"/>
    </row>
    <row r="68" spans="1:15" ht="12.75" customHeight="1">
      <c r="A68" s="60">
        <v>59</v>
      </c>
      <c r="B68" s="62" t="s">
        <v>103</v>
      </c>
      <c r="C68" s="31">
        <v>567.1</v>
      </c>
      <c r="D68" s="40">
        <v>569.13333333333333</v>
      </c>
      <c r="E68" s="40">
        <v>562.76666666666665</v>
      </c>
      <c r="F68" s="40">
        <v>558.43333333333328</v>
      </c>
      <c r="G68" s="40">
        <v>552.06666666666661</v>
      </c>
      <c r="H68" s="40">
        <v>573.4666666666667</v>
      </c>
      <c r="I68" s="40">
        <v>579.83333333333326</v>
      </c>
      <c r="J68" s="40">
        <v>584.16666666666674</v>
      </c>
      <c r="K68" s="31">
        <v>575.5</v>
      </c>
      <c r="L68" s="31">
        <v>564.79999999999995</v>
      </c>
      <c r="M68" s="31">
        <v>16.321210000000001</v>
      </c>
      <c r="N68" s="1"/>
      <c r="O68" s="1"/>
    </row>
    <row r="69" spans="1:15" ht="12.75" customHeight="1">
      <c r="A69" s="60">
        <v>60</v>
      </c>
      <c r="B69" s="62" t="s">
        <v>104</v>
      </c>
      <c r="C69" s="31">
        <v>2258.1999999999998</v>
      </c>
      <c r="D69" s="40">
        <v>2256.2333333333331</v>
      </c>
      <c r="E69" s="40">
        <v>2242.4666666666662</v>
      </c>
      <c r="F69" s="40">
        <v>2226.7333333333331</v>
      </c>
      <c r="G69" s="40">
        <v>2212.9666666666662</v>
      </c>
      <c r="H69" s="40">
        <v>2271.9666666666662</v>
      </c>
      <c r="I69" s="40">
        <v>2285.7333333333336</v>
      </c>
      <c r="J69" s="40">
        <v>2301.4666666666662</v>
      </c>
      <c r="K69" s="31">
        <v>2270</v>
      </c>
      <c r="L69" s="31">
        <v>2240.5</v>
      </c>
      <c r="M69" s="31">
        <v>2.11185</v>
      </c>
      <c r="N69" s="1"/>
      <c r="O69" s="1"/>
    </row>
    <row r="70" spans="1:15" ht="12.75" customHeight="1">
      <c r="A70" s="60">
        <v>61</v>
      </c>
      <c r="B70" s="62" t="s">
        <v>105</v>
      </c>
      <c r="C70" s="31">
        <v>2260.25</v>
      </c>
      <c r="D70" s="40">
        <v>2255.4500000000003</v>
      </c>
      <c r="E70" s="40">
        <v>2246.9000000000005</v>
      </c>
      <c r="F70" s="40">
        <v>2233.5500000000002</v>
      </c>
      <c r="G70" s="40">
        <v>2225.0000000000005</v>
      </c>
      <c r="H70" s="40">
        <v>2268.8000000000006</v>
      </c>
      <c r="I70" s="40">
        <v>2277.3500000000008</v>
      </c>
      <c r="J70" s="40">
        <v>2290.7000000000007</v>
      </c>
      <c r="K70" s="31">
        <v>2264</v>
      </c>
      <c r="L70" s="31">
        <v>2242.1</v>
      </c>
      <c r="M70" s="31">
        <v>4.9485299999999999</v>
      </c>
      <c r="N70" s="1"/>
      <c r="O70" s="1"/>
    </row>
    <row r="71" spans="1:15" ht="12.75" customHeight="1">
      <c r="A71" s="60">
        <v>62</v>
      </c>
      <c r="B71" s="62" t="s">
        <v>276</v>
      </c>
      <c r="C71" s="31">
        <v>388.6</v>
      </c>
      <c r="D71" s="40">
        <v>388.7166666666667</v>
      </c>
      <c r="E71" s="40">
        <v>383.43333333333339</v>
      </c>
      <c r="F71" s="40">
        <v>378.26666666666671</v>
      </c>
      <c r="G71" s="40">
        <v>372.98333333333341</v>
      </c>
      <c r="H71" s="40">
        <v>393.88333333333338</v>
      </c>
      <c r="I71" s="40">
        <v>399.16666666666669</v>
      </c>
      <c r="J71" s="40">
        <v>404.33333333333337</v>
      </c>
      <c r="K71" s="31">
        <v>394</v>
      </c>
      <c r="L71" s="31">
        <v>383.55</v>
      </c>
      <c r="M71" s="31">
        <v>8.17075</v>
      </c>
      <c r="N71" s="1"/>
      <c r="O71" s="1"/>
    </row>
    <row r="72" spans="1:15" ht="12.75" customHeight="1">
      <c r="A72" s="60">
        <v>63</v>
      </c>
      <c r="B72" s="62" t="s">
        <v>107</v>
      </c>
      <c r="C72" s="31">
        <v>3509.55</v>
      </c>
      <c r="D72" s="40">
        <v>3525.2833333333333</v>
      </c>
      <c r="E72" s="40">
        <v>3485.5666666666666</v>
      </c>
      <c r="F72" s="40">
        <v>3461.5833333333335</v>
      </c>
      <c r="G72" s="40">
        <v>3421.8666666666668</v>
      </c>
      <c r="H72" s="40">
        <v>3549.2666666666664</v>
      </c>
      <c r="I72" s="40">
        <v>3588.9833333333327</v>
      </c>
      <c r="J72" s="40">
        <v>3612.9666666666662</v>
      </c>
      <c r="K72" s="31">
        <v>3565</v>
      </c>
      <c r="L72" s="31">
        <v>3501.3</v>
      </c>
      <c r="M72" s="31">
        <v>6.2164200000000003</v>
      </c>
      <c r="N72" s="1"/>
      <c r="O72" s="1"/>
    </row>
    <row r="73" spans="1:15" ht="12.75" customHeight="1">
      <c r="A73" s="60">
        <v>64</v>
      </c>
      <c r="B73" s="62" t="s">
        <v>108</v>
      </c>
      <c r="C73" s="31">
        <v>4587.1000000000004</v>
      </c>
      <c r="D73" s="40">
        <v>4591.05</v>
      </c>
      <c r="E73" s="40">
        <v>4547.7000000000007</v>
      </c>
      <c r="F73" s="40">
        <v>4508.3</v>
      </c>
      <c r="G73" s="40">
        <v>4464.9500000000007</v>
      </c>
      <c r="H73" s="40">
        <v>4630.4500000000007</v>
      </c>
      <c r="I73" s="40">
        <v>4673.8000000000011</v>
      </c>
      <c r="J73" s="40">
        <v>4713.2000000000007</v>
      </c>
      <c r="K73" s="31">
        <v>4634.3999999999996</v>
      </c>
      <c r="L73" s="31">
        <v>4551.6499999999996</v>
      </c>
      <c r="M73" s="31">
        <v>5.01241</v>
      </c>
      <c r="N73" s="1"/>
      <c r="O73" s="1"/>
    </row>
    <row r="74" spans="1:15" ht="12.75" customHeight="1">
      <c r="A74" s="60">
        <v>65</v>
      </c>
      <c r="B74" s="62" t="s">
        <v>166</v>
      </c>
      <c r="C74" s="31">
        <v>2231.85</v>
      </c>
      <c r="D74" s="40">
        <v>2223.1166666666668</v>
      </c>
      <c r="E74" s="40">
        <v>2200.7333333333336</v>
      </c>
      <c r="F74" s="40">
        <v>2169.6166666666668</v>
      </c>
      <c r="G74" s="40">
        <v>2147.2333333333336</v>
      </c>
      <c r="H74" s="40">
        <v>2254.2333333333336</v>
      </c>
      <c r="I74" s="40">
        <v>2276.6166666666668</v>
      </c>
      <c r="J74" s="40">
        <v>2307.7333333333336</v>
      </c>
      <c r="K74" s="31">
        <v>2245.5</v>
      </c>
      <c r="L74" s="31">
        <v>2192</v>
      </c>
      <c r="M74" s="31">
        <v>3.6771099999999999</v>
      </c>
      <c r="N74" s="1"/>
      <c r="O74" s="1"/>
    </row>
    <row r="75" spans="1:15" ht="12.75" customHeight="1">
      <c r="A75" s="60">
        <v>66</v>
      </c>
      <c r="B75" s="62" t="s">
        <v>111</v>
      </c>
      <c r="C75" s="31">
        <v>4910.3999999999996</v>
      </c>
      <c r="D75" s="40">
        <v>4918.0333333333328</v>
      </c>
      <c r="E75" s="40">
        <v>4886.0666666666657</v>
      </c>
      <c r="F75" s="40">
        <v>4861.7333333333327</v>
      </c>
      <c r="G75" s="40">
        <v>4829.7666666666655</v>
      </c>
      <c r="H75" s="40">
        <v>4942.3666666666659</v>
      </c>
      <c r="I75" s="40">
        <v>4974.333333333333</v>
      </c>
      <c r="J75" s="40">
        <v>4998.6666666666661</v>
      </c>
      <c r="K75" s="31">
        <v>4950</v>
      </c>
      <c r="L75" s="31">
        <v>4893.7</v>
      </c>
      <c r="M75" s="31">
        <v>2.2471000000000001</v>
      </c>
      <c r="N75" s="1"/>
      <c r="O75" s="1"/>
    </row>
    <row r="76" spans="1:15" ht="12.75" customHeight="1">
      <c r="A76" s="60">
        <v>67</v>
      </c>
      <c r="B76" s="62" t="s">
        <v>112</v>
      </c>
      <c r="C76" s="31">
        <v>3570.45</v>
      </c>
      <c r="D76" s="40">
        <v>3563.6833333333329</v>
      </c>
      <c r="E76" s="40">
        <v>3541.8166666666657</v>
      </c>
      <c r="F76" s="40">
        <v>3513.1833333333329</v>
      </c>
      <c r="G76" s="40">
        <v>3491.3166666666657</v>
      </c>
      <c r="H76" s="40">
        <v>3592.3166666666657</v>
      </c>
      <c r="I76" s="40">
        <v>3614.1833333333334</v>
      </c>
      <c r="J76" s="40">
        <v>3642.8166666666657</v>
      </c>
      <c r="K76" s="31">
        <v>3585.55</v>
      </c>
      <c r="L76" s="31">
        <v>3535.05</v>
      </c>
      <c r="M76" s="31">
        <v>5.3805100000000001</v>
      </c>
      <c r="N76" s="1"/>
      <c r="O76" s="1"/>
    </row>
    <row r="77" spans="1:15" ht="12.75" customHeight="1">
      <c r="A77" s="60">
        <v>68</v>
      </c>
      <c r="B77" s="62" t="s">
        <v>277</v>
      </c>
      <c r="C77" s="31">
        <v>415.1</v>
      </c>
      <c r="D77" s="40">
        <v>415.65000000000003</v>
      </c>
      <c r="E77" s="40">
        <v>409.45000000000005</v>
      </c>
      <c r="F77" s="40">
        <v>403.8</v>
      </c>
      <c r="G77" s="40">
        <v>397.6</v>
      </c>
      <c r="H77" s="40">
        <v>421.30000000000007</v>
      </c>
      <c r="I77" s="40">
        <v>427.5</v>
      </c>
      <c r="J77" s="40">
        <v>433.15000000000009</v>
      </c>
      <c r="K77" s="31">
        <v>421.85</v>
      </c>
      <c r="L77" s="31">
        <v>410</v>
      </c>
      <c r="M77" s="31">
        <v>10.020440000000001</v>
      </c>
      <c r="N77" s="1"/>
      <c r="O77" s="1"/>
    </row>
    <row r="78" spans="1:15" ht="12.75" customHeight="1">
      <c r="A78" s="60">
        <v>69</v>
      </c>
      <c r="B78" s="62" t="s">
        <v>113</v>
      </c>
      <c r="C78" s="31">
        <v>2176.1</v>
      </c>
      <c r="D78" s="40">
        <v>2183.9833333333331</v>
      </c>
      <c r="E78" s="40">
        <v>2153.3666666666663</v>
      </c>
      <c r="F78" s="40">
        <v>2130.6333333333332</v>
      </c>
      <c r="G78" s="40">
        <v>2100.0166666666664</v>
      </c>
      <c r="H78" s="40">
        <v>2206.7166666666662</v>
      </c>
      <c r="I78" s="40">
        <v>2237.333333333333</v>
      </c>
      <c r="J78" s="40">
        <v>2260.0666666666662</v>
      </c>
      <c r="K78" s="31">
        <v>2214.6</v>
      </c>
      <c r="L78" s="31">
        <v>2161.25</v>
      </c>
      <c r="M78" s="31">
        <v>4.4668400000000004</v>
      </c>
      <c r="N78" s="1"/>
      <c r="O78" s="1"/>
    </row>
    <row r="79" spans="1:15" ht="12.75" customHeight="1">
      <c r="A79" s="60">
        <v>70</v>
      </c>
      <c r="B79" s="62" t="s">
        <v>278</v>
      </c>
      <c r="C79" s="31">
        <v>150.4</v>
      </c>
      <c r="D79" s="40">
        <v>149.58333333333334</v>
      </c>
      <c r="E79" s="40">
        <v>148.16666666666669</v>
      </c>
      <c r="F79" s="40">
        <v>145.93333333333334</v>
      </c>
      <c r="G79" s="40">
        <v>144.51666666666668</v>
      </c>
      <c r="H79" s="40">
        <v>151.81666666666669</v>
      </c>
      <c r="I79" s="40">
        <v>153.23333333333338</v>
      </c>
      <c r="J79" s="40">
        <v>155.4666666666667</v>
      </c>
      <c r="K79" s="31">
        <v>151</v>
      </c>
      <c r="L79" s="31">
        <v>147.35</v>
      </c>
      <c r="M79" s="31">
        <v>103.63339999999999</v>
      </c>
      <c r="N79" s="1"/>
      <c r="O79" s="1"/>
    </row>
    <row r="80" spans="1:15" ht="12.75" customHeight="1">
      <c r="A80" s="60">
        <v>71</v>
      </c>
      <c r="B80" s="62" t="s">
        <v>115</v>
      </c>
      <c r="C80" s="31">
        <v>123.45</v>
      </c>
      <c r="D80" s="40">
        <v>123.73333333333335</v>
      </c>
      <c r="E80" s="40">
        <v>122.81666666666669</v>
      </c>
      <c r="F80" s="40">
        <v>122.18333333333334</v>
      </c>
      <c r="G80" s="40">
        <v>121.26666666666668</v>
      </c>
      <c r="H80" s="40">
        <v>124.3666666666667</v>
      </c>
      <c r="I80" s="40">
        <v>125.28333333333336</v>
      </c>
      <c r="J80" s="40">
        <v>125.91666666666671</v>
      </c>
      <c r="K80" s="31">
        <v>124.65</v>
      </c>
      <c r="L80" s="31">
        <v>123.1</v>
      </c>
      <c r="M80" s="31">
        <v>64.028790000000001</v>
      </c>
      <c r="N80" s="1"/>
      <c r="O80" s="1"/>
    </row>
    <row r="81" spans="1:15" ht="12.75" customHeight="1">
      <c r="A81" s="60">
        <v>72</v>
      </c>
      <c r="B81" s="62" t="s">
        <v>279</v>
      </c>
      <c r="C81" s="31">
        <v>309.5</v>
      </c>
      <c r="D81" s="40">
        <v>308.16666666666669</v>
      </c>
      <c r="E81" s="40">
        <v>305.33333333333337</v>
      </c>
      <c r="F81" s="40">
        <v>301.16666666666669</v>
      </c>
      <c r="G81" s="40">
        <v>298.33333333333337</v>
      </c>
      <c r="H81" s="40">
        <v>312.33333333333337</v>
      </c>
      <c r="I81" s="40">
        <v>315.16666666666674</v>
      </c>
      <c r="J81" s="40">
        <v>319.33333333333337</v>
      </c>
      <c r="K81" s="31">
        <v>311</v>
      </c>
      <c r="L81" s="31">
        <v>304</v>
      </c>
      <c r="M81" s="31">
        <v>19.921320000000001</v>
      </c>
      <c r="N81" s="1"/>
      <c r="O81" s="1"/>
    </row>
    <row r="82" spans="1:15" ht="12.75" customHeight="1">
      <c r="A82" s="60">
        <v>73</v>
      </c>
      <c r="B82" s="62" t="s">
        <v>116</v>
      </c>
      <c r="C82" s="31">
        <v>106.7</v>
      </c>
      <c r="D82" s="40">
        <v>107.2</v>
      </c>
      <c r="E82" s="40">
        <v>106</v>
      </c>
      <c r="F82" s="40">
        <v>105.3</v>
      </c>
      <c r="G82" s="40">
        <v>104.1</v>
      </c>
      <c r="H82" s="40">
        <v>107.9</v>
      </c>
      <c r="I82" s="40">
        <v>109.10000000000002</v>
      </c>
      <c r="J82" s="40">
        <v>109.80000000000001</v>
      </c>
      <c r="K82" s="31">
        <v>108.4</v>
      </c>
      <c r="L82" s="31">
        <v>106.5</v>
      </c>
      <c r="M82" s="31">
        <v>131.38208</v>
      </c>
      <c r="N82" s="1"/>
      <c r="O82" s="1"/>
    </row>
    <row r="83" spans="1:15" ht="12.75" customHeight="1">
      <c r="A83" s="60">
        <v>74</v>
      </c>
      <c r="B83" s="62" t="s">
        <v>280</v>
      </c>
      <c r="C83" s="31">
        <v>1006.35</v>
      </c>
      <c r="D83" s="40">
        <v>1012.7000000000002</v>
      </c>
      <c r="E83" s="40">
        <v>996.45000000000027</v>
      </c>
      <c r="F83" s="40">
        <v>986.55000000000007</v>
      </c>
      <c r="G83" s="40">
        <v>970.30000000000018</v>
      </c>
      <c r="H83" s="40">
        <v>1022.6000000000004</v>
      </c>
      <c r="I83" s="40">
        <v>1038.8500000000001</v>
      </c>
      <c r="J83" s="40">
        <v>1048.7500000000005</v>
      </c>
      <c r="K83" s="31">
        <v>1028.95</v>
      </c>
      <c r="L83" s="31">
        <v>1002.8</v>
      </c>
      <c r="M83" s="31">
        <v>4.56867</v>
      </c>
      <c r="N83" s="1"/>
      <c r="O83" s="1"/>
    </row>
    <row r="84" spans="1:15" ht="12.75" customHeight="1">
      <c r="A84" s="60">
        <v>75</v>
      </c>
      <c r="B84" s="62" t="s">
        <v>121</v>
      </c>
      <c r="C84" s="31">
        <v>1063.5999999999999</v>
      </c>
      <c r="D84" s="40">
        <v>1064.7666666666667</v>
      </c>
      <c r="E84" s="40">
        <v>1052.9333333333334</v>
      </c>
      <c r="F84" s="40">
        <v>1042.2666666666667</v>
      </c>
      <c r="G84" s="40">
        <v>1030.4333333333334</v>
      </c>
      <c r="H84" s="40">
        <v>1075.4333333333334</v>
      </c>
      <c r="I84" s="40">
        <v>1087.2666666666669</v>
      </c>
      <c r="J84" s="40">
        <v>1097.9333333333334</v>
      </c>
      <c r="K84" s="31">
        <v>1076.5999999999999</v>
      </c>
      <c r="L84" s="31">
        <v>1054.0999999999999</v>
      </c>
      <c r="M84" s="31">
        <v>11.290469999999999</v>
      </c>
      <c r="N84" s="1"/>
      <c r="O84" s="1"/>
    </row>
    <row r="85" spans="1:15" ht="12.75" customHeight="1">
      <c r="A85" s="60">
        <v>76</v>
      </c>
      <c r="B85" s="62" t="s">
        <v>122</v>
      </c>
      <c r="C85" s="31">
        <v>1529.85</v>
      </c>
      <c r="D85" s="40">
        <v>1532.4166666666667</v>
      </c>
      <c r="E85" s="40">
        <v>1505.8333333333335</v>
      </c>
      <c r="F85" s="40">
        <v>1481.8166666666668</v>
      </c>
      <c r="G85" s="40">
        <v>1455.2333333333336</v>
      </c>
      <c r="H85" s="40">
        <v>1556.4333333333334</v>
      </c>
      <c r="I85" s="40">
        <v>1583.0166666666669</v>
      </c>
      <c r="J85" s="40">
        <v>1607.0333333333333</v>
      </c>
      <c r="K85" s="31">
        <v>1559</v>
      </c>
      <c r="L85" s="31">
        <v>1508.4</v>
      </c>
      <c r="M85" s="31">
        <v>10.828139999999999</v>
      </c>
      <c r="N85" s="1"/>
      <c r="O85" s="1"/>
    </row>
    <row r="86" spans="1:15" ht="12.75" customHeight="1">
      <c r="A86" s="60">
        <v>77</v>
      </c>
      <c r="B86" s="62" t="s">
        <v>124</v>
      </c>
      <c r="C86" s="31">
        <v>1777.9</v>
      </c>
      <c r="D86" s="40">
        <v>1771.6333333333332</v>
      </c>
      <c r="E86" s="40">
        <v>1763.2666666666664</v>
      </c>
      <c r="F86" s="40">
        <v>1748.6333333333332</v>
      </c>
      <c r="G86" s="40">
        <v>1740.2666666666664</v>
      </c>
      <c r="H86" s="40">
        <v>1786.2666666666664</v>
      </c>
      <c r="I86" s="40">
        <v>1794.6333333333332</v>
      </c>
      <c r="J86" s="40">
        <v>1809.2666666666664</v>
      </c>
      <c r="K86" s="31">
        <v>1780</v>
      </c>
      <c r="L86" s="31">
        <v>1757</v>
      </c>
      <c r="M86" s="31">
        <v>3.3165300000000002</v>
      </c>
      <c r="N86" s="1"/>
      <c r="O86" s="1"/>
    </row>
    <row r="87" spans="1:15" ht="12.75" customHeight="1">
      <c r="A87" s="60">
        <v>78</v>
      </c>
      <c r="B87" s="62" t="s">
        <v>125</v>
      </c>
      <c r="C87" s="31">
        <v>472.8</v>
      </c>
      <c r="D87" s="40">
        <v>475.13333333333338</v>
      </c>
      <c r="E87" s="40">
        <v>469.66666666666674</v>
      </c>
      <c r="F87" s="40">
        <v>466.53333333333336</v>
      </c>
      <c r="G87" s="40">
        <v>461.06666666666672</v>
      </c>
      <c r="H87" s="40">
        <v>478.26666666666677</v>
      </c>
      <c r="I87" s="40">
        <v>483.73333333333335</v>
      </c>
      <c r="J87" s="40">
        <v>486.86666666666679</v>
      </c>
      <c r="K87" s="31">
        <v>480.6</v>
      </c>
      <c r="L87" s="31">
        <v>472</v>
      </c>
      <c r="M87" s="31">
        <v>12.49372</v>
      </c>
      <c r="N87" s="1"/>
      <c r="O87" s="1"/>
    </row>
    <row r="88" spans="1:15" ht="12.75" customHeight="1">
      <c r="A88" s="60">
        <v>79</v>
      </c>
      <c r="B88" s="62" t="s">
        <v>281</v>
      </c>
      <c r="C88" s="31">
        <v>299.2</v>
      </c>
      <c r="D88" s="40">
        <v>300.2</v>
      </c>
      <c r="E88" s="40">
        <v>297</v>
      </c>
      <c r="F88" s="40">
        <v>294.8</v>
      </c>
      <c r="G88" s="40">
        <v>291.60000000000002</v>
      </c>
      <c r="H88" s="40">
        <v>302.39999999999998</v>
      </c>
      <c r="I88" s="40">
        <v>305.59999999999991</v>
      </c>
      <c r="J88" s="40">
        <v>307.79999999999995</v>
      </c>
      <c r="K88" s="31">
        <v>303.39999999999998</v>
      </c>
      <c r="L88" s="31">
        <v>298</v>
      </c>
      <c r="M88" s="31">
        <v>1.8978699999999999</v>
      </c>
      <c r="N88" s="1"/>
      <c r="O88" s="1"/>
    </row>
    <row r="89" spans="1:15" ht="12.75" customHeight="1">
      <c r="A89" s="60">
        <v>80</v>
      </c>
      <c r="B89" s="62" t="s">
        <v>128</v>
      </c>
      <c r="C89" s="31">
        <v>1170.45</v>
      </c>
      <c r="D89" s="40">
        <v>1169.2666666666667</v>
      </c>
      <c r="E89" s="40">
        <v>1162.8333333333333</v>
      </c>
      <c r="F89" s="40">
        <v>1155.2166666666667</v>
      </c>
      <c r="G89" s="40">
        <v>1148.7833333333333</v>
      </c>
      <c r="H89" s="40">
        <v>1176.8833333333332</v>
      </c>
      <c r="I89" s="40">
        <v>1183.3166666666666</v>
      </c>
      <c r="J89" s="40">
        <v>1190.9333333333332</v>
      </c>
      <c r="K89" s="31">
        <v>1175.7</v>
      </c>
      <c r="L89" s="31">
        <v>1161.6500000000001</v>
      </c>
      <c r="M89" s="31">
        <v>20.196829999999999</v>
      </c>
      <c r="N89" s="1"/>
      <c r="O89" s="1"/>
    </row>
    <row r="90" spans="1:15" ht="12.75" customHeight="1">
      <c r="A90" s="60">
        <v>81</v>
      </c>
      <c r="B90" s="62" t="s">
        <v>130</v>
      </c>
      <c r="C90" s="31">
        <v>2048.5</v>
      </c>
      <c r="D90" s="40">
        <v>2070.4833333333331</v>
      </c>
      <c r="E90" s="40">
        <v>2015.4666666666662</v>
      </c>
      <c r="F90" s="40">
        <v>1982.4333333333332</v>
      </c>
      <c r="G90" s="40">
        <v>1927.4166666666663</v>
      </c>
      <c r="H90" s="40">
        <v>2103.5166666666664</v>
      </c>
      <c r="I90" s="40">
        <v>2158.5333333333338</v>
      </c>
      <c r="J90" s="40">
        <v>2191.5666666666662</v>
      </c>
      <c r="K90" s="31">
        <v>2125.5</v>
      </c>
      <c r="L90" s="31">
        <v>2037.45</v>
      </c>
      <c r="M90" s="31">
        <v>21.33954</v>
      </c>
      <c r="N90" s="1"/>
      <c r="O90" s="1"/>
    </row>
    <row r="91" spans="1:15" ht="12.75" customHeight="1">
      <c r="A91" s="60">
        <v>82</v>
      </c>
      <c r="B91" s="62" t="s">
        <v>131</v>
      </c>
      <c r="C91" s="31">
        <v>1635.6</v>
      </c>
      <c r="D91" s="40">
        <v>1627.95</v>
      </c>
      <c r="E91" s="40">
        <v>1618.65</v>
      </c>
      <c r="F91" s="40">
        <v>1601.7</v>
      </c>
      <c r="G91" s="40">
        <v>1592.4</v>
      </c>
      <c r="H91" s="40">
        <v>1644.9</v>
      </c>
      <c r="I91" s="40">
        <v>1654.1999999999998</v>
      </c>
      <c r="J91" s="40">
        <v>1671.15</v>
      </c>
      <c r="K91" s="31">
        <v>1637.25</v>
      </c>
      <c r="L91" s="31">
        <v>1611</v>
      </c>
      <c r="M91" s="31">
        <v>121.54473</v>
      </c>
      <c r="N91" s="1"/>
      <c r="O91" s="1"/>
    </row>
    <row r="92" spans="1:15" ht="12.75" customHeight="1">
      <c r="A92" s="60">
        <v>83</v>
      </c>
      <c r="B92" s="62" t="s">
        <v>132</v>
      </c>
      <c r="C92" s="31">
        <v>642.5</v>
      </c>
      <c r="D92" s="40">
        <v>647.5</v>
      </c>
      <c r="E92" s="40">
        <v>635.04999999999995</v>
      </c>
      <c r="F92" s="40">
        <v>627.59999999999991</v>
      </c>
      <c r="G92" s="40">
        <v>615.14999999999986</v>
      </c>
      <c r="H92" s="40">
        <v>654.95000000000005</v>
      </c>
      <c r="I92" s="40">
        <v>667.40000000000009</v>
      </c>
      <c r="J92" s="40">
        <v>674.85000000000014</v>
      </c>
      <c r="K92" s="31">
        <v>659.95</v>
      </c>
      <c r="L92" s="31">
        <v>640.04999999999995</v>
      </c>
      <c r="M92" s="31">
        <v>76.890460000000004</v>
      </c>
      <c r="N92" s="1"/>
      <c r="O92" s="1"/>
    </row>
    <row r="93" spans="1:15" ht="12.75" customHeight="1">
      <c r="A93" s="60">
        <v>84</v>
      </c>
      <c r="B93" s="62" t="s">
        <v>127</v>
      </c>
      <c r="C93" s="31">
        <v>1339.4</v>
      </c>
      <c r="D93" s="40">
        <v>1345.8666666666668</v>
      </c>
      <c r="E93" s="40">
        <v>1328.5333333333335</v>
      </c>
      <c r="F93" s="40">
        <v>1317.6666666666667</v>
      </c>
      <c r="G93" s="40">
        <v>1300.3333333333335</v>
      </c>
      <c r="H93" s="40">
        <v>1356.7333333333336</v>
      </c>
      <c r="I93" s="40">
        <v>1374.0666666666666</v>
      </c>
      <c r="J93" s="40">
        <v>1384.9333333333336</v>
      </c>
      <c r="K93" s="31">
        <v>1363.2</v>
      </c>
      <c r="L93" s="31">
        <v>1335</v>
      </c>
      <c r="M93" s="31">
        <v>7.1730799999999997</v>
      </c>
      <c r="N93" s="1"/>
      <c r="O93" s="1"/>
    </row>
    <row r="94" spans="1:15" ht="12.75" customHeight="1">
      <c r="A94" s="60">
        <v>85</v>
      </c>
      <c r="B94" s="62" t="s">
        <v>133</v>
      </c>
      <c r="C94" s="31">
        <v>2823.55</v>
      </c>
      <c r="D94" s="40">
        <v>2817.85</v>
      </c>
      <c r="E94" s="40">
        <v>2805.7</v>
      </c>
      <c r="F94" s="40">
        <v>2787.85</v>
      </c>
      <c r="G94" s="40">
        <v>2775.7</v>
      </c>
      <c r="H94" s="40">
        <v>2835.7</v>
      </c>
      <c r="I94" s="40">
        <v>2847.8500000000004</v>
      </c>
      <c r="J94" s="40">
        <v>2865.7</v>
      </c>
      <c r="K94" s="31">
        <v>2830</v>
      </c>
      <c r="L94" s="31">
        <v>2800</v>
      </c>
      <c r="M94" s="31">
        <v>4.0719099999999999</v>
      </c>
      <c r="N94" s="1"/>
      <c r="O94" s="1"/>
    </row>
    <row r="95" spans="1:15" ht="12.75" customHeight="1">
      <c r="A95" s="60">
        <v>86</v>
      </c>
      <c r="B95" s="62" t="s">
        <v>135</v>
      </c>
      <c r="C95" s="31">
        <v>420.95</v>
      </c>
      <c r="D95" s="40">
        <v>422.91666666666669</v>
      </c>
      <c r="E95" s="40">
        <v>416.13333333333338</v>
      </c>
      <c r="F95" s="40">
        <v>411.31666666666672</v>
      </c>
      <c r="G95" s="40">
        <v>404.53333333333342</v>
      </c>
      <c r="H95" s="40">
        <v>427.73333333333335</v>
      </c>
      <c r="I95" s="40">
        <v>434.51666666666665</v>
      </c>
      <c r="J95" s="40">
        <v>439.33333333333331</v>
      </c>
      <c r="K95" s="31">
        <v>429.7</v>
      </c>
      <c r="L95" s="31">
        <v>418.1</v>
      </c>
      <c r="M95" s="31">
        <v>56.895330000000001</v>
      </c>
      <c r="N95" s="1"/>
      <c r="O95" s="1"/>
    </row>
    <row r="96" spans="1:15" ht="12.75" customHeight="1">
      <c r="A96" s="60">
        <v>87</v>
      </c>
      <c r="B96" s="62" t="s">
        <v>126</v>
      </c>
      <c r="C96" s="31">
        <v>3820.35</v>
      </c>
      <c r="D96" s="40">
        <v>3823.5666666666671</v>
      </c>
      <c r="E96" s="40">
        <v>3756.7833333333342</v>
      </c>
      <c r="F96" s="40">
        <v>3693.2166666666672</v>
      </c>
      <c r="G96" s="40">
        <v>3626.4333333333343</v>
      </c>
      <c r="H96" s="40">
        <v>3887.1333333333341</v>
      </c>
      <c r="I96" s="40">
        <v>3953.916666666667</v>
      </c>
      <c r="J96" s="40">
        <v>4017.483333333334</v>
      </c>
      <c r="K96" s="31">
        <v>3890.35</v>
      </c>
      <c r="L96" s="31">
        <v>3760</v>
      </c>
      <c r="M96" s="31">
        <v>16.55049</v>
      </c>
      <c r="N96" s="1"/>
      <c r="O96" s="1"/>
    </row>
    <row r="97" spans="1:15" ht="12.75" customHeight="1">
      <c r="A97" s="60">
        <v>88</v>
      </c>
      <c r="B97" s="62" t="s">
        <v>137</v>
      </c>
      <c r="C97" s="31">
        <v>274</v>
      </c>
      <c r="D97" s="40">
        <v>273.2833333333333</v>
      </c>
      <c r="E97" s="40">
        <v>271.26666666666659</v>
      </c>
      <c r="F97" s="40">
        <v>268.5333333333333</v>
      </c>
      <c r="G97" s="40">
        <v>266.51666666666659</v>
      </c>
      <c r="H97" s="40">
        <v>276.01666666666659</v>
      </c>
      <c r="I97" s="40">
        <v>278.03333333333325</v>
      </c>
      <c r="J97" s="40">
        <v>280.76666666666659</v>
      </c>
      <c r="K97" s="31">
        <v>275.3</v>
      </c>
      <c r="L97" s="31">
        <v>270.55</v>
      </c>
      <c r="M97" s="31">
        <v>28.045439999999999</v>
      </c>
      <c r="N97" s="1"/>
      <c r="O97" s="1"/>
    </row>
    <row r="98" spans="1:15" ht="12.75" customHeight="1">
      <c r="A98" s="60">
        <v>89</v>
      </c>
      <c r="B98" s="62" t="s">
        <v>138</v>
      </c>
      <c r="C98" s="31">
        <v>2676.6</v>
      </c>
      <c r="D98" s="40">
        <v>2683.9666666666667</v>
      </c>
      <c r="E98" s="40">
        <v>2661.0833333333335</v>
      </c>
      <c r="F98" s="40">
        <v>2645.5666666666666</v>
      </c>
      <c r="G98" s="40">
        <v>2622.6833333333334</v>
      </c>
      <c r="H98" s="40">
        <v>2699.4833333333336</v>
      </c>
      <c r="I98" s="40">
        <v>2722.3666666666668</v>
      </c>
      <c r="J98" s="40">
        <v>2737.8833333333337</v>
      </c>
      <c r="K98" s="31">
        <v>2706.85</v>
      </c>
      <c r="L98" s="31">
        <v>2668.45</v>
      </c>
      <c r="M98" s="31">
        <v>12.0184</v>
      </c>
      <c r="N98" s="1"/>
      <c r="O98" s="1"/>
    </row>
    <row r="99" spans="1:15" ht="12.75" customHeight="1">
      <c r="A99" s="60">
        <v>90</v>
      </c>
      <c r="B99" s="62" t="s">
        <v>282</v>
      </c>
      <c r="C99" s="31">
        <v>307.89999999999998</v>
      </c>
      <c r="D99" s="40">
        <v>307.38333333333327</v>
      </c>
      <c r="E99" s="40">
        <v>306.06666666666655</v>
      </c>
      <c r="F99" s="40">
        <v>304.23333333333329</v>
      </c>
      <c r="G99" s="40">
        <v>302.91666666666657</v>
      </c>
      <c r="H99" s="40">
        <v>309.21666666666653</v>
      </c>
      <c r="I99" s="40">
        <v>310.53333333333325</v>
      </c>
      <c r="J99" s="40">
        <v>312.3666666666665</v>
      </c>
      <c r="K99" s="31">
        <v>308.7</v>
      </c>
      <c r="L99" s="31">
        <v>305.55</v>
      </c>
      <c r="M99" s="31">
        <v>4.8812199999999999</v>
      </c>
      <c r="N99" s="1"/>
      <c r="O99" s="1"/>
    </row>
    <row r="100" spans="1:15" ht="12.75" customHeight="1">
      <c r="A100" s="60">
        <v>91</v>
      </c>
      <c r="B100" s="62" t="s">
        <v>283</v>
      </c>
      <c r="C100" s="31">
        <v>42649.8</v>
      </c>
      <c r="D100" s="40">
        <v>42628.950000000004</v>
      </c>
      <c r="E100" s="40">
        <v>42432.900000000009</v>
      </c>
      <c r="F100" s="40">
        <v>42216.000000000007</v>
      </c>
      <c r="G100" s="40">
        <v>42019.950000000012</v>
      </c>
      <c r="H100" s="40">
        <v>42845.850000000006</v>
      </c>
      <c r="I100" s="40">
        <v>43041.900000000009</v>
      </c>
      <c r="J100" s="40">
        <v>43258.8</v>
      </c>
      <c r="K100" s="31">
        <v>42825</v>
      </c>
      <c r="L100" s="31">
        <v>42412.05</v>
      </c>
      <c r="M100" s="31">
        <v>1.508E-2</v>
      </c>
      <c r="N100" s="1"/>
      <c r="O100" s="1"/>
    </row>
    <row r="101" spans="1:15" ht="12.75" customHeight="1">
      <c r="A101" s="60">
        <v>92</v>
      </c>
      <c r="B101" s="62" t="s">
        <v>129</v>
      </c>
      <c r="C101" s="31">
        <v>2702</v>
      </c>
      <c r="D101" s="40">
        <v>2690.6333333333332</v>
      </c>
      <c r="E101" s="40">
        <v>2676.3666666666663</v>
      </c>
      <c r="F101" s="40">
        <v>2650.7333333333331</v>
      </c>
      <c r="G101" s="40">
        <v>2636.4666666666662</v>
      </c>
      <c r="H101" s="40">
        <v>2716.2666666666664</v>
      </c>
      <c r="I101" s="40">
        <v>2730.5333333333328</v>
      </c>
      <c r="J101" s="40">
        <v>2756.1666666666665</v>
      </c>
      <c r="K101" s="31">
        <v>2704.9</v>
      </c>
      <c r="L101" s="31">
        <v>2665</v>
      </c>
      <c r="M101" s="31">
        <v>44.865009999999998</v>
      </c>
      <c r="N101" s="1"/>
      <c r="O101" s="1"/>
    </row>
    <row r="102" spans="1:15" ht="12.75" customHeight="1">
      <c r="A102" s="60">
        <v>93</v>
      </c>
      <c r="B102" s="62" t="s">
        <v>140</v>
      </c>
      <c r="C102" s="31">
        <v>924.7</v>
      </c>
      <c r="D102" s="40">
        <v>924.36666666666667</v>
      </c>
      <c r="E102" s="40">
        <v>920.33333333333337</v>
      </c>
      <c r="F102" s="40">
        <v>915.9666666666667</v>
      </c>
      <c r="G102" s="40">
        <v>911.93333333333339</v>
      </c>
      <c r="H102" s="40">
        <v>928.73333333333335</v>
      </c>
      <c r="I102" s="40">
        <v>932.76666666666665</v>
      </c>
      <c r="J102" s="40">
        <v>937.13333333333333</v>
      </c>
      <c r="K102" s="31">
        <v>928.4</v>
      </c>
      <c r="L102" s="31">
        <v>920</v>
      </c>
      <c r="M102" s="31">
        <v>92.105530000000002</v>
      </c>
      <c r="N102" s="1"/>
      <c r="O102" s="1"/>
    </row>
    <row r="103" spans="1:15" ht="12.75" customHeight="1">
      <c r="A103" s="60">
        <v>94</v>
      </c>
      <c r="B103" s="62" t="s">
        <v>141</v>
      </c>
      <c r="C103" s="31">
        <v>1302.55</v>
      </c>
      <c r="D103" s="40">
        <v>1304.5</v>
      </c>
      <c r="E103" s="40">
        <v>1286.0999999999999</v>
      </c>
      <c r="F103" s="40">
        <v>1269.6499999999999</v>
      </c>
      <c r="G103" s="40">
        <v>1251.2499999999998</v>
      </c>
      <c r="H103" s="40">
        <v>1320.95</v>
      </c>
      <c r="I103" s="40">
        <v>1339.3500000000001</v>
      </c>
      <c r="J103" s="40">
        <v>1355.8000000000002</v>
      </c>
      <c r="K103" s="31">
        <v>1322.9</v>
      </c>
      <c r="L103" s="31">
        <v>1288.05</v>
      </c>
      <c r="M103" s="31">
        <v>6.4572599999999998</v>
      </c>
      <c r="N103" s="1"/>
      <c r="O103" s="1"/>
    </row>
    <row r="104" spans="1:15" ht="12.75" customHeight="1">
      <c r="A104" s="60">
        <v>95</v>
      </c>
      <c r="B104" s="62" t="s">
        <v>142</v>
      </c>
      <c r="C104" s="31">
        <v>567.9</v>
      </c>
      <c r="D104" s="40">
        <v>566.81666666666661</v>
      </c>
      <c r="E104" s="40">
        <v>561.68333333333317</v>
      </c>
      <c r="F104" s="40">
        <v>555.46666666666658</v>
      </c>
      <c r="G104" s="40">
        <v>550.33333333333314</v>
      </c>
      <c r="H104" s="40">
        <v>573.03333333333319</v>
      </c>
      <c r="I104" s="40">
        <v>578.16666666666663</v>
      </c>
      <c r="J104" s="40">
        <v>584.38333333333321</v>
      </c>
      <c r="K104" s="31">
        <v>571.95000000000005</v>
      </c>
      <c r="L104" s="31">
        <v>560.6</v>
      </c>
      <c r="M104" s="31">
        <v>49.149679999999996</v>
      </c>
      <c r="N104" s="1"/>
      <c r="O104" s="1"/>
    </row>
    <row r="105" spans="1:15" ht="12.75" customHeight="1">
      <c r="A105" s="60">
        <v>96</v>
      </c>
      <c r="B105" s="62" t="s">
        <v>284</v>
      </c>
      <c r="C105" s="31">
        <v>515.15</v>
      </c>
      <c r="D105" s="40">
        <v>514.08333333333337</v>
      </c>
      <c r="E105" s="40">
        <v>510.2166666666667</v>
      </c>
      <c r="F105" s="40">
        <v>505.2833333333333</v>
      </c>
      <c r="G105" s="40">
        <v>501.41666666666663</v>
      </c>
      <c r="H105" s="40">
        <v>519.01666666666677</v>
      </c>
      <c r="I105" s="40">
        <v>522.88333333333333</v>
      </c>
      <c r="J105" s="40">
        <v>527.81666666666683</v>
      </c>
      <c r="K105" s="31">
        <v>517.95000000000005</v>
      </c>
      <c r="L105" s="31">
        <v>509.15</v>
      </c>
      <c r="M105" s="31">
        <v>1.9577</v>
      </c>
      <c r="N105" s="1"/>
      <c r="O105" s="1"/>
    </row>
    <row r="106" spans="1:15" ht="12.75" customHeight="1">
      <c r="A106" s="60">
        <v>97</v>
      </c>
      <c r="B106" s="62" t="s">
        <v>145</v>
      </c>
      <c r="C106" s="31">
        <v>82.2</v>
      </c>
      <c r="D106" s="40">
        <v>82.683333333333337</v>
      </c>
      <c r="E106" s="40">
        <v>81.01666666666668</v>
      </c>
      <c r="F106" s="40">
        <v>79.833333333333343</v>
      </c>
      <c r="G106" s="40">
        <v>78.166666666666686</v>
      </c>
      <c r="H106" s="40">
        <v>83.866666666666674</v>
      </c>
      <c r="I106" s="40">
        <v>85.533333333333331</v>
      </c>
      <c r="J106" s="40">
        <v>86.716666666666669</v>
      </c>
      <c r="K106" s="31">
        <v>84.35</v>
      </c>
      <c r="L106" s="31">
        <v>81.5</v>
      </c>
      <c r="M106" s="31">
        <v>445.26728000000003</v>
      </c>
      <c r="N106" s="1"/>
      <c r="O106" s="1"/>
    </row>
    <row r="107" spans="1:15" ht="12.75" customHeight="1">
      <c r="A107" s="60">
        <v>98</v>
      </c>
      <c r="B107" s="62" t="s">
        <v>159</v>
      </c>
      <c r="C107" s="31">
        <v>447.05</v>
      </c>
      <c r="D107" s="40">
        <v>448.76666666666665</v>
      </c>
      <c r="E107" s="40">
        <v>443.33333333333331</v>
      </c>
      <c r="F107" s="40">
        <v>439.61666666666667</v>
      </c>
      <c r="G107" s="40">
        <v>434.18333333333334</v>
      </c>
      <c r="H107" s="40">
        <v>452.48333333333329</v>
      </c>
      <c r="I107" s="40">
        <v>457.91666666666669</v>
      </c>
      <c r="J107" s="40">
        <v>461.63333333333327</v>
      </c>
      <c r="K107" s="31">
        <v>454.2</v>
      </c>
      <c r="L107" s="31">
        <v>445.05</v>
      </c>
      <c r="M107" s="31">
        <v>60.595039999999997</v>
      </c>
      <c r="N107" s="1"/>
      <c r="O107" s="1"/>
    </row>
    <row r="108" spans="1:15" ht="12.75" customHeight="1">
      <c r="A108" s="60">
        <v>99</v>
      </c>
      <c r="B108" s="62" t="s">
        <v>150</v>
      </c>
      <c r="C108" s="31">
        <v>2990.5</v>
      </c>
      <c r="D108" s="40">
        <v>2989.8333333333335</v>
      </c>
      <c r="E108" s="40">
        <v>2965.666666666667</v>
      </c>
      <c r="F108" s="40">
        <v>2940.8333333333335</v>
      </c>
      <c r="G108" s="40">
        <v>2916.666666666667</v>
      </c>
      <c r="H108" s="40">
        <v>3014.666666666667</v>
      </c>
      <c r="I108" s="40">
        <v>3038.8333333333339</v>
      </c>
      <c r="J108" s="40">
        <v>3063.666666666667</v>
      </c>
      <c r="K108" s="31">
        <v>3014</v>
      </c>
      <c r="L108" s="31">
        <v>2965</v>
      </c>
      <c r="M108" s="31">
        <v>3.46075</v>
      </c>
      <c r="N108" s="1"/>
      <c r="O108" s="1"/>
    </row>
    <row r="109" spans="1:15" ht="12.75" customHeight="1">
      <c r="A109" s="60">
        <v>100</v>
      </c>
      <c r="B109" s="62" t="s">
        <v>285</v>
      </c>
      <c r="C109" s="31">
        <v>281.7</v>
      </c>
      <c r="D109" s="40">
        <v>282.18333333333334</v>
      </c>
      <c r="E109" s="40">
        <v>280.51666666666665</v>
      </c>
      <c r="F109" s="40">
        <v>279.33333333333331</v>
      </c>
      <c r="G109" s="40">
        <v>277.66666666666663</v>
      </c>
      <c r="H109" s="40">
        <v>283.36666666666667</v>
      </c>
      <c r="I109" s="40">
        <v>285.0333333333333</v>
      </c>
      <c r="J109" s="40">
        <v>286.2166666666667</v>
      </c>
      <c r="K109" s="31">
        <v>283.85000000000002</v>
      </c>
      <c r="L109" s="31">
        <v>281</v>
      </c>
      <c r="M109" s="31">
        <v>7.13401</v>
      </c>
      <c r="N109" s="1"/>
      <c r="O109" s="1"/>
    </row>
    <row r="110" spans="1:15" ht="12.75" customHeight="1">
      <c r="A110" s="60">
        <v>101</v>
      </c>
      <c r="B110" s="62" t="s">
        <v>146</v>
      </c>
      <c r="C110" s="31">
        <v>128.35</v>
      </c>
      <c r="D110" s="40">
        <v>129.29999999999998</v>
      </c>
      <c r="E110" s="40">
        <v>127.04999999999995</v>
      </c>
      <c r="F110" s="40">
        <v>125.74999999999997</v>
      </c>
      <c r="G110" s="40">
        <v>123.49999999999994</v>
      </c>
      <c r="H110" s="40">
        <v>130.59999999999997</v>
      </c>
      <c r="I110" s="40">
        <v>132.85000000000002</v>
      </c>
      <c r="J110" s="40">
        <v>134.14999999999998</v>
      </c>
      <c r="K110" s="31">
        <v>131.55000000000001</v>
      </c>
      <c r="L110" s="31">
        <v>128</v>
      </c>
      <c r="M110" s="31">
        <v>88.660110000000003</v>
      </c>
      <c r="N110" s="1"/>
      <c r="O110" s="1"/>
    </row>
    <row r="111" spans="1:15" ht="12.75" customHeight="1">
      <c r="A111" s="60">
        <v>102</v>
      </c>
      <c r="B111" s="62" t="s">
        <v>148</v>
      </c>
      <c r="C111" s="31">
        <v>396.8</v>
      </c>
      <c r="D111" s="40">
        <v>397.9666666666667</v>
      </c>
      <c r="E111" s="40">
        <v>392.93333333333339</v>
      </c>
      <c r="F111" s="40">
        <v>389.06666666666672</v>
      </c>
      <c r="G111" s="40">
        <v>384.03333333333342</v>
      </c>
      <c r="H111" s="40">
        <v>401.83333333333337</v>
      </c>
      <c r="I111" s="40">
        <v>406.86666666666667</v>
      </c>
      <c r="J111" s="40">
        <v>410.73333333333335</v>
      </c>
      <c r="K111" s="31">
        <v>403</v>
      </c>
      <c r="L111" s="31">
        <v>394.1</v>
      </c>
      <c r="M111" s="31">
        <v>53.243740000000003</v>
      </c>
      <c r="N111" s="1"/>
      <c r="O111" s="1"/>
    </row>
    <row r="112" spans="1:15" ht="12.75" customHeight="1">
      <c r="A112" s="60">
        <v>103</v>
      </c>
      <c r="B112" s="62" t="s">
        <v>156</v>
      </c>
      <c r="C112" s="31">
        <v>92</v>
      </c>
      <c r="D112" s="40">
        <v>92.183333333333337</v>
      </c>
      <c r="E112" s="40">
        <v>91.51666666666668</v>
      </c>
      <c r="F112" s="40">
        <v>91.033333333333346</v>
      </c>
      <c r="G112" s="40">
        <v>90.366666666666688</v>
      </c>
      <c r="H112" s="40">
        <v>92.666666666666671</v>
      </c>
      <c r="I112" s="40">
        <v>93.333333333333329</v>
      </c>
      <c r="J112" s="40">
        <v>93.816666666666663</v>
      </c>
      <c r="K112" s="31">
        <v>92.85</v>
      </c>
      <c r="L112" s="31">
        <v>91.7</v>
      </c>
      <c r="M112" s="31">
        <v>94.998930000000001</v>
      </c>
      <c r="N112" s="1"/>
      <c r="O112" s="1"/>
    </row>
    <row r="113" spans="1:15" ht="12.75" customHeight="1">
      <c r="A113" s="60">
        <v>104</v>
      </c>
      <c r="B113" s="62" t="s">
        <v>158</v>
      </c>
      <c r="C113" s="31">
        <v>662.35</v>
      </c>
      <c r="D113" s="40">
        <v>662.94999999999993</v>
      </c>
      <c r="E113" s="40">
        <v>658.39999999999986</v>
      </c>
      <c r="F113" s="40">
        <v>654.44999999999993</v>
      </c>
      <c r="G113" s="40">
        <v>649.89999999999986</v>
      </c>
      <c r="H113" s="40">
        <v>666.89999999999986</v>
      </c>
      <c r="I113" s="40">
        <v>671.44999999999982</v>
      </c>
      <c r="J113" s="40">
        <v>675.39999999999986</v>
      </c>
      <c r="K113" s="31">
        <v>667.5</v>
      </c>
      <c r="L113" s="31">
        <v>659</v>
      </c>
      <c r="M113" s="31">
        <v>10.065720000000001</v>
      </c>
      <c r="N113" s="1"/>
      <c r="O113" s="1"/>
    </row>
    <row r="114" spans="1:15" ht="12.75" customHeight="1">
      <c r="A114" s="60">
        <v>105</v>
      </c>
      <c r="B114" s="62" t="s">
        <v>147</v>
      </c>
      <c r="C114" s="31">
        <v>480.4</v>
      </c>
      <c r="D114" s="40">
        <v>476.18333333333334</v>
      </c>
      <c r="E114" s="40">
        <v>470.36666666666667</v>
      </c>
      <c r="F114" s="40">
        <v>460.33333333333331</v>
      </c>
      <c r="G114" s="40">
        <v>454.51666666666665</v>
      </c>
      <c r="H114" s="40">
        <v>486.2166666666667</v>
      </c>
      <c r="I114" s="40">
        <v>492.03333333333342</v>
      </c>
      <c r="J114" s="40">
        <v>502.06666666666672</v>
      </c>
      <c r="K114" s="31">
        <v>482</v>
      </c>
      <c r="L114" s="31">
        <v>466.15</v>
      </c>
      <c r="M114" s="31">
        <v>27.701630000000002</v>
      </c>
      <c r="N114" s="1"/>
      <c r="O114" s="1"/>
    </row>
    <row r="115" spans="1:15" ht="12.75" customHeight="1">
      <c r="A115" s="60">
        <v>106</v>
      </c>
      <c r="B115" s="62" t="s">
        <v>153</v>
      </c>
      <c r="C115" s="31">
        <v>167</v>
      </c>
      <c r="D115" s="40">
        <v>166.43333333333334</v>
      </c>
      <c r="E115" s="40">
        <v>161.11666666666667</v>
      </c>
      <c r="F115" s="40">
        <v>155.23333333333335</v>
      </c>
      <c r="G115" s="40">
        <v>149.91666666666669</v>
      </c>
      <c r="H115" s="40">
        <v>172.31666666666666</v>
      </c>
      <c r="I115" s="40">
        <v>177.63333333333333</v>
      </c>
      <c r="J115" s="40">
        <v>183.51666666666665</v>
      </c>
      <c r="K115" s="31">
        <v>171.75</v>
      </c>
      <c r="L115" s="31">
        <v>160.55000000000001</v>
      </c>
      <c r="M115" s="31">
        <v>319.46660000000003</v>
      </c>
      <c r="N115" s="1"/>
      <c r="O115" s="1"/>
    </row>
    <row r="116" spans="1:15" ht="12.75" customHeight="1">
      <c r="A116" s="60">
        <v>107</v>
      </c>
      <c r="B116" s="62" t="s">
        <v>152</v>
      </c>
      <c r="C116" s="31">
        <v>1286.5999999999999</v>
      </c>
      <c r="D116" s="40">
        <v>1292.8333333333333</v>
      </c>
      <c r="E116" s="40">
        <v>1278.1666666666665</v>
      </c>
      <c r="F116" s="40">
        <v>1269.7333333333333</v>
      </c>
      <c r="G116" s="40">
        <v>1255.0666666666666</v>
      </c>
      <c r="H116" s="40">
        <v>1301.2666666666664</v>
      </c>
      <c r="I116" s="40">
        <v>1315.9333333333329</v>
      </c>
      <c r="J116" s="40">
        <v>1324.3666666666663</v>
      </c>
      <c r="K116" s="31">
        <v>1307.5</v>
      </c>
      <c r="L116" s="31">
        <v>1284.4000000000001</v>
      </c>
      <c r="M116" s="31">
        <v>14.905519999999999</v>
      </c>
      <c r="N116" s="1"/>
      <c r="O116" s="1"/>
    </row>
    <row r="117" spans="1:15" ht="12.75" customHeight="1">
      <c r="A117" s="60">
        <v>108</v>
      </c>
      <c r="B117" s="62" t="s">
        <v>188</v>
      </c>
      <c r="C117" s="31">
        <v>4474.1000000000004</v>
      </c>
      <c r="D117" s="40">
        <v>4473.8833333333341</v>
      </c>
      <c r="E117" s="40">
        <v>4442.7666666666682</v>
      </c>
      <c r="F117" s="40">
        <v>4411.4333333333343</v>
      </c>
      <c r="G117" s="40">
        <v>4380.3166666666684</v>
      </c>
      <c r="H117" s="40">
        <v>4505.2166666666681</v>
      </c>
      <c r="I117" s="40">
        <v>4536.3333333333348</v>
      </c>
      <c r="J117" s="40">
        <v>4567.6666666666679</v>
      </c>
      <c r="K117" s="31">
        <v>4505</v>
      </c>
      <c r="L117" s="31">
        <v>4442.55</v>
      </c>
      <c r="M117" s="31">
        <v>2.3251599999999999</v>
      </c>
      <c r="N117" s="1"/>
      <c r="O117" s="1"/>
    </row>
    <row r="118" spans="1:15" ht="12.75" customHeight="1">
      <c r="A118" s="60">
        <v>109</v>
      </c>
      <c r="B118" s="62" t="s">
        <v>154</v>
      </c>
      <c r="C118" s="31">
        <v>1299.3499999999999</v>
      </c>
      <c r="D118" s="40">
        <v>1299.3833333333332</v>
      </c>
      <c r="E118" s="40">
        <v>1294.9666666666665</v>
      </c>
      <c r="F118" s="40">
        <v>1290.5833333333333</v>
      </c>
      <c r="G118" s="40">
        <v>1286.1666666666665</v>
      </c>
      <c r="H118" s="40">
        <v>1303.7666666666664</v>
      </c>
      <c r="I118" s="40">
        <v>1308.1833333333334</v>
      </c>
      <c r="J118" s="40">
        <v>1312.5666666666664</v>
      </c>
      <c r="K118" s="31">
        <v>1303.8</v>
      </c>
      <c r="L118" s="31">
        <v>1295</v>
      </c>
      <c r="M118" s="31">
        <v>40.415289999999999</v>
      </c>
      <c r="N118" s="1"/>
      <c r="O118" s="1"/>
    </row>
    <row r="119" spans="1:15" ht="12.75" customHeight="1">
      <c r="A119" s="60">
        <v>110</v>
      </c>
      <c r="B119" s="62" t="s">
        <v>151</v>
      </c>
      <c r="C119" s="31">
        <v>2470.3000000000002</v>
      </c>
      <c r="D119" s="40">
        <v>2458.3666666666668</v>
      </c>
      <c r="E119" s="40">
        <v>2441.9333333333334</v>
      </c>
      <c r="F119" s="40">
        <v>2413.5666666666666</v>
      </c>
      <c r="G119" s="40">
        <v>2397.1333333333332</v>
      </c>
      <c r="H119" s="40">
        <v>2486.7333333333336</v>
      </c>
      <c r="I119" s="40">
        <v>2503.166666666667</v>
      </c>
      <c r="J119" s="40">
        <v>2531.5333333333338</v>
      </c>
      <c r="K119" s="31">
        <v>2474.8000000000002</v>
      </c>
      <c r="L119" s="31">
        <v>2430</v>
      </c>
      <c r="M119" s="31">
        <v>7.1607200000000004</v>
      </c>
      <c r="N119" s="1"/>
      <c r="O119" s="1"/>
    </row>
    <row r="120" spans="1:15" ht="12.75" customHeight="1">
      <c r="A120" s="60">
        <v>111</v>
      </c>
      <c r="B120" s="62" t="s">
        <v>157</v>
      </c>
      <c r="C120" s="31">
        <v>737.25</v>
      </c>
      <c r="D120" s="40">
        <v>736.44999999999993</v>
      </c>
      <c r="E120" s="40">
        <v>730.04999999999984</v>
      </c>
      <c r="F120" s="40">
        <v>722.84999999999991</v>
      </c>
      <c r="G120" s="40">
        <v>716.44999999999982</v>
      </c>
      <c r="H120" s="40">
        <v>743.64999999999986</v>
      </c>
      <c r="I120" s="40">
        <v>750.05</v>
      </c>
      <c r="J120" s="40">
        <v>757.24999999999989</v>
      </c>
      <c r="K120" s="31">
        <v>742.85</v>
      </c>
      <c r="L120" s="31">
        <v>729.25</v>
      </c>
      <c r="M120" s="31">
        <v>3.1324399999999999</v>
      </c>
      <c r="N120" s="1"/>
      <c r="O120" s="1"/>
    </row>
    <row r="121" spans="1:15" ht="12.75" customHeight="1">
      <c r="A121" s="60">
        <v>112</v>
      </c>
      <c r="B121" s="62" t="s">
        <v>286</v>
      </c>
      <c r="C121" s="31">
        <v>274.3</v>
      </c>
      <c r="D121" s="40">
        <v>269.75</v>
      </c>
      <c r="E121" s="40">
        <v>262.60000000000002</v>
      </c>
      <c r="F121" s="40">
        <v>250.90000000000003</v>
      </c>
      <c r="G121" s="40">
        <v>243.75000000000006</v>
      </c>
      <c r="H121" s="40">
        <v>281.45</v>
      </c>
      <c r="I121" s="40">
        <v>288.59999999999997</v>
      </c>
      <c r="J121" s="40">
        <v>300.29999999999995</v>
      </c>
      <c r="K121" s="31">
        <v>276.89999999999998</v>
      </c>
      <c r="L121" s="31">
        <v>258.05</v>
      </c>
      <c r="M121" s="31">
        <v>105.55923</v>
      </c>
      <c r="N121" s="1"/>
      <c r="O121" s="1"/>
    </row>
    <row r="122" spans="1:15" ht="12.75" customHeight="1">
      <c r="A122" s="60">
        <v>113</v>
      </c>
      <c r="B122" s="62" t="s">
        <v>162</v>
      </c>
      <c r="C122" s="31">
        <v>758.75</v>
      </c>
      <c r="D122" s="40">
        <v>761.6</v>
      </c>
      <c r="E122" s="40">
        <v>749.2</v>
      </c>
      <c r="F122" s="40">
        <v>739.65</v>
      </c>
      <c r="G122" s="40">
        <v>727.25</v>
      </c>
      <c r="H122" s="40">
        <v>771.15000000000009</v>
      </c>
      <c r="I122" s="40">
        <v>783.55</v>
      </c>
      <c r="J122" s="40">
        <v>793.10000000000014</v>
      </c>
      <c r="K122" s="31">
        <v>774</v>
      </c>
      <c r="L122" s="31">
        <v>752.05</v>
      </c>
      <c r="M122" s="31">
        <v>27.682030000000001</v>
      </c>
      <c r="N122" s="1"/>
      <c r="O122" s="1"/>
    </row>
    <row r="123" spans="1:15" ht="12.75" customHeight="1">
      <c r="A123" s="60">
        <v>114</v>
      </c>
      <c r="B123" s="62" t="s">
        <v>160</v>
      </c>
      <c r="C123" s="31">
        <v>583.5</v>
      </c>
      <c r="D123" s="40">
        <v>586.86666666666667</v>
      </c>
      <c r="E123" s="40">
        <v>578.5333333333333</v>
      </c>
      <c r="F123" s="40">
        <v>573.56666666666661</v>
      </c>
      <c r="G123" s="40">
        <v>565.23333333333323</v>
      </c>
      <c r="H123" s="40">
        <v>591.83333333333337</v>
      </c>
      <c r="I123" s="40">
        <v>600.16666666666663</v>
      </c>
      <c r="J123" s="40">
        <v>605.13333333333344</v>
      </c>
      <c r="K123" s="31">
        <v>595.20000000000005</v>
      </c>
      <c r="L123" s="31">
        <v>581.9</v>
      </c>
      <c r="M123" s="31">
        <v>27.924399999999999</v>
      </c>
      <c r="N123" s="1"/>
      <c r="O123" s="1"/>
    </row>
    <row r="124" spans="1:15" ht="12.75" customHeight="1">
      <c r="A124" s="60">
        <v>115</v>
      </c>
      <c r="B124" s="62" t="s">
        <v>163</v>
      </c>
      <c r="C124" s="31">
        <v>495.15</v>
      </c>
      <c r="D124" s="40">
        <v>494.8</v>
      </c>
      <c r="E124" s="40">
        <v>490</v>
      </c>
      <c r="F124" s="40">
        <v>484.84999999999997</v>
      </c>
      <c r="G124" s="40">
        <v>480.04999999999995</v>
      </c>
      <c r="H124" s="40">
        <v>499.95000000000005</v>
      </c>
      <c r="I124" s="40">
        <v>504.75000000000011</v>
      </c>
      <c r="J124" s="40">
        <v>509.90000000000009</v>
      </c>
      <c r="K124" s="31">
        <v>499.6</v>
      </c>
      <c r="L124" s="31">
        <v>489.65</v>
      </c>
      <c r="M124" s="31">
        <v>17.638580000000001</v>
      </c>
      <c r="N124" s="1"/>
      <c r="O124" s="1"/>
    </row>
    <row r="125" spans="1:15" ht="12.75" customHeight="1">
      <c r="A125" s="60">
        <v>116</v>
      </c>
      <c r="B125" s="62" t="s">
        <v>164</v>
      </c>
      <c r="C125" s="31">
        <v>1845.55</v>
      </c>
      <c r="D125" s="40">
        <v>1843.8</v>
      </c>
      <c r="E125" s="40">
        <v>1837.85</v>
      </c>
      <c r="F125" s="40">
        <v>1830.1499999999999</v>
      </c>
      <c r="G125" s="40">
        <v>1824.1999999999998</v>
      </c>
      <c r="H125" s="40">
        <v>1851.5</v>
      </c>
      <c r="I125" s="40">
        <v>1857.4500000000003</v>
      </c>
      <c r="J125" s="40">
        <v>1865.15</v>
      </c>
      <c r="K125" s="31">
        <v>1849.75</v>
      </c>
      <c r="L125" s="31">
        <v>1836.1</v>
      </c>
      <c r="M125" s="31">
        <v>23.99108</v>
      </c>
      <c r="N125" s="1"/>
      <c r="O125" s="1"/>
    </row>
    <row r="126" spans="1:15" ht="12.75" customHeight="1">
      <c r="A126" s="60">
        <v>117</v>
      </c>
      <c r="B126" s="62" t="s">
        <v>165</v>
      </c>
      <c r="C126" s="31">
        <v>123.65</v>
      </c>
      <c r="D126" s="40">
        <v>124.21666666666665</v>
      </c>
      <c r="E126" s="40">
        <v>121.5333333333333</v>
      </c>
      <c r="F126" s="40">
        <v>119.41666666666664</v>
      </c>
      <c r="G126" s="40">
        <v>116.73333333333329</v>
      </c>
      <c r="H126" s="40">
        <v>126.33333333333331</v>
      </c>
      <c r="I126" s="40">
        <v>129.01666666666668</v>
      </c>
      <c r="J126" s="40">
        <v>131.13333333333333</v>
      </c>
      <c r="K126" s="31">
        <v>126.9</v>
      </c>
      <c r="L126" s="31">
        <v>122.1</v>
      </c>
      <c r="M126" s="31">
        <v>217.90055000000001</v>
      </c>
      <c r="N126" s="1"/>
      <c r="O126" s="1"/>
    </row>
    <row r="127" spans="1:15" ht="12.75" customHeight="1">
      <c r="A127" s="60">
        <v>118</v>
      </c>
      <c r="B127" s="62" t="s">
        <v>171</v>
      </c>
      <c r="C127" s="31">
        <v>3996.4</v>
      </c>
      <c r="D127" s="40">
        <v>3988.3333333333335</v>
      </c>
      <c r="E127" s="40">
        <v>3943.416666666667</v>
      </c>
      <c r="F127" s="40">
        <v>3890.4333333333334</v>
      </c>
      <c r="G127" s="40">
        <v>3845.5166666666669</v>
      </c>
      <c r="H127" s="40">
        <v>4041.3166666666671</v>
      </c>
      <c r="I127" s="40">
        <v>4086.233333333334</v>
      </c>
      <c r="J127" s="40">
        <v>4139.2166666666672</v>
      </c>
      <c r="K127" s="31">
        <v>4033.25</v>
      </c>
      <c r="L127" s="31">
        <v>3935.35</v>
      </c>
      <c r="M127" s="31">
        <v>3.71549</v>
      </c>
      <c r="N127" s="1"/>
      <c r="O127" s="1"/>
    </row>
    <row r="128" spans="1:15" ht="12.75" customHeight="1">
      <c r="A128" s="60">
        <v>119</v>
      </c>
      <c r="B128" s="62" t="s">
        <v>168</v>
      </c>
      <c r="C128" s="31">
        <v>405.7</v>
      </c>
      <c r="D128" s="40">
        <v>401.31666666666661</v>
      </c>
      <c r="E128" s="40">
        <v>394.73333333333323</v>
      </c>
      <c r="F128" s="40">
        <v>383.76666666666665</v>
      </c>
      <c r="G128" s="40">
        <v>377.18333333333328</v>
      </c>
      <c r="H128" s="40">
        <v>412.28333333333319</v>
      </c>
      <c r="I128" s="40">
        <v>418.86666666666656</v>
      </c>
      <c r="J128" s="40">
        <v>429.83333333333314</v>
      </c>
      <c r="K128" s="31">
        <v>407.9</v>
      </c>
      <c r="L128" s="31">
        <v>390.35</v>
      </c>
      <c r="M128" s="31">
        <v>50.154800000000002</v>
      </c>
      <c r="N128" s="1"/>
      <c r="O128" s="1"/>
    </row>
    <row r="129" spans="1:15" ht="12.75" customHeight="1">
      <c r="A129" s="60">
        <v>120</v>
      </c>
      <c r="B129" s="62" t="s">
        <v>170</v>
      </c>
      <c r="C129" s="31">
        <v>5000.5</v>
      </c>
      <c r="D129" s="40">
        <v>5015.6166666666668</v>
      </c>
      <c r="E129" s="40">
        <v>4953.2333333333336</v>
      </c>
      <c r="F129" s="40">
        <v>4905.9666666666672</v>
      </c>
      <c r="G129" s="40">
        <v>4843.5833333333339</v>
      </c>
      <c r="H129" s="40">
        <v>5062.8833333333332</v>
      </c>
      <c r="I129" s="40">
        <v>5125.2666666666664</v>
      </c>
      <c r="J129" s="40">
        <v>5172.5333333333328</v>
      </c>
      <c r="K129" s="31">
        <v>5078</v>
      </c>
      <c r="L129" s="31">
        <v>4968.3500000000004</v>
      </c>
      <c r="M129" s="31">
        <v>3.3560099999999999</v>
      </c>
      <c r="N129" s="1"/>
      <c r="O129" s="1"/>
    </row>
    <row r="130" spans="1:15" ht="12.75" customHeight="1">
      <c r="A130" s="60">
        <v>121</v>
      </c>
      <c r="B130" s="62" t="s">
        <v>169</v>
      </c>
      <c r="C130" s="31">
        <v>2394.4499999999998</v>
      </c>
      <c r="D130" s="40">
        <v>2396.15</v>
      </c>
      <c r="E130" s="40">
        <v>2380.3000000000002</v>
      </c>
      <c r="F130" s="40">
        <v>2366.15</v>
      </c>
      <c r="G130" s="40">
        <v>2350.3000000000002</v>
      </c>
      <c r="H130" s="40">
        <v>2410.3000000000002</v>
      </c>
      <c r="I130" s="40">
        <v>2426.1499999999996</v>
      </c>
      <c r="J130" s="40">
        <v>2440.3000000000002</v>
      </c>
      <c r="K130" s="31">
        <v>2412</v>
      </c>
      <c r="L130" s="31">
        <v>2382</v>
      </c>
      <c r="M130" s="31">
        <v>16.072990000000001</v>
      </c>
      <c r="N130" s="1"/>
      <c r="O130" s="1"/>
    </row>
    <row r="131" spans="1:15" ht="12.75" customHeight="1">
      <c r="A131" s="60">
        <v>122</v>
      </c>
      <c r="B131" s="62" t="s">
        <v>167</v>
      </c>
      <c r="C131" s="31">
        <v>364.75</v>
      </c>
      <c r="D131" s="40">
        <v>365.68333333333339</v>
      </c>
      <c r="E131" s="40">
        <v>362.6666666666668</v>
      </c>
      <c r="F131" s="40">
        <v>360.58333333333343</v>
      </c>
      <c r="G131" s="40">
        <v>357.56666666666683</v>
      </c>
      <c r="H131" s="40">
        <v>367.76666666666677</v>
      </c>
      <c r="I131" s="40">
        <v>370.78333333333342</v>
      </c>
      <c r="J131" s="40">
        <v>372.86666666666673</v>
      </c>
      <c r="K131" s="31">
        <v>368.7</v>
      </c>
      <c r="L131" s="31">
        <v>363.6</v>
      </c>
      <c r="M131" s="31">
        <v>10.222</v>
      </c>
      <c r="N131" s="1"/>
      <c r="O131" s="1"/>
    </row>
    <row r="132" spans="1:15" ht="12.75" customHeight="1">
      <c r="A132" s="60">
        <v>123</v>
      </c>
      <c r="B132" s="62" t="s">
        <v>287</v>
      </c>
      <c r="C132" s="31">
        <v>636.04999999999995</v>
      </c>
      <c r="D132" s="40">
        <v>636.2833333333333</v>
      </c>
      <c r="E132" s="40">
        <v>632.81666666666661</v>
      </c>
      <c r="F132" s="40">
        <v>629.58333333333326</v>
      </c>
      <c r="G132" s="40">
        <v>626.11666666666656</v>
      </c>
      <c r="H132" s="40">
        <v>639.51666666666665</v>
      </c>
      <c r="I132" s="40">
        <v>642.98333333333335</v>
      </c>
      <c r="J132" s="40">
        <v>646.2166666666667</v>
      </c>
      <c r="K132" s="31">
        <v>639.75</v>
      </c>
      <c r="L132" s="31">
        <v>633.04999999999995</v>
      </c>
      <c r="M132" s="31">
        <v>15.80109</v>
      </c>
      <c r="N132" s="1"/>
      <c r="O132" s="1"/>
    </row>
    <row r="133" spans="1:15" ht="12.75" customHeight="1">
      <c r="A133" s="60">
        <v>124</v>
      </c>
      <c r="B133" s="62" t="s">
        <v>288</v>
      </c>
      <c r="C133" s="31">
        <v>4582.6000000000004</v>
      </c>
      <c r="D133" s="40">
        <v>4526.8666666666668</v>
      </c>
      <c r="E133" s="40">
        <v>4415.7333333333336</v>
      </c>
      <c r="F133" s="40">
        <v>4248.8666666666668</v>
      </c>
      <c r="G133" s="40">
        <v>4137.7333333333336</v>
      </c>
      <c r="H133" s="40">
        <v>4693.7333333333336</v>
      </c>
      <c r="I133" s="40">
        <v>4804.8666666666668</v>
      </c>
      <c r="J133" s="40">
        <v>4971.7333333333336</v>
      </c>
      <c r="K133" s="31">
        <v>4638</v>
      </c>
      <c r="L133" s="31">
        <v>4360</v>
      </c>
      <c r="M133" s="31">
        <v>1.9664900000000001</v>
      </c>
      <c r="N133" s="1"/>
      <c r="O133" s="1"/>
    </row>
    <row r="134" spans="1:15" ht="12.75" customHeight="1">
      <c r="A134" s="60">
        <v>125</v>
      </c>
      <c r="B134" s="62" t="s">
        <v>172</v>
      </c>
      <c r="C134" s="31">
        <v>875.05</v>
      </c>
      <c r="D134" s="40">
        <v>863.13333333333321</v>
      </c>
      <c r="E134" s="40">
        <v>840.96666666666647</v>
      </c>
      <c r="F134" s="40">
        <v>806.88333333333321</v>
      </c>
      <c r="G134" s="40">
        <v>784.71666666666647</v>
      </c>
      <c r="H134" s="40">
        <v>897.21666666666647</v>
      </c>
      <c r="I134" s="40">
        <v>919.38333333333321</v>
      </c>
      <c r="J134" s="40">
        <v>953.46666666666647</v>
      </c>
      <c r="K134" s="31">
        <v>885.3</v>
      </c>
      <c r="L134" s="31">
        <v>829.05</v>
      </c>
      <c r="M134" s="31">
        <v>57.688040000000001</v>
      </c>
      <c r="N134" s="1"/>
      <c r="O134" s="1"/>
    </row>
    <row r="135" spans="1:15" ht="12.75" customHeight="1">
      <c r="A135" s="60">
        <v>126</v>
      </c>
      <c r="B135" s="62" t="s">
        <v>185</v>
      </c>
      <c r="C135" s="31">
        <v>100422.2</v>
      </c>
      <c r="D135" s="40">
        <v>100285.51666666668</v>
      </c>
      <c r="E135" s="40">
        <v>99621.033333333355</v>
      </c>
      <c r="F135" s="40">
        <v>98819.866666666683</v>
      </c>
      <c r="G135" s="40">
        <v>98155.38333333336</v>
      </c>
      <c r="H135" s="40">
        <v>101086.68333333335</v>
      </c>
      <c r="I135" s="40">
        <v>101751.16666666666</v>
      </c>
      <c r="J135" s="40">
        <v>102552.33333333334</v>
      </c>
      <c r="K135" s="31">
        <v>100950</v>
      </c>
      <c r="L135" s="31">
        <v>99484.35</v>
      </c>
      <c r="M135" s="31">
        <v>0.10714</v>
      </c>
      <c r="N135" s="1"/>
      <c r="O135" s="1"/>
    </row>
    <row r="136" spans="1:15" ht="12.75" customHeight="1">
      <c r="A136" s="60">
        <v>127</v>
      </c>
      <c r="B136" s="62" t="s">
        <v>174</v>
      </c>
      <c r="C136" s="31">
        <v>325.85000000000002</v>
      </c>
      <c r="D136" s="40">
        <v>324.85000000000002</v>
      </c>
      <c r="E136" s="40">
        <v>321.60000000000002</v>
      </c>
      <c r="F136" s="40">
        <v>317.35000000000002</v>
      </c>
      <c r="G136" s="40">
        <v>314.10000000000002</v>
      </c>
      <c r="H136" s="40">
        <v>329.1</v>
      </c>
      <c r="I136" s="40">
        <v>332.35</v>
      </c>
      <c r="J136" s="40">
        <v>336.6</v>
      </c>
      <c r="K136" s="31">
        <v>328.1</v>
      </c>
      <c r="L136" s="31">
        <v>320.60000000000002</v>
      </c>
      <c r="M136" s="31">
        <v>43.355629999999998</v>
      </c>
      <c r="N136" s="1"/>
      <c r="O136" s="1"/>
    </row>
    <row r="137" spans="1:15" ht="12.75" customHeight="1">
      <c r="A137" s="60">
        <v>128</v>
      </c>
      <c r="B137" s="62" t="s">
        <v>173</v>
      </c>
      <c r="C137" s="31">
        <v>1374.25</v>
      </c>
      <c r="D137" s="40">
        <v>1382.7666666666667</v>
      </c>
      <c r="E137" s="40">
        <v>1362.1333333333332</v>
      </c>
      <c r="F137" s="40">
        <v>1350.0166666666667</v>
      </c>
      <c r="G137" s="40">
        <v>1329.3833333333332</v>
      </c>
      <c r="H137" s="40">
        <v>1394.8833333333332</v>
      </c>
      <c r="I137" s="40">
        <v>1415.5166666666669</v>
      </c>
      <c r="J137" s="40">
        <v>1427.6333333333332</v>
      </c>
      <c r="K137" s="31">
        <v>1403.4</v>
      </c>
      <c r="L137" s="31">
        <v>1370.65</v>
      </c>
      <c r="M137" s="31">
        <v>20.086279999999999</v>
      </c>
      <c r="N137" s="1"/>
      <c r="O137" s="1"/>
    </row>
    <row r="138" spans="1:15" ht="12.75" customHeight="1">
      <c r="A138" s="60">
        <v>129</v>
      </c>
      <c r="B138" s="62" t="s">
        <v>176</v>
      </c>
      <c r="C138" s="31">
        <v>527.15</v>
      </c>
      <c r="D138" s="40">
        <v>531.19999999999993</v>
      </c>
      <c r="E138" s="40">
        <v>522.09999999999991</v>
      </c>
      <c r="F138" s="40">
        <v>517.04999999999995</v>
      </c>
      <c r="G138" s="40">
        <v>507.94999999999993</v>
      </c>
      <c r="H138" s="40">
        <v>536.24999999999989</v>
      </c>
      <c r="I138" s="40">
        <v>545.35</v>
      </c>
      <c r="J138" s="40">
        <v>550.39999999999986</v>
      </c>
      <c r="K138" s="31">
        <v>540.29999999999995</v>
      </c>
      <c r="L138" s="31">
        <v>526.15</v>
      </c>
      <c r="M138" s="31">
        <v>5.5059699999999996</v>
      </c>
      <c r="N138" s="1"/>
      <c r="O138" s="1"/>
    </row>
    <row r="139" spans="1:15" ht="12.75" customHeight="1">
      <c r="A139" s="60">
        <v>130</v>
      </c>
      <c r="B139" s="62" t="s">
        <v>177</v>
      </c>
      <c r="C139" s="31">
        <v>9440.85</v>
      </c>
      <c r="D139" s="40">
        <v>9457.9666666666653</v>
      </c>
      <c r="E139" s="40">
        <v>9378.9333333333307</v>
      </c>
      <c r="F139" s="40">
        <v>9317.0166666666646</v>
      </c>
      <c r="G139" s="40">
        <v>9237.9833333333299</v>
      </c>
      <c r="H139" s="40">
        <v>9519.8833333333314</v>
      </c>
      <c r="I139" s="40">
        <v>9598.9166666666679</v>
      </c>
      <c r="J139" s="40">
        <v>9660.8333333333321</v>
      </c>
      <c r="K139" s="31">
        <v>9537</v>
      </c>
      <c r="L139" s="31">
        <v>9396.0499999999993</v>
      </c>
      <c r="M139" s="31">
        <v>3.56331</v>
      </c>
      <c r="N139" s="1"/>
      <c r="O139" s="1"/>
    </row>
    <row r="140" spans="1:15" ht="12.75" customHeight="1">
      <c r="A140" s="60">
        <v>131</v>
      </c>
      <c r="B140" s="62" t="s">
        <v>181</v>
      </c>
      <c r="C140" s="31">
        <v>738.9</v>
      </c>
      <c r="D140" s="40">
        <v>734</v>
      </c>
      <c r="E140" s="40">
        <v>713</v>
      </c>
      <c r="F140" s="40">
        <v>687.1</v>
      </c>
      <c r="G140" s="40">
        <v>666.1</v>
      </c>
      <c r="H140" s="40">
        <v>759.9</v>
      </c>
      <c r="I140" s="40">
        <v>780.9</v>
      </c>
      <c r="J140" s="40">
        <v>806.8</v>
      </c>
      <c r="K140" s="31">
        <v>755</v>
      </c>
      <c r="L140" s="31">
        <v>708.1</v>
      </c>
      <c r="M140" s="31">
        <v>45.472250000000003</v>
      </c>
      <c r="N140" s="1"/>
      <c r="O140" s="1"/>
    </row>
    <row r="141" spans="1:15" ht="12.75" customHeight="1">
      <c r="A141" s="60">
        <v>132</v>
      </c>
      <c r="B141" s="62" t="s">
        <v>289</v>
      </c>
      <c r="C141" s="31">
        <v>579.4</v>
      </c>
      <c r="D141" s="40">
        <v>583.24999999999989</v>
      </c>
      <c r="E141" s="40">
        <v>571.69999999999982</v>
      </c>
      <c r="F141" s="40">
        <v>563.99999999999989</v>
      </c>
      <c r="G141" s="40">
        <v>552.44999999999982</v>
      </c>
      <c r="H141" s="40">
        <v>590.94999999999982</v>
      </c>
      <c r="I141" s="40">
        <v>602.49999999999977</v>
      </c>
      <c r="J141" s="40">
        <v>610.19999999999982</v>
      </c>
      <c r="K141" s="31">
        <v>594.79999999999995</v>
      </c>
      <c r="L141" s="31">
        <v>575.54999999999995</v>
      </c>
      <c r="M141" s="31">
        <v>20.944680000000002</v>
      </c>
      <c r="N141" s="1"/>
      <c r="O141" s="1"/>
    </row>
    <row r="142" spans="1:15" ht="12.75" customHeight="1">
      <c r="A142" s="60">
        <v>133</v>
      </c>
      <c r="B142" s="62" t="s">
        <v>290</v>
      </c>
      <c r="C142" s="31">
        <v>57.4</v>
      </c>
      <c r="D142" s="40">
        <v>57.633333333333326</v>
      </c>
      <c r="E142" s="40">
        <v>56.966666666666654</v>
      </c>
      <c r="F142" s="40">
        <v>56.533333333333331</v>
      </c>
      <c r="G142" s="40">
        <v>55.86666666666666</v>
      </c>
      <c r="H142" s="40">
        <v>58.066666666666649</v>
      </c>
      <c r="I142" s="40">
        <v>58.73333333333332</v>
      </c>
      <c r="J142" s="40">
        <v>59.166666666666643</v>
      </c>
      <c r="K142" s="31">
        <v>58.3</v>
      </c>
      <c r="L142" s="31">
        <v>57.2</v>
      </c>
      <c r="M142" s="31">
        <v>44.65128</v>
      </c>
      <c r="N142" s="1"/>
      <c r="O142" s="1"/>
    </row>
    <row r="143" spans="1:15" ht="12.75" customHeight="1">
      <c r="A143" s="60">
        <v>134</v>
      </c>
      <c r="B143" s="62" t="s">
        <v>184</v>
      </c>
      <c r="C143" s="31">
        <v>1876.75</v>
      </c>
      <c r="D143" s="40">
        <v>1878.55</v>
      </c>
      <c r="E143" s="40">
        <v>1868.1999999999998</v>
      </c>
      <c r="F143" s="40">
        <v>1859.6499999999999</v>
      </c>
      <c r="G143" s="40">
        <v>1849.2999999999997</v>
      </c>
      <c r="H143" s="40">
        <v>1887.1</v>
      </c>
      <c r="I143" s="40">
        <v>1897.4499999999998</v>
      </c>
      <c r="J143" s="40">
        <v>1906</v>
      </c>
      <c r="K143" s="31">
        <v>1888.9</v>
      </c>
      <c r="L143" s="31">
        <v>1870</v>
      </c>
      <c r="M143" s="31">
        <v>2.4916399999999999</v>
      </c>
      <c r="N143" s="1"/>
      <c r="O143" s="1"/>
    </row>
    <row r="144" spans="1:15" ht="12.75" customHeight="1">
      <c r="A144" s="60">
        <v>135</v>
      </c>
      <c r="B144" s="62" t="s">
        <v>186</v>
      </c>
      <c r="C144" s="31">
        <v>1231.0999999999999</v>
      </c>
      <c r="D144" s="40">
        <v>1218.9333333333332</v>
      </c>
      <c r="E144" s="40">
        <v>1198.2666666666664</v>
      </c>
      <c r="F144" s="40">
        <v>1165.4333333333332</v>
      </c>
      <c r="G144" s="40">
        <v>1144.7666666666664</v>
      </c>
      <c r="H144" s="40">
        <v>1251.7666666666664</v>
      </c>
      <c r="I144" s="40">
        <v>1272.4333333333329</v>
      </c>
      <c r="J144" s="40">
        <v>1305.2666666666664</v>
      </c>
      <c r="K144" s="31">
        <v>1239.5999999999999</v>
      </c>
      <c r="L144" s="31">
        <v>1186.0999999999999</v>
      </c>
      <c r="M144" s="31">
        <v>15.862120000000001</v>
      </c>
      <c r="N144" s="1"/>
      <c r="O144" s="1"/>
    </row>
    <row r="145" spans="1:15" ht="12.75" customHeight="1">
      <c r="A145" s="60">
        <v>136</v>
      </c>
      <c r="B145" s="62" t="s">
        <v>193</v>
      </c>
      <c r="C145" s="31">
        <v>187.5</v>
      </c>
      <c r="D145" s="40">
        <v>187.56666666666669</v>
      </c>
      <c r="E145" s="40">
        <v>186.43333333333339</v>
      </c>
      <c r="F145" s="40">
        <v>185.3666666666667</v>
      </c>
      <c r="G145" s="40">
        <v>184.23333333333341</v>
      </c>
      <c r="H145" s="40">
        <v>188.63333333333338</v>
      </c>
      <c r="I145" s="40">
        <v>189.76666666666665</v>
      </c>
      <c r="J145" s="40">
        <v>190.83333333333337</v>
      </c>
      <c r="K145" s="31">
        <v>188.7</v>
      </c>
      <c r="L145" s="31">
        <v>186.5</v>
      </c>
      <c r="M145" s="31">
        <v>59.068539999999999</v>
      </c>
      <c r="N145" s="1"/>
      <c r="O145" s="1"/>
    </row>
    <row r="146" spans="1:15" ht="12.75" customHeight="1">
      <c r="A146" s="60">
        <v>137</v>
      </c>
      <c r="B146" s="62" t="s">
        <v>187</v>
      </c>
      <c r="C146" s="31">
        <v>84.05</v>
      </c>
      <c r="D146" s="40">
        <v>84.466666666666654</v>
      </c>
      <c r="E146" s="40">
        <v>83.283333333333303</v>
      </c>
      <c r="F146" s="40">
        <v>82.516666666666652</v>
      </c>
      <c r="G146" s="40">
        <v>81.3333333333333</v>
      </c>
      <c r="H146" s="40">
        <v>85.233333333333306</v>
      </c>
      <c r="I146" s="40">
        <v>86.416666666666671</v>
      </c>
      <c r="J146" s="40">
        <v>87.183333333333309</v>
      </c>
      <c r="K146" s="31">
        <v>85.65</v>
      </c>
      <c r="L146" s="31">
        <v>83.7</v>
      </c>
      <c r="M146" s="31">
        <v>68.70008</v>
      </c>
      <c r="N146" s="1"/>
      <c r="O146" s="1"/>
    </row>
    <row r="147" spans="1:15" ht="12.75" customHeight="1">
      <c r="A147" s="60">
        <v>138</v>
      </c>
      <c r="B147" s="62" t="s">
        <v>189</v>
      </c>
      <c r="C147" s="31">
        <v>4669.3999999999996</v>
      </c>
      <c r="D147" s="40">
        <v>4648.8166666666666</v>
      </c>
      <c r="E147" s="40">
        <v>4617.6333333333332</v>
      </c>
      <c r="F147" s="40">
        <v>4565.8666666666668</v>
      </c>
      <c r="G147" s="40">
        <v>4534.6833333333334</v>
      </c>
      <c r="H147" s="40">
        <v>4700.583333333333</v>
      </c>
      <c r="I147" s="40">
        <v>4731.7666666666655</v>
      </c>
      <c r="J147" s="40">
        <v>4783.5333333333328</v>
      </c>
      <c r="K147" s="31">
        <v>4680</v>
      </c>
      <c r="L147" s="31">
        <v>4597.05</v>
      </c>
      <c r="M147" s="31">
        <v>0.92610000000000003</v>
      </c>
      <c r="N147" s="1"/>
      <c r="O147" s="1"/>
    </row>
    <row r="148" spans="1:15" ht="12.75" customHeight="1">
      <c r="A148" s="60">
        <v>139</v>
      </c>
      <c r="B148" s="62" t="s">
        <v>190</v>
      </c>
      <c r="C148" s="31">
        <v>22891.599999999999</v>
      </c>
      <c r="D148" s="40">
        <v>22908.766666666666</v>
      </c>
      <c r="E148" s="40">
        <v>22747.833333333332</v>
      </c>
      <c r="F148" s="40">
        <v>22604.066666666666</v>
      </c>
      <c r="G148" s="40">
        <v>22443.133333333331</v>
      </c>
      <c r="H148" s="40">
        <v>23052.533333333333</v>
      </c>
      <c r="I148" s="40">
        <v>23213.466666666667</v>
      </c>
      <c r="J148" s="40">
        <v>23357.233333333334</v>
      </c>
      <c r="K148" s="31">
        <v>23069.7</v>
      </c>
      <c r="L148" s="31">
        <v>22765</v>
      </c>
      <c r="M148" s="31">
        <v>0.64641999999999999</v>
      </c>
      <c r="N148" s="1"/>
      <c r="O148" s="1"/>
    </row>
    <row r="149" spans="1:15" ht="12.75" customHeight="1">
      <c r="A149" s="60">
        <v>140</v>
      </c>
      <c r="B149" s="62" t="s">
        <v>291</v>
      </c>
      <c r="C149" s="31">
        <v>254.85</v>
      </c>
      <c r="D149" s="40">
        <v>254.58333333333334</v>
      </c>
      <c r="E149" s="40">
        <v>252.76666666666671</v>
      </c>
      <c r="F149" s="40">
        <v>250.68333333333337</v>
      </c>
      <c r="G149" s="40">
        <v>248.86666666666673</v>
      </c>
      <c r="H149" s="40">
        <v>256.66666666666669</v>
      </c>
      <c r="I149" s="40">
        <v>258.48333333333335</v>
      </c>
      <c r="J149" s="40">
        <v>260.56666666666666</v>
      </c>
      <c r="K149" s="31">
        <v>256.39999999999998</v>
      </c>
      <c r="L149" s="31">
        <v>252.5</v>
      </c>
      <c r="M149" s="31">
        <v>6.1340700000000004</v>
      </c>
      <c r="N149" s="1"/>
      <c r="O149" s="1"/>
    </row>
    <row r="150" spans="1:15" ht="12.75" customHeight="1">
      <c r="A150" s="60">
        <v>141</v>
      </c>
      <c r="B150" s="62" t="s">
        <v>194</v>
      </c>
      <c r="C150" s="31">
        <v>1013.4</v>
      </c>
      <c r="D150" s="40">
        <v>1013.3166666666666</v>
      </c>
      <c r="E150" s="40">
        <v>1002.5333333333333</v>
      </c>
      <c r="F150" s="40">
        <v>991.66666666666674</v>
      </c>
      <c r="G150" s="40">
        <v>980.88333333333344</v>
      </c>
      <c r="H150" s="40">
        <v>1024.1833333333332</v>
      </c>
      <c r="I150" s="40">
        <v>1034.9666666666665</v>
      </c>
      <c r="J150" s="40">
        <v>1045.833333333333</v>
      </c>
      <c r="K150" s="31">
        <v>1024.0999999999999</v>
      </c>
      <c r="L150" s="31">
        <v>1002.45</v>
      </c>
      <c r="M150" s="31">
        <v>4.4226099999999997</v>
      </c>
      <c r="N150" s="1"/>
      <c r="O150" s="1"/>
    </row>
    <row r="151" spans="1:15" ht="12.75" customHeight="1">
      <c r="A151" s="60">
        <v>142</v>
      </c>
      <c r="B151" s="62" t="s">
        <v>196</v>
      </c>
      <c r="C151" s="31">
        <v>160.19999999999999</v>
      </c>
      <c r="D151" s="40">
        <v>159.11666666666667</v>
      </c>
      <c r="E151" s="40">
        <v>157.68333333333334</v>
      </c>
      <c r="F151" s="40">
        <v>155.16666666666666</v>
      </c>
      <c r="G151" s="40">
        <v>153.73333333333332</v>
      </c>
      <c r="H151" s="40">
        <v>161.63333333333335</v>
      </c>
      <c r="I151" s="40">
        <v>163.06666666666669</v>
      </c>
      <c r="J151" s="40">
        <v>165.58333333333337</v>
      </c>
      <c r="K151" s="31">
        <v>160.55000000000001</v>
      </c>
      <c r="L151" s="31">
        <v>156.6</v>
      </c>
      <c r="M151" s="31">
        <v>82.842060000000004</v>
      </c>
      <c r="N151" s="1"/>
      <c r="O151" s="1"/>
    </row>
    <row r="152" spans="1:15" ht="12.75" customHeight="1">
      <c r="A152" s="60">
        <v>143</v>
      </c>
      <c r="B152" s="62" t="s">
        <v>292</v>
      </c>
      <c r="C152" s="31">
        <v>250.95</v>
      </c>
      <c r="D152" s="40">
        <v>251.15</v>
      </c>
      <c r="E152" s="40">
        <v>248.85000000000002</v>
      </c>
      <c r="F152" s="40">
        <v>246.75000000000003</v>
      </c>
      <c r="G152" s="40">
        <v>244.45000000000005</v>
      </c>
      <c r="H152" s="40">
        <v>253.25</v>
      </c>
      <c r="I152" s="40">
        <v>255.55</v>
      </c>
      <c r="J152" s="40">
        <v>257.64999999999998</v>
      </c>
      <c r="K152" s="31">
        <v>253.45</v>
      </c>
      <c r="L152" s="31">
        <v>249.05</v>
      </c>
      <c r="M152" s="31">
        <v>16.118449999999999</v>
      </c>
      <c r="N152" s="1"/>
      <c r="O152" s="1"/>
    </row>
    <row r="153" spans="1:15" ht="12.75" customHeight="1">
      <c r="A153" s="60">
        <v>144</v>
      </c>
      <c r="B153" s="62" t="s">
        <v>293</v>
      </c>
      <c r="C153" s="31">
        <v>872.95</v>
      </c>
      <c r="D153" s="40">
        <v>880</v>
      </c>
      <c r="E153" s="40">
        <v>859</v>
      </c>
      <c r="F153" s="40">
        <v>845.05</v>
      </c>
      <c r="G153" s="40">
        <v>824.05</v>
      </c>
      <c r="H153" s="40">
        <v>893.95</v>
      </c>
      <c r="I153" s="40">
        <v>914.95</v>
      </c>
      <c r="J153" s="40">
        <v>928.90000000000009</v>
      </c>
      <c r="K153" s="31">
        <v>901</v>
      </c>
      <c r="L153" s="31">
        <v>866.05</v>
      </c>
      <c r="M153" s="31">
        <v>32.860709999999997</v>
      </c>
      <c r="N153" s="1"/>
      <c r="O153" s="1"/>
    </row>
    <row r="154" spans="1:15" ht="12.75" customHeight="1">
      <c r="A154" s="60">
        <v>145</v>
      </c>
      <c r="B154" s="62" t="s">
        <v>195</v>
      </c>
      <c r="C154" s="31">
        <v>3908.1</v>
      </c>
      <c r="D154" s="40">
        <v>3912.3833333333337</v>
      </c>
      <c r="E154" s="40">
        <v>3880.7666666666673</v>
      </c>
      <c r="F154" s="40">
        <v>3853.4333333333338</v>
      </c>
      <c r="G154" s="40">
        <v>3821.8166666666675</v>
      </c>
      <c r="H154" s="40">
        <v>3939.7166666666672</v>
      </c>
      <c r="I154" s="40">
        <v>3971.333333333333</v>
      </c>
      <c r="J154" s="40">
        <v>3998.666666666667</v>
      </c>
      <c r="K154" s="31">
        <v>3944</v>
      </c>
      <c r="L154" s="31">
        <v>3885.05</v>
      </c>
      <c r="M154" s="31">
        <v>0.59057000000000004</v>
      </c>
      <c r="N154" s="1"/>
      <c r="O154" s="1"/>
    </row>
    <row r="155" spans="1:15" ht="12.75" customHeight="1">
      <c r="A155" s="60">
        <v>146</v>
      </c>
      <c r="B155" s="62" t="s">
        <v>294</v>
      </c>
      <c r="C155" s="31">
        <v>663.6</v>
      </c>
      <c r="D155" s="40">
        <v>665.81666666666672</v>
      </c>
      <c r="E155" s="40">
        <v>657.98333333333346</v>
      </c>
      <c r="F155" s="40">
        <v>652.36666666666679</v>
      </c>
      <c r="G155" s="40">
        <v>644.53333333333353</v>
      </c>
      <c r="H155" s="40">
        <v>671.43333333333339</v>
      </c>
      <c r="I155" s="40">
        <v>679.26666666666665</v>
      </c>
      <c r="J155" s="40">
        <v>684.88333333333333</v>
      </c>
      <c r="K155" s="31">
        <v>673.65</v>
      </c>
      <c r="L155" s="31">
        <v>660.2</v>
      </c>
      <c r="M155" s="31">
        <v>16.616050000000001</v>
      </c>
      <c r="N155" s="1"/>
      <c r="O155" s="1"/>
    </row>
    <row r="156" spans="1:15" ht="12.75" customHeight="1">
      <c r="A156" s="60">
        <v>147</v>
      </c>
      <c r="B156" s="62" t="s">
        <v>203</v>
      </c>
      <c r="C156" s="31">
        <v>3972.45</v>
      </c>
      <c r="D156" s="40">
        <v>3947.7833333333333</v>
      </c>
      <c r="E156" s="40">
        <v>3884.4166666666665</v>
      </c>
      <c r="F156" s="40">
        <v>3796.3833333333332</v>
      </c>
      <c r="G156" s="40">
        <v>3733.0166666666664</v>
      </c>
      <c r="H156" s="40">
        <v>4035.8166666666666</v>
      </c>
      <c r="I156" s="40">
        <v>4099.1833333333334</v>
      </c>
      <c r="J156" s="40">
        <v>4187.2166666666672</v>
      </c>
      <c r="K156" s="31">
        <v>4011.15</v>
      </c>
      <c r="L156" s="31">
        <v>3859.75</v>
      </c>
      <c r="M156" s="31">
        <v>2.2392300000000001</v>
      </c>
      <c r="N156" s="1"/>
      <c r="O156" s="1"/>
    </row>
    <row r="157" spans="1:15" ht="12.75" customHeight="1">
      <c r="A157" s="60">
        <v>148</v>
      </c>
      <c r="B157" s="62" t="s">
        <v>197</v>
      </c>
      <c r="C157" s="31">
        <v>38259.65</v>
      </c>
      <c r="D157" s="40">
        <v>38409.883333333331</v>
      </c>
      <c r="E157" s="40">
        <v>38019.766666666663</v>
      </c>
      <c r="F157" s="40">
        <v>37779.883333333331</v>
      </c>
      <c r="G157" s="40">
        <v>37389.766666666663</v>
      </c>
      <c r="H157" s="40">
        <v>38649.766666666663</v>
      </c>
      <c r="I157" s="40">
        <v>39039.883333333331</v>
      </c>
      <c r="J157" s="40">
        <v>39279.766666666663</v>
      </c>
      <c r="K157" s="31">
        <v>38800</v>
      </c>
      <c r="L157" s="31">
        <v>38170</v>
      </c>
      <c r="M157" s="31">
        <v>0.21698000000000001</v>
      </c>
      <c r="N157" s="1"/>
      <c r="O157" s="1"/>
    </row>
    <row r="158" spans="1:15" ht="12.75" customHeight="1">
      <c r="A158" s="60">
        <v>149</v>
      </c>
      <c r="B158" s="62" t="s">
        <v>295</v>
      </c>
      <c r="C158" s="31">
        <v>1178.45</v>
      </c>
      <c r="D158" s="40">
        <v>1177.4833333333333</v>
      </c>
      <c r="E158" s="40">
        <v>1153.9666666666667</v>
      </c>
      <c r="F158" s="40">
        <v>1129.4833333333333</v>
      </c>
      <c r="G158" s="40">
        <v>1105.9666666666667</v>
      </c>
      <c r="H158" s="40">
        <v>1201.9666666666667</v>
      </c>
      <c r="I158" s="40">
        <v>1225.4833333333336</v>
      </c>
      <c r="J158" s="40">
        <v>1249.9666666666667</v>
      </c>
      <c r="K158" s="31">
        <v>1201</v>
      </c>
      <c r="L158" s="31">
        <v>1153</v>
      </c>
      <c r="M158" s="31">
        <v>2.6543399999999999</v>
      </c>
      <c r="N158" s="1"/>
      <c r="O158" s="1"/>
    </row>
    <row r="159" spans="1:15" ht="12.75" customHeight="1">
      <c r="A159" s="60">
        <v>150</v>
      </c>
      <c r="B159" s="62" t="s">
        <v>199</v>
      </c>
      <c r="C159" s="31">
        <v>4937.3999999999996</v>
      </c>
      <c r="D159" s="40">
        <v>4955.1333333333332</v>
      </c>
      <c r="E159" s="40">
        <v>4910.2666666666664</v>
      </c>
      <c r="F159" s="40">
        <v>4883.1333333333332</v>
      </c>
      <c r="G159" s="40">
        <v>4838.2666666666664</v>
      </c>
      <c r="H159" s="40">
        <v>4982.2666666666664</v>
      </c>
      <c r="I159" s="40">
        <v>5027.1333333333332</v>
      </c>
      <c r="J159" s="40">
        <v>5054.2666666666664</v>
      </c>
      <c r="K159" s="31">
        <v>5000</v>
      </c>
      <c r="L159" s="31">
        <v>4928</v>
      </c>
      <c r="M159" s="31">
        <v>1.9598899999999999</v>
      </c>
      <c r="N159" s="1"/>
      <c r="O159" s="1"/>
    </row>
    <row r="160" spans="1:15" ht="12.75" customHeight="1">
      <c r="A160" s="60">
        <v>151</v>
      </c>
      <c r="B160" s="62" t="s">
        <v>200</v>
      </c>
      <c r="C160" s="31">
        <v>225.9</v>
      </c>
      <c r="D160" s="40">
        <v>225.46666666666667</v>
      </c>
      <c r="E160" s="40">
        <v>224.43333333333334</v>
      </c>
      <c r="F160" s="40">
        <v>222.96666666666667</v>
      </c>
      <c r="G160" s="40">
        <v>221.93333333333334</v>
      </c>
      <c r="H160" s="40">
        <v>226.93333333333334</v>
      </c>
      <c r="I160" s="40">
        <v>227.9666666666667</v>
      </c>
      <c r="J160" s="40">
        <v>229.43333333333334</v>
      </c>
      <c r="K160" s="31">
        <v>226.5</v>
      </c>
      <c r="L160" s="31">
        <v>224</v>
      </c>
      <c r="M160" s="31">
        <v>9.8561099999999993</v>
      </c>
      <c r="N160" s="1"/>
      <c r="O160" s="1"/>
    </row>
    <row r="161" spans="1:15" ht="12.75" customHeight="1">
      <c r="A161" s="60">
        <v>152</v>
      </c>
      <c r="B161" s="62" t="s">
        <v>202</v>
      </c>
      <c r="C161" s="31">
        <v>2671.25</v>
      </c>
      <c r="D161" s="40">
        <v>2678.1833333333334</v>
      </c>
      <c r="E161" s="40">
        <v>2653.3666666666668</v>
      </c>
      <c r="F161" s="40">
        <v>2635.4833333333336</v>
      </c>
      <c r="G161" s="40">
        <v>2610.666666666667</v>
      </c>
      <c r="H161" s="40">
        <v>2696.0666666666666</v>
      </c>
      <c r="I161" s="40">
        <v>2720.8833333333332</v>
      </c>
      <c r="J161" s="40">
        <v>2738.7666666666664</v>
      </c>
      <c r="K161" s="31">
        <v>2703</v>
      </c>
      <c r="L161" s="31">
        <v>2660.3</v>
      </c>
      <c r="M161" s="31">
        <v>3.4702899999999999</v>
      </c>
      <c r="N161" s="1"/>
      <c r="O161" s="1"/>
    </row>
    <row r="162" spans="1:15" ht="12.75" customHeight="1">
      <c r="A162" s="60">
        <v>153</v>
      </c>
      <c r="B162" s="62" t="s">
        <v>205</v>
      </c>
      <c r="C162" s="31">
        <v>3418.35</v>
      </c>
      <c r="D162" s="40">
        <v>3453.0166666666664</v>
      </c>
      <c r="E162" s="40">
        <v>3345.083333333333</v>
      </c>
      <c r="F162" s="40">
        <v>3271.8166666666666</v>
      </c>
      <c r="G162" s="40">
        <v>3163.8833333333332</v>
      </c>
      <c r="H162" s="40">
        <v>3526.2833333333328</v>
      </c>
      <c r="I162" s="40">
        <v>3634.2166666666662</v>
      </c>
      <c r="J162" s="40">
        <v>3707.4833333333327</v>
      </c>
      <c r="K162" s="31">
        <v>3560.95</v>
      </c>
      <c r="L162" s="31">
        <v>3379.75</v>
      </c>
      <c r="M162" s="31">
        <v>4.6885500000000002</v>
      </c>
      <c r="N162" s="1"/>
      <c r="O162" s="1"/>
    </row>
    <row r="163" spans="1:15" ht="12.75" customHeight="1">
      <c r="A163" s="60">
        <v>154</v>
      </c>
      <c r="B163" s="62" t="s">
        <v>296</v>
      </c>
      <c r="C163" s="31">
        <v>349.9</v>
      </c>
      <c r="D163" s="40">
        <v>352.5333333333333</v>
      </c>
      <c r="E163" s="40">
        <v>338.91666666666663</v>
      </c>
      <c r="F163" s="40">
        <v>327.93333333333334</v>
      </c>
      <c r="G163" s="40">
        <v>314.31666666666666</v>
      </c>
      <c r="H163" s="40">
        <v>363.51666666666659</v>
      </c>
      <c r="I163" s="40">
        <v>377.13333333333327</v>
      </c>
      <c r="J163" s="40">
        <v>388.11666666666656</v>
      </c>
      <c r="K163" s="31">
        <v>366.15</v>
      </c>
      <c r="L163" s="31">
        <v>341.55</v>
      </c>
      <c r="M163" s="31">
        <v>105.14145000000001</v>
      </c>
      <c r="N163" s="1"/>
      <c r="O163" s="1"/>
    </row>
    <row r="164" spans="1:15" ht="12.75" customHeight="1">
      <c r="A164" s="60">
        <v>155</v>
      </c>
      <c r="B164" s="62" t="s">
        <v>201</v>
      </c>
      <c r="C164" s="31">
        <v>208.8</v>
      </c>
      <c r="D164" s="40">
        <v>208.30000000000004</v>
      </c>
      <c r="E164" s="40">
        <v>204.70000000000007</v>
      </c>
      <c r="F164" s="40">
        <v>200.60000000000002</v>
      </c>
      <c r="G164" s="40">
        <v>197.00000000000006</v>
      </c>
      <c r="H164" s="40">
        <v>212.40000000000009</v>
      </c>
      <c r="I164" s="40">
        <v>216.00000000000006</v>
      </c>
      <c r="J164" s="40">
        <v>220.10000000000011</v>
      </c>
      <c r="K164" s="31">
        <v>211.9</v>
      </c>
      <c r="L164" s="31">
        <v>204.2</v>
      </c>
      <c r="M164" s="31">
        <v>166.04952</v>
      </c>
      <c r="N164" s="1"/>
      <c r="O164" s="1"/>
    </row>
    <row r="165" spans="1:15" ht="12.75" customHeight="1">
      <c r="A165" s="60">
        <v>156</v>
      </c>
      <c r="B165" s="62" t="s">
        <v>206</v>
      </c>
      <c r="C165" s="31">
        <v>258.2</v>
      </c>
      <c r="D165" s="40">
        <v>255.33333333333334</v>
      </c>
      <c r="E165" s="40">
        <v>251.61666666666667</v>
      </c>
      <c r="F165" s="40">
        <v>245.03333333333333</v>
      </c>
      <c r="G165" s="40">
        <v>241.31666666666666</v>
      </c>
      <c r="H165" s="40">
        <v>261.91666666666669</v>
      </c>
      <c r="I165" s="40">
        <v>265.63333333333333</v>
      </c>
      <c r="J165" s="40">
        <v>272.2166666666667</v>
      </c>
      <c r="K165" s="31">
        <v>259.05</v>
      </c>
      <c r="L165" s="31">
        <v>248.75</v>
      </c>
      <c r="M165" s="31">
        <v>233.79069999999999</v>
      </c>
      <c r="N165" s="1"/>
      <c r="O165" s="1"/>
    </row>
    <row r="166" spans="1:15" ht="12.75" customHeight="1">
      <c r="A166" s="60">
        <v>157</v>
      </c>
      <c r="B166" s="62" t="s">
        <v>297</v>
      </c>
      <c r="C166" s="31">
        <v>575.79999999999995</v>
      </c>
      <c r="D166" s="40">
        <v>575.81666666666672</v>
      </c>
      <c r="E166" s="40">
        <v>569.03333333333342</v>
      </c>
      <c r="F166" s="40">
        <v>562.26666666666665</v>
      </c>
      <c r="G166" s="40">
        <v>555.48333333333335</v>
      </c>
      <c r="H166" s="40">
        <v>582.58333333333348</v>
      </c>
      <c r="I166" s="40">
        <v>589.36666666666679</v>
      </c>
      <c r="J166" s="40">
        <v>596.13333333333355</v>
      </c>
      <c r="K166" s="31">
        <v>582.6</v>
      </c>
      <c r="L166" s="31">
        <v>569.04999999999995</v>
      </c>
      <c r="M166" s="31">
        <v>2.6407099999999999</v>
      </c>
      <c r="N166" s="1"/>
      <c r="O166" s="1"/>
    </row>
    <row r="167" spans="1:15" ht="12.75" customHeight="1">
      <c r="A167" s="60">
        <v>158</v>
      </c>
      <c r="B167" s="62" t="s">
        <v>298</v>
      </c>
      <c r="C167" s="31">
        <v>13933.95</v>
      </c>
      <c r="D167" s="40">
        <v>13904.633333333333</v>
      </c>
      <c r="E167" s="40">
        <v>13829.266666666666</v>
      </c>
      <c r="F167" s="40">
        <v>13724.583333333334</v>
      </c>
      <c r="G167" s="40">
        <v>13649.216666666667</v>
      </c>
      <c r="H167" s="40">
        <v>14009.316666666666</v>
      </c>
      <c r="I167" s="40">
        <v>14084.683333333331</v>
      </c>
      <c r="J167" s="40">
        <v>14189.366666666665</v>
      </c>
      <c r="K167" s="31">
        <v>13980</v>
      </c>
      <c r="L167" s="31">
        <v>13799.95</v>
      </c>
      <c r="M167" s="31">
        <v>2.726E-2</v>
      </c>
      <c r="N167" s="1"/>
      <c r="O167" s="1"/>
    </row>
    <row r="168" spans="1:15" ht="12.75" customHeight="1">
      <c r="A168" s="60">
        <v>159</v>
      </c>
      <c r="B168" s="62" t="s">
        <v>204</v>
      </c>
      <c r="C168" s="31">
        <v>52.85</v>
      </c>
      <c r="D168" s="40">
        <v>52.633333333333326</v>
      </c>
      <c r="E168" s="40">
        <v>52.016666666666652</v>
      </c>
      <c r="F168" s="40">
        <v>51.183333333333323</v>
      </c>
      <c r="G168" s="40">
        <v>50.566666666666649</v>
      </c>
      <c r="H168" s="40">
        <v>53.466666666666654</v>
      </c>
      <c r="I168" s="40">
        <v>54.083333333333329</v>
      </c>
      <c r="J168" s="40">
        <v>54.916666666666657</v>
      </c>
      <c r="K168" s="31">
        <v>53.25</v>
      </c>
      <c r="L168" s="31">
        <v>51.8</v>
      </c>
      <c r="M168" s="31">
        <v>525.83478000000002</v>
      </c>
      <c r="N168" s="1"/>
      <c r="O168" s="1"/>
    </row>
    <row r="169" spans="1:15" ht="12.75" customHeight="1">
      <c r="A169" s="60">
        <v>160</v>
      </c>
      <c r="B169" s="62" t="s">
        <v>212</v>
      </c>
      <c r="C169" s="31">
        <v>163.85</v>
      </c>
      <c r="D169" s="40">
        <v>164.43333333333331</v>
      </c>
      <c r="E169" s="40">
        <v>160.01666666666662</v>
      </c>
      <c r="F169" s="40">
        <v>156.18333333333331</v>
      </c>
      <c r="G169" s="40">
        <v>151.76666666666662</v>
      </c>
      <c r="H169" s="40">
        <v>168.26666666666662</v>
      </c>
      <c r="I169" s="40">
        <v>172.68333333333331</v>
      </c>
      <c r="J169" s="40">
        <v>176.51666666666662</v>
      </c>
      <c r="K169" s="31">
        <v>168.85</v>
      </c>
      <c r="L169" s="31">
        <v>160.6</v>
      </c>
      <c r="M169" s="31">
        <v>247.47224</v>
      </c>
      <c r="N169" s="1"/>
      <c r="O169" s="1"/>
    </row>
    <row r="170" spans="1:15" ht="12.75" customHeight="1">
      <c r="A170" s="60">
        <v>161</v>
      </c>
      <c r="B170" s="62" t="s">
        <v>213</v>
      </c>
      <c r="C170" s="31">
        <v>2564.3000000000002</v>
      </c>
      <c r="D170" s="40">
        <v>2560.7166666666667</v>
      </c>
      <c r="E170" s="40">
        <v>2551.5833333333335</v>
      </c>
      <c r="F170" s="40">
        <v>2538.8666666666668</v>
      </c>
      <c r="G170" s="40">
        <v>2529.7333333333336</v>
      </c>
      <c r="H170" s="40">
        <v>2573.4333333333334</v>
      </c>
      <c r="I170" s="40">
        <v>2582.5666666666666</v>
      </c>
      <c r="J170" s="40">
        <v>2595.2833333333333</v>
      </c>
      <c r="K170" s="31">
        <v>2569.85</v>
      </c>
      <c r="L170" s="31">
        <v>2548</v>
      </c>
      <c r="M170" s="31">
        <v>32.127789999999997</v>
      </c>
      <c r="N170" s="1"/>
      <c r="O170" s="1"/>
    </row>
    <row r="171" spans="1:15" ht="12.75" customHeight="1">
      <c r="A171" s="60">
        <v>162</v>
      </c>
      <c r="B171" s="62" t="s">
        <v>215</v>
      </c>
      <c r="C171" s="31">
        <v>885.8</v>
      </c>
      <c r="D171" s="40">
        <v>889.30000000000007</v>
      </c>
      <c r="E171" s="40">
        <v>879.60000000000014</v>
      </c>
      <c r="F171" s="40">
        <v>873.40000000000009</v>
      </c>
      <c r="G171" s="40">
        <v>863.70000000000016</v>
      </c>
      <c r="H171" s="40">
        <v>895.50000000000011</v>
      </c>
      <c r="I171" s="40">
        <v>905.20000000000016</v>
      </c>
      <c r="J171" s="40">
        <v>911.40000000000009</v>
      </c>
      <c r="K171" s="31">
        <v>899</v>
      </c>
      <c r="L171" s="31">
        <v>883.1</v>
      </c>
      <c r="M171" s="31">
        <v>12.028700000000001</v>
      </c>
      <c r="N171" s="1"/>
      <c r="O171" s="1"/>
    </row>
    <row r="172" spans="1:15" ht="12.75" customHeight="1">
      <c r="A172" s="60">
        <v>163</v>
      </c>
      <c r="B172" s="62" t="s">
        <v>216</v>
      </c>
      <c r="C172" s="31">
        <v>1294.95</v>
      </c>
      <c r="D172" s="40">
        <v>1295.8333333333333</v>
      </c>
      <c r="E172" s="40">
        <v>1285.3666666666666</v>
      </c>
      <c r="F172" s="40">
        <v>1275.7833333333333</v>
      </c>
      <c r="G172" s="40">
        <v>1265.3166666666666</v>
      </c>
      <c r="H172" s="40">
        <v>1305.4166666666665</v>
      </c>
      <c r="I172" s="40">
        <v>1315.8833333333332</v>
      </c>
      <c r="J172" s="40">
        <v>1325.4666666666665</v>
      </c>
      <c r="K172" s="31">
        <v>1306.3</v>
      </c>
      <c r="L172" s="31">
        <v>1286.25</v>
      </c>
      <c r="M172" s="31">
        <v>8.5523399999999992</v>
      </c>
      <c r="N172" s="1"/>
      <c r="O172" s="1"/>
    </row>
    <row r="173" spans="1:15" ht="12.75" customHeight="1">
      <c r="A173" s="60">
        <v>164</v>
      </c>
      <c r="B173" s="62" t="s">
        <v>220</v>
      </c>
      <c r="C173" s="31">
        <v>2389.8000000000002</v>
      </c>
      <c r="D173" s="40">
        <v>2396.1666666666665</v>
      </c>
      <c r="E173" s="40">
        <v>2373.6333333333332</v>
      </c>
      <c r="F173" s="40">
        <v>2357.4666666666667</v>
      </c>
      <c r="G173" s="40">
        <v>2334.9333333333334</v>
      </c>
      <c r="H173" s="40">
        <v>2412.333333333333</v>
      </c>
      <c r="I173" s="40">
        <v>2434.8666666666668</v>
      </c>
      <c r="J173" s="40">
        <v>2451.0333333333328</v>
      </c>
      <c r="K173" s="31">
        <v>2418.6999999999998</v>
      </c>
      <c r="L173" s="31">
        <v>2380</v>
      </c>
      <c r="M173" s="31">
        <v>4.84023</v>
      </c>
      <c r="N173" s="1"/>
      <c r="O173" s="1"/>
    </row>
    <row r="174" spans="1:15" ht="12.75" customHeight="1">
      <c r="A174" s="60">
        <v>165</v>
      </c>
      <c r="B174" s="62" t="s">
        <v>183</v>
      </c>
      <c r="C174" s="31">
        <v>85.85</v>
      </c>
      <c r="D174" s="40">
        <v>84.833333333333329</v>
      </c>
      <c r="E174" s="40">
        <v>83.466666666666654</v>
      </c>
      <c r="F174" s="40">
        <v>81.083333333333329</v>
      </c>
      <c r="G174" s="40">
        <v>79.716666666666654</v>
      </c>
      <c r="H174" s="40">
        <v>87.216666666666654</v>
      </c>
      <c r="I174" s="40">
        <v>88.583333333333329</v>
      </c>
      <c r="J174" s="40">
        <v>90.966666666666654</v>
      </c>
      <c r="K174" s="31">
        <v>86.2</v>
      </c>
      <c r="L174" s="31">
        <v>82.45</v>
      </c>
      <c r="M174" s="31">
        <v>258.51445000000001</v>
      </c>
      <c r="N174" s="1"/>
      <c r="O174" s="1"/>
    </row>
    <row r="175" spans="1:15" ht="12.75" customHeight="1">
      <c r="A175" s="60">
        <v>166</v>
      </c>
      <c r="B175" s="62" t="s">
        <v>218</v>
      </c>
      <c r="C175" s="31">
        <v>25660.75</v>
      </c>
      <c r="D175" s="40">
        <v>25684.566666666666</v>
      </c>
      <c r="E175" s="40">
        <v>25224.48333333333</v>
      </c>
      <c r="F175" s="40">
        <v>24788.216666666664</v>
      </c>
      <c r="G175" s="40">
        <v>24328.133333333328</v>
      </c>
      <c r="H175" s="40">
        <v>26120.833333333332</v>
      </c>
      <c r="I175" s="40">
        <v>26580.916666666668</v>
      </c>
      <c r="J175" s="40">
        <v>27017.183333333334</v>
      </c>
      <c r="K175" s="31">
        <v>26144.65</v>
      </c>
      <c r="L175" s="31">
        <v>25248.3</v>
      </c>
      <c r="M175" s="31">
        <v>0.62343000000000004</v>
      </c>
      <c r="N175" s="1"/>
      <c r="O175" s="1"/>
    </row>
    <row r="176" spans="1:15" ht="12.75" customHeight="1">
      <c r="A176" s="60">
        <v>167</v>
      </c>
      <c r="B176" t="s">
        <v>221</v>
      </c>
      <c r="C176" s="31">
        <v>1734.35</v>
      </c>
      <c r="D176" s="40">
        <v>1734.3</v>
      </c>
      <c r="E176" s="40">
        <v>1675.05</v>
      </c>
      <c r="F176" s="40">
        <v>1615.75</v>
      </c>
      <c r="G176" s="40">
        <v>1556.5</v>
      </c>
      <c r="H176" s="40">
        <v>1793.6</v>
      </c>
      <c r="I176" s="40">
        <v>1852.85</v>
      </c>
      <c r="J176" s="40">
        <v>1912.1499999999999</v>
      </c>
      <c r="K176" s="31">
        <v>1793.55</v>
      </c>
      <c r="L176" s="31">
        <v>1675</v>
      </c>
      <c r="M176" s="31">
        <v>134.65423000000001</v>
      </c>
      <c r="N176" s="1"/>
      <c r="O176" s="1"/>
    </row>
    <row r="177" spans="1:15" ht="12.75" customHeight="1">
      <c r="A177" s="60">
        <v>168</v>
      </c>
      <c r="B177" s="62" t="s">
        <v>219</v>
      </c>
      <c r="C177" s="31">
        <v>3802.25</v>
      </c>
      <c r="D177" s="40">
        <v>3814.0833333333335</v>
      </c>
      <c r="E177" s="40">
        <v>3768.2666666666669</v>
      </c>
      <c r="F177" s="40">
        <v>3734.2833333333333</v>
      </c>
      <c r="G177" s="40">
        <v>3688.4666666666667</v>
      </c>
      <c r="H177" s="40">
        <v>3848.0666666666671</v>
      </c>
      <c r="I177" s="40">
        <v>3893.8833333333337</v>
      </c>
      <c r="J177" s="40">
        <v>3927.8666666666672</v>
      </c>
      <c r="K177" s="31">
        <v>3859.9</v>
      </c>
      <c r="L177" s="31">
        <v>3780.1</v>
      </c>
      <c r="M177" s="31">
        <v>3.59152</v>
      </c>
      <c r="N177" s="1"/>
      <c r="O177" s="1"/>
    </row>
    <row r="178" spans="1:15" ht="12.75" customHeight="1">
      <c r="A178" s="60">
        <v>169</v>
      </c>
      <c r="B178" s="62" t="s">
        <v>299</v>
      </c>
      <c r="C178" s="31">
        <v>512.85</v>
      </c>
      <c r="D178" s="40">
        <v>515.2166666666667</v>
      </c>
      <c r="E178" s="40">
        <v>505.63333333333344</v>
      </c>
      <c r="F178" s="40">
        <v>498.41666666666674</v>
      </c>
      <c r="G178" s="40">
        <v>488.83333333333348</v>
      </c>
      <c r="H178" s="40">
        <v>522.43333333333339</v>
      </c>
      <c r="I178" s="40">
        <v>532.01666666666665</v>
      </c>
      <c r="J178" s="40">
        <v>539.23333333333335</v>
      </c>
      <c r="K178" s="31">
        <v>524.79999999999995</v>
      </c>
      <c r="L178" s="31">
        <v>508</v>
      </c>
      <c r="M178" s="31">
        <v>16.824249999999999</v>
      </c>
      <c r="N178" s="1"/>
      <c r="O178" s="1"/>
    </row>
    <row r="179" spans="1:15" ht="12.75" customHeight="1">
      <c r="A179" s="60">
        <v>170</v>
      </c>
      <c r="B179" s="62" t="s">
        <v>217</v>
      </c>
      <c r="C179" s="31">
        <v>566.35</v>
      </c>
      <c r="D179" s="40">
        <v>567.16666666666663</v>
      </c>
      <c r="E179" s="40">
        <v>564.83333333333326</v>
      </c>
      <c r="F179" s="40">
        <v>563.31666666666661</v>
      </c>
      <c r="G179" s="40">
        <v>560.98333333333323</v>
      </c>
      <c r="H179" s="40">
        <v>568.68333333333328</v>
      </c>
      <c r="I179" s="40">
        <v>571.01666666666654</v>
      </c>
      <c r="J179" s="40">
        <v>572.5333333333333</v>
      </c>
      <c r="K179" s="31">
        <v>569.5</v>
      </c>
      <c r="L179" s="31">
        <v>565.65</v>
      </c>
      <c r="M179" s="31">
        <v>149.46870999999999</v>
      </c>
      <c r="N179" s="1"/>
      <c r="O179" s="1"/>
    </row>
    <row r="180" spans="1:15" ht="12.75" customHeight="1">
      <c r="A180" s="60">
        <v>171</v>
      </c>
      <c r="B180" s="62" t="s">
        <v>214</v>
      </c>
      <c r="C180" s="31">
        <v>85.85</v>
      </c>
      <c r="D180" s="40">
        <v>85.766666666666666</v>
      </c>
      <c r="E180" s="40">
        <v>85.083333333333329</v>
      </c>
      <c r="F180" s="40">
        <v>84.316666666666663</v>
      </c>
      <c r="G180" s="40">
        <v>83.633333333333326</v>
      </c>
      <c r="H180" s="40">
        <v>86.533333333333331</v>
      </c>
      <c r="I180" s="40">
        <v>87.216666666666669</v>
      </c>
      <c r="J180" s="40">
        <v>87.983333333333334</v>
      </c>
      <c r="K180" s="31">
        <v>86.45</v>
      </c>
      <c r="L180" s="31">
        <v>85</v>
      </c>
      <c r="M180" s="31">
        <v>126.79704</v>
      </c>
      <c r="N180" s="1"/>
      <c r="O180" s="1"/>
    </row>
    <row r="181" spans="1:15" ht="12.75" customHeight="1">
      <c r="A181" s="60">
        <v>172</v>
      </c>
      <c r="B181" s="62" t="s">
        <v>222</v>
      </c>
      <c r="C181" s="31">
        <v>991.9</v>
      </c>
      <c r="D181" s="40">
        <v>989.7833333333333</v>
      </c>
      <c r="E181" s="40">
        <v>985.71666666666658</v>
      </c>
      <c r="F181" s="40">
        <v>979.5333333333333</v>
      </c>
      <c r="G181" s="40">
        <v>975.46666666666658</v>
      </c>
      <c r="H181" s="40">
        <v>995.96666666666658</v>
      </c>
      <c r="I181" s="40">
        <v>1000.0333333333332</v>
      </c>
      <c r="J181" s="40">
        <v>1006.2166666666666</v>
      </c>
      <c r="K181" s="31">
        <v>993.85</v>
      </c>
      <c r="L181" s="31">
        <v>983.6</v>
      </c>
      <c r="M181" s="31">
        <v>13.96686</v>
      </c>
      <c r="N181" s="1"/>
      <c r="O181" s="1"/>
    </row>
    <row r="182" spans="1:15" ht="12.75" customHeight="1">
      <c r="A182" s="60">
        <v>173</v>
      </c>
      <c r="B182" s="62" t="s">
        <v>223</v>
      </c>
      <c r="C182" s="31">
        <v>442.6</v>
      </c>
      <c r="D182" s="40">
        <v>445.66666666666669</v>
      </c>
      <c r="E182" s="40">
        <v>438.93333333333339</v>
      </c>
      <c r="F182" s="40">
        <v>435.26666666666671</v>
      </c>
      <c r="G182" s="40">
        <v>428.53333333333342</v>
      </c>
      <c r="H182" s="40">
        <v>449.33333333333337</v>
      </c>
      <c r="I182" s="40">
        <v>456.06666666666661</v>
      </c>
      <c r="J182" s="40">
        <v>459.73333333333335</v>
      </c>
      <c r="K182" s="31">
        <v>452.4</v>
      </c>
      <c r="L182" s="31">
        <v>442</v>
      </c>
      <c r="M182" s="31">
        <v>8.0860900000000004</v>
      </c>
      <c r="N182" s="1"/>
      <c r="O182" s="1"/>
    </row>
    <row r="183" spans="1:15" ht="12.75" customHeight="1">
      <c r="A183" s="60">
        <v>174</v>
      </c>
      <c r="B183" s="62" t="s">
        <v>224</v>
      </c>
      <c r="C183" s="31">
        <v>745.45</v>
      </c>
      <c r="D183" s="40">
        <v>746.69999999999993</v>
      </c>
      <c r="E183" s="40">
        <v>741.64999999999986</v>
      </c>
      <c r="F183" s="40">
        <v>737.84999999999991</v>
      </c>
      <c r="G183" s="40">
        <v>732.79999999999984</v>
      </c>
      <c r="H183" s="40">
        <v>750.49999999999989</v>
      </c>
      <c r="I183" s="40">
        <v>755.54999999999984</v>
      </c>
      <c r="J183" s="40">
        <v>759.34999999999991</v>
      </c>
      <c r="K183" s="31">
        <v>751.75</v>
      </c>
      <c r="L183" s="31">
        <v>742.9</v>
      </c>
      <c r="M183" s="31">
        <v>2.0167700000000002</v>
      </c>
      <c r="N183" s="1"/>
      <c r="O183" s="1"/>
    </row>
    <row r="184" spans="1:15" ht="12.75" customHeight="1">
      <c r="A184" s="60">
        <v>175</v>
      </c>
      <c r="B184" s="62" t="s">
        <v>236</v>
      </c>
      <c r="C184" s="31">
        <v>1350.9</v>
      </c>
      <c r="D184" s="40">
        <v>1348</v>
      </c>
      <c r="E184" s="40">
        <v>1339.45</v>
      </c>
      <c r="F184" s="40">
        <v>1328</v>
      </c>
      <c r="G184" s="40">
        <v>1319.45</v>
      </c>
      <c r="H184" s="40">
        <v>1359.45</v>
      </c>
      <c r="I184" s="40">
        <v>1368.0000000000002</v>
      </c>
      <c r="J184" s="40">
        <v>1379.45</v>
      </c>
      <c r="K184" s="31">
        <v>1356.55</v>
      </c>
      <c r="L184" s="31">
        <v>1336.55</v>
      </c>
      <c r="M184" s="31">
        <v>8.4672300000000007</v>
      </c>
      <c r="N184" s="1"/>
      <c r="O184" s="1"/>
    </row>
    <row r="185" spans="1:15" ht="12.75" customHeight="1">
      <c r="A185" s="60">
        <v>176</v>
      </c>
      <c r="B185" s="62" t="s">
        <v>225</v>
      </c>
      <c r="C185" s="31">
        <v>997.2</v>
      </c>
      <c r="D185" s="40">
        <v>991.11666666666667</v>
      </c>
      <c r="E185" s="40">
        <v>983.23333333333335</v>
      </c>
      <c r="F185" s="40">
        <v>969.26666666666665</v>
      </c>
      <c r="G185" s="40">
        <v>961.38333333333333</v>
      </c>
      <c r="H185" s="40">
        <v>1005.0833333333334</v>
      </c>
      <c r="I185" s="40">
        <v>1012.9666666666668</v>
      </c>
      <c r="J185" s="40">
        <v>1026.9333333333334</v>
      </c>
      <c r="K185" s="31">
        <v>999</v>
      </c>
      <c r="L185" s="31">
        <v>977.15</v>
      </c>
      <c r="M185" s="31">
        <v>17.57441</v>
      </c>
      <c r="N185" s="1"/>
      <c r="O185" s="1"/>
    </row>
    <row r="186" spans="1:15" ht="12.75" customHeight="1">
      <c r="A186" s="60">
        <v>177</v>
      </c>
      <c r="B186" s="62" t="s">
        <v>226</v>
      </c>
      <c r="C186" s="31">
        <v>1613.55</v>
      </c>
      <c r="D186" s="40">
        <v>1609.9666666666665</v>
      </c>
      <c r="E186" s="40">
        <v>1589.9333333333329</v>
      </c>
      <c r="F186" s="40">
        <v>1566.3166666666664</v>
      </c>
      <c r="G186" s="40">
        <v>1546.2833333333328</v>
      </c>
      <c r="H186" s="40">
        <v>1633.583333333333</v>
      </c>
      <c r="I186" s="40">
        <v>1653.6166666666663</v>
      </c>
      <c r="J186" s="40">
        <v>1677.2333333333331</v>
      </c>
      <c r="K186" s="31">
        <v>1630</v>
      </c>
      <c r="L186" s="31">
        <v>1586.35</v>
      </c>
      <c r="M186" s="31">
        <v>5.8857799999999996</v>
      </c>
      <c r="N186" s="1"/>
      <c r="O186" s="1"/>
    </row>
    <row r="187" spans="1:15" ht="12.75" customHeight="1">
      <c r="A187" s="60">
        <v>178</v>
      </c>
      <c r="B187" s="62" t="s">
        <v>231</v>
      </c>
      <c r="C187" s="31">
        <v>3258.2</v>
      </c>
      <c r="D187" s="40">
        <v>3247.85</v>
      </c>
      <c r="E187" s="40">
        <v>3234.2999999999997</v>
      </c>
      <c r="F187" s="40">
        <v>3210.3999999999996</v>
      </c>
      <c r="G187" s="40">
        <v>3196.8499999999995</v>
      </c>
      <c r="H187" s="40">
        <v>3271.75</v>
      </c>
      <c r="I187" s="40">
        <v>3285.3</v>
      </c>
      <c r="J187" s="40">
        <v>3309.2000000000003</v>
      </c>
      <c r="K187" s="31">
        <v>3261.4</v>
      </c>
      <c r="L187" s="31">
        <v>3223.95</v>
      </c>
      <c r="M187" s="31">
        <v>16.459869999999999</v>
      </c>
      <c r="N187" s="1"/>
      <c r="O187" s="1"/>
    </row>
    <row r="188" spans="1:15" ht="12.75" customHeight="1">
      <c r="A188" s="60">
        <v>179</v>
      </c>
      <c r="B188" s="62" t="s">
        <v>227</v>
      </c>
      <c r="C188" s="31">
        <v>860.15</v>
      </c>
      <c r="D188" s="40">
        <v>863.46666666666658</v>
      </c>
      <c r="E188" s="40">
        <v>849.73333333333312</v>
      </c>
      <c r="F188" s="40">
        <v>839.31666666666649</v>
      </c>
      <c r="G188" s="40">
        <v>825.58333333333303</v>
      </c>
      <c r="H188" s="40">
        <v>873.88333333333321</v>
      </c>
      <c r="I188" s="40">
        <v>887.61666666666656</v>
      </c>
      <c r="J188" s="40">
        <v>898.0333333333333</v>
      </c>
      <c r="K188" s="31">
        <v>877.2</v>
      </c>
      <c r="L188" s="31">
        <v>853.05</v>
      </c>
      <c r="M188" s="31">
        <v>14.392989999999999</v>
      </c>
      <c r="N188" s="1"/>
      <c r="O188" s="1"/>
    </row>
    <row r="189" spans="1:15" ht="12.75" customHeight="1">
      <c r="A189" s="60">
        <v>180</v>
      </c>
      <c r="B189" s="62" t="s">
        <v>300</v>
      </c>
      <c r="C189" s="31">
        <v>7790.75</v>
      </c>
      <c r="D189" s="40">
        <v>7800.0166666666664</v>
      </c>
      <c r="E189" s="40">
        <v>7715.0333333333328</v>
      </c>
      <c r="F189" s="40">
        <v>7639.3166666666666</v>
      </c>
      <c r="G189" s="40">
        <v>7554.333333333333</v>
      </c>
      <c r="H189" s="40">
        <v>7875.7333333333327</v>
      </c>
      <c r="I189" s="40">
        <v>7960.7166666666662</v>
      </c>
      <c r="J189" s="40">
        <v>8036.4333333333325</v>
      </c>
      <c r="K189" s="31">
        <v>7885</v>
      </c>
      <c r="L189" s="31">
        <v>7724.3</v>
      </c>
      <c r="M189" s="31">
        <v>1.80193</v>
      </c>
      <c r="N189" s="1"/>
      <c r="O189" s="1"/>
    </row>
    <row r="190" spans="1:15" ht="12.75" customHeight="1">
      <c r="A190" s="60">
        <v>181</v>
      </c>
      <c r="B190" s="62" t="s">
        <v>228</v>
      </c>
      <c r="C190" s="31">
        <v>581.4</v>
      </c>
      <c r="D190" s="40">
        <v>580.6</v>
      </c>
      <c r="E190" s="40">
        <v>575.30000000000007</v>
      </c>
      <c r="F190" s="40">
        <v>569.20000000000005</v>
      </c>
      <c r="G190" s="40">
        <v>563.90000000000009</v>
      </c>
      <c r="H190" s="40">
        <v>586.70000000000005</v>
      </c>
      <c r="I190" s="40">
        <v>592</v>
      </c>
      <c r="J190" s="40">
        <v>598.1</v>
      </c>
      <c r="K190" s="31">
        <v>585.9</v>
      </c>
      <c r="L190" s="31">
        <v>574.5</v>
      </c>
      <c r="M190" s="31">
        <v>91.463319999999996</v>
      </c>
      <c r="N190" s="1"/>
      <c r="O190" s="1"/>
    </row>
    <row r="191" spans="1:15" ht="12.75" customHeight="1">
      <c r="A191" s="60">
        <v>182</v>
      </c>
      <c r="B191" s="62" t="s">
        <v>229</v>
      </c>
      <c r="C191" s="31">
        <v>224.3</v>
      </c>
      <c r="D191" s="40">
        <v>224.29999999999998</v>
      </c>
      <c r="E191" s="40">
        <v>222.59999999999997</v>
      </c>
      <c r="F191" s="40">
        <v>220.89999999999998</v>
      </c>
      <c r="G191" s="40">
        <v>219.19999999999996</v>
      </c>
      <c r="H191" s="40">
        <v>225.99999999999997</v>
      </c>
      <c r="I191" s="40">
        <v>227.69999999999996</v>
      </c>
      <c r="J191" s="40">
        <v>229.39999999999998</v>
      </c>
      <c r="K191" s="31">
        <v>226</v>
      </c>
      <c r="L191" s="31">
        <v>222.6</v>
      </c>
      <c r="M191" s="31">
        <v>69.879329999999996</v>
      </c>
      <c r="N191" s="1"/>
      <c r="O191" s="1"/>
    </row>
    <row r="192" spans="1:15" ht="12.75" customHeight="1">
      <c r="A192" s="60">
        <v>183</v>
      </c>
      <c r="B192" s="62" t="s">
        <v>230</v>
      </c>
      <c r="C192" s="31">
        <v>113.9</v>
      </c>
      <c r="D192" s="40">
        <v>113.88333333333333</v>
      </c>
      <c r="E192" s="40">
        <v>112.86666666666665</v>
      </c>
      <c r="F192" s="40">
        <v>111.83333333333331</v>
      </c>
      <c r="G192" s="40">
        <v>110.81666666666663</v>
      </c>
      <c r="H192" s="40">
        <v>114.91666666666666</v>
      </c>
      <c r="I192" s="40">
        <v>115.93333333333334</v>
      </c>
      <c r="J192" s="40">
        <v>116.96666666666667</v>
      </c>
      <c r="K192" s="31">
        <v>114.9</v>
      </c>
      <c r="L192" s="31">
        <v>112.85</v>
      </c>
      <c r="M192" s="31">
        <v>356.27983</v>
      </c>
      <c r="N192" s="1"/>
      <c r="O192" s="1"/>
    </row>
    <row r="193" spans="1:15" ht="12.75" customHeight="1">
      <c r="A193" s="60">
        <v>184</v>
      </c>
      <c r="B193" s="62" t="s">
        <v>301</v>
      </c>
      <c r="C193" s="31">
        <v>73.25</v>
      </c>
      <c r="D193" s="40">
        <v>73.816666666666663</v>
      </c>
      <c r="E193" s="40">
        <v>72.23333333333332</v>
      </c>
      <c r="F193" s="40">
        <v>71.216666666666654</v>
      </c>
      <c r="G193" s="40">
        <v>69.633333333333312</v>
      </c>
      <c r="H193" s="40">
        <v>74.833333333333329</v>
      </c>
      <c r="I193" s="40">
        <v>76.416666666666671</v>
      </c>
      <c r="J193" s="40">
        <v>77.433333333333337</v>
      </c>
      <c r="K193" s="31">
        <v>75.400000000000006</v>
      </c>
      <c r="L193" s="31">
        <v>72.8</v>
      </c>
      <c r="M193" s="31">
        <v>21.156359999999999</v>
      </c>
      <c r="N193" s="1"/>
      <c r="O193" s="1"/>
    </row>
    <row r="194" spans="1:15" ht="12.75" customHeight="1">
      <c r="A194" s="60">
        <v>185</v>
      </c>
      <c r="B194" s="62" t="s">
        <v>232</v>
      </c>
      <c r="C194" s="31">
        <v>1119.9000000000001</v>
      </c>
      <c r="D194" s="40">
        <v>1114.9166666666667</v>
      </c>
      <c r="E194" s="40">
        <v>1109.0833333333335</v>
      </c>
      <c r="F194" s="40">
        <v>1098.2666666666667</v>
      </c>
      <c r="G194" s="40">
        <v>1092.4333333333334</v>
      </c>
      <c r="H194" s="40">
        <v>1125.7333333333336</v>
      </c>
      <c r="I194" s="40">
        <v>1131.5666666666671</v>
      </c>
      <c r="J194" s="40">
        <v>1142.3833333333337</v>
      </c>
      <c r="K194" s="31">
        <v>1120.75</v>
      </c>
      <c r="L194" s="31">
        <v>1104.0999999999999</v>
      </c>
      <c r="M194" s="31">
        <v>19.859649999999998</v>
      </c>
      <c r="N194" s="1"/>
      <c r="O194" s="1"/>
    </row>
    <row r="195" spans="1:15" ht="12.75" customHeight="1">
      <c r="A195" s="60">
        <v>186</v>
      </c>
      <c r="B195" s="62" t="s">
        <v>210</v>
      </c>
      <c r="C195" s="31">
        <v>949.35</v>
      </c>
      <c r="D195" s="40">
        <v>942.76666666666677</v>
      </c>
      <c r="E195" s="40">
        <v>934.03333333333353</v>
      </c>
      <c r="F195" s="40">
        <v>918.71666666666681</v>
      </c>
      <c r="G195" s="40">
        <v>909.98333333333358</v>
      </c>
      <c r="H195" s="40">
        <v>958.08333333333348</v>
      </c>
      <c r="I195" s="40">
        <v>966.81666666666683</v>
      </c>
      <c r="J195" s="40">
        <v>982.13333333333344</v>
      </c>
      <c r="K195" s="31">
        <v>951.5</v>
      </c>
      <c r="L195" s="31">
        <v>927.45</v>
      </c>
      <c r="M195" s="31">
        <v>6.3561399999999999</v>
      </c>
      <c r="N195" s="1"/>
      <c r="O195" s="1"/>
    </row>
    <row r="196" spans="1:15" ht="12.75" customHeight="1">
      <c r="A196" s="60">
        <v>187</v>
      </c>
      <c r="B196" s="62" t="s">
        <v>233</v>
      </c>
      <c r="C196" s="31">
        <v>2971.1</v>
      </c>
      <c r="D196" s="40">
        <v>2971.4166666666665</v>
      </c>
      <c r="E196" s="40">
        <v>2957.833333333333</v>
      </c>
      <c r="F196" s="40">
        <v>2944.5666666666666</v>
      </c>
      <c r="G196" s="40">
        <v>2930.9833333333331</v>
      </c>
      <c r="H196" s="40">
        <v>2984.6833333333329</v>
      </c>
      <c r="I196" s="40">
        <v>2998.266666666666</v>
      </c>
      <c r="J196" s="40">
        <v>3011.5333333333328</v>
      </c>
      <c r="K196" s="31">
        <v>2985</v>
      </c>
      <c r="L196" s="31">
        <v>2958.15</v>
      </c>
      <c r="M196" s="31">
        <v>5.0960200000000002</v>
      </c>
      <c r="N196" s="1"/>
      <c r="O196" s="1"/>
    </row>
    <row r="197" spans="1:15" ht="12.75" customHeight="1">
      <c r="A197" s="60">
        <v>188</v>
      </c>
      <c r="B197" s="62" t="s">
        <v>234</v>
      </c>
      <c r="C197" s="31">
        <v>1862.2</v>
      </c>
      <c r="D197" s="40">
        <v>1863.5333333333335</v>
      </c>
      <c r="E197" s="40">
        <v>1855.166666666667</v>
      </c>
      <c r="F197" s="40">
        <v>1848.1333333333334</v>
      </c>
      <c r="G197" s="40">
        <v>1839.7666666666669</v>
      </c>
      <c r="H197" s="40">
        <v>1870.5666666666671</v>
      </c>
      <c r="I197" s="40">
        <v>1878.9333333333334</v>
      </c>
      <c r="J197" s="40">
        <v>1885.9666666666672</v>
      </c>
      <c r="K197" s="31">
        <v>1871.9</v>
      </c>
      <c r="L197" s="31">
        <v>1856.5</v>
      </c>
      <c r="M197" s="31">
        <v>1.4307799999999999</v>
      </c>
      <c r="N197" s="1"/>
      <c r="O197" s="1"/>
    </row>
    <row r="198" spans="1:15" ht="12.75" customHeight="1">
      <c r="A198" s="60">
        <v>189</v>
      </c>
      <c r="B198" s="62" t="s">
        <v>302</v>
      </c>
      <c r="C198" s="31">
        <v>660.8</v>
      </c>
      <c r="D198" s="40">
        <v>661.4666666666667</v>
      </c>
      <c r="E198" s="40">
        <v>655.33333333333337</v>
      </c>
      <c r="F198" s="40">
        <v>649.86666666666667</v>
      </c>
      <c r="G198" s="40">
        <v>643.73333333333335</v>
      </c>
      <c r="H198" s="40">
        <v>666.93333333333339</v>
      </c>
      <c r="I198" s="40">
        <v>673.06666666666661</v>
      </c>
      <c r="J198" s="40">
        <v>678.53333333333342</v>
      </c>
      <c r="K198" s="31">
        <v>667.6</v>
      </c>
      <c r="L198" s="31">
        <v>656</v>
      </c>
      <c r="M198" s="31">
        <v>2.0471400000000002</v>
      </c>
      <c r="N198" s="1"/>
      <c r="O198" s="1"/>
    </row>
    <row r="199" spans="1:15" ht="12.75" customHeight="1">
      <c r="A199" s="60">
        <v>190</v>
      </c>
      <c r="B199" s="62" t="s">
        <v>235</v>
      </c>
      <c r="C199" s="31">
        <v>1700.8</v>
      </c>
      <c r="D199" s="40">
        <v>1705.55</v>
      </c>
      <c r="E199" s="40">
        <v>1687.1499999999999</v>
      </c>
      <c r="F199" s="40">
        <v>1673.5</v>
      </c>
      <c r="G199" s="40">
        <v>1655.1</v>
      </c>
      <c r="H199" s="40">
        <v>1719.1999999999998</v>
      </c>
      <c r="I199" s="40">
        <v>1737.6</v>
      </c>
      <c r="J199" s="40">
        <v>1751.2499999999998</v>
      </c>
      <c r="K199" s="31">
        <v>1723.95</v>
      </c>
      <c r="L199" s="31">
        <v>1691.9</v>
      </c>
      <c r="M199" s="31">
        <v>3.6939099999999998</v>
      </c>
      <c r="N199" s="1"/>
      <c r="O199" s="1"/>
    </row>
    <row r="200" spans="1:15" ht="12.75" customHeight="1">
      <c r="A200" s="60">
        <v>191</v>
      </c>
      <c r="B200" s="62" t="s">
        <v>303</v>
      </c>
      <c r="C200" s="31">
        <v>33.4</v>
      </c>
      <c r="D200" s="40">
        <v>33.499999999999993</v>
      </c>
      <c r="E200" s="40">
        <v>33.199999999999989</v>
      </c>
      <c r="F200" s="40">
        <v>32.999999999999993</v>
      </c>
      <c r="G200" s="40">
        <v>32.699999999999989</v>
      </c>
      <c r="H200" s="40">
        <v>33.699999999999989</v>
      </c>
      <c r="I200" s="40">
        <v>33.999999999999986</v>
      </c>
      <c r="J200" s="40">
        <v>34.199999999999989</v>
      </c>
      <c r="K200" s="31">
        <v>33.799999999999997</v>
      </c>
      <c r="L200" s="31">
        <v>33.299999999999997</v>
      </c>
      <c r="M200" s="31">
        <v>44.466839999999998</v>
      </c>
      <c r="N200" s="1"/>
      <c r="O200" s="1"/>
    </row>
    <row r="201" spans="1:15" ht="12.75" customHeight="1">
      <c r="A201" s="60">
        <v>192</v>
      </c>
      <c r="B201" s="62" t="s">
        <v>304</v>
      </c>
      <c r="C201" s="31">
        <v>3171.55</v>
      </c>
      <c r="D201" s="40">
        <v>3140.5166666666664</v>
      </c>
      <c r="E201" s="40">
        <v>3081.0333333333328</v>
      </c>
      <c r="F201" s="40">
        <v>2990.5166666666664</v>
      </c>
      <c r="G201" s="40">
        <v>2931.0333333333328</v>
      </c>
      <c r="H201" s="40">
        <v>3231.0333333333328</v>
      </c>
      <c r="I201" s="40">
        <v>3290.5166666666664</v>
      </c>
      <c r="J201" s="40">
        <v>3381.0333333333328</v>
      </c>
      <c r="K201" s="31">
        <v>3200</v>
      </c>
      <c r="L201" s="31">
        <v>3050</v>
      </c>
      <c r="M201" s="31">
        <v>4.1675199999999997</v>
      </c>
      <c r="N201" s="1"/>
      <c r="O201" s="1"/>
    </row>
    <row r="202" spans="1:15" ht="12.75" customHeight="1">
      <c r="A202" s="60">
        <v>193</v>
      </c>
      <c r="B202" s="62" t="s">
        <v>239</v>
      </c>
      <c r="C202" s="31">
        <v>686.1</v>
      </c>
      <c r="D202" s="40">
        <v>685.04999999999984</v>
      </c>
      <c r="E202" s="40">
        <v>683.09999999999968</v>
      </c>
      <c r="F202" s="40">
        <v>680.0999999999998</v>
      </c>
      <c r="G202" s="40">
        <v>678.14999999999964</v>
      </c>
      <c r="H202" s="40">
        <v>688.04999999999973</v>
      </c>
      <c r="I202" s="40">
        <v>689.99999999999977</v>
      </c>
      <c r="J202" s="40">
        <v>692.99999999999977</v>
      </c>
      <c r="K202" s="31">
        <v>687</v>
      </c>
      <c r="L202" s="31">
        <v>682.05</v>
      </c>
      <c r="M202" s="31">
        <v>11.94618</v>
      </c>
      <c r="N202" s="1"/>
      <c r="O202" s="1"/>
    </row>
    <row r="203" spans="1:15" ht="12.75" customHeight="1">
      <c r="A203" s="60">
        <v>194</v>
      </c>
      <c r="B203" s="62" t="s">
        <v>238</v>
      </c>
      <c r="C203" s="31">
        <v>8241.5499999999993</v>
      </c>
      <c r="D203" s="40">
        <v>8273.7333333333318</v>
      </c>
      <c r="E203" s="40">
        <v>8194.8166666666639</v>
      </c>
      <c r="F203" s="40">
        <v>8148.0833333333321</v>
      </c>
      <c r="G203" s="40">
        <v>8069.1666666666642</v>
      </c>
      <c r="H203" s="40">
        <v>8320.4666666666635</v>
      </c>
      <c r="I203" s="40">
        <v>8399.3833333333314</v>
      </c>
      <c r="J203" s="40">
        <v>8446.1166666666631</v>
      </c>
      <c r="K203" s="31">
        <v>8352.65</v>
      </c>
      <c r="L203" s="31">
        <v>8227</v>
      </c>
      <c r="M203" s="31">
        <v>3.73929</v>
      </c>
      <c r="N203" s="1"/>
      <c r="O203" s="1"/>
    </row>
    <row r="204" spans="1:15" ht="12.75" customHeight="1">
      <c r="A204" s="60">
        <v>195</v>
      </c>
      <c r="B204" s="62" t="s">
        <v>305</v>
      </c>
      <c r="C204" s="31">
        <v>70.849999999999994</v>
      </c>
      <c r="D204" s="40">
        <v>70.933333333333337</v>
      </c>
      <c r="E204" s="40">
        <v>70.466666666666669</v>
      </c>
      <c r="F204" s="40">
        <v>70.083333333333329</v>
      </c>
      <c r="G204" s="40">
        <v>69.61666666666666</v>
      </c>
      <c r="H204" s="40">
        <v>71.316666666666677</v>
      </c>
      <c r="I204" s="40">
        <v>71.783333333333346</v>
      </c>
      <c r="J204" s="40">
        <v>72.166666666666686</v>
      </c>
      <c r="K204" s="31">
        <v>71.400000000000006</v>
      </c>
      <c r="L204" s="31">
        <v>70.55</v>
      </c>
      <c r="M204" s="31">
        <v>71.721249999999998</v>
      </c>
      <c r="N204" s="1"/>
      <c r="O204" s="1"/>
    </row>
    <row r="205" spans="1:15" ht="12.75" customHeight="1">
      <c r="A205" s="60">
        <v>196</v>
      </c>
      <c r="B205" s="62" t="s">
        <v>237</v>
      </c>
      <c r="C205" s="31">
        <v>1487.15</v>
      </c>
      <c r="D205" s="40">
        <v>1490.2166666666665</v>
      </c>
      <c r="E205" s="40">
        <v>1475.5333333333328</v>
      </c>
      <c r="F205" s="40">
        <v>1463.9166666666663</v>
      </c>
      <c r="G205" s="40">
        <v>1449.2333333333327</v>
      </c>
      <c r="H205" s="40">
        <v>1501.833333333333</v>
      </c>
      <c r="I205" s="40">
        <v>1516.5166666666669</v>
      </c>
      <c r="J205" s="40">
        <v>1528.1333333333332</v>
      </c>
      <c r="K205" s="31">
        <v>1504.9</v>
      </c>
      <c r="L205" s="31">
        <v>1478.6</v>
      </c>
      <c r="M205" s="31">
        <v>2.4244400000000002</v>
      </c>
      <c r="N205" s="1"/>
      <c r="O205" s="1"/>
    </row>
    <row r="206" spans="1:15" ht="12.75" customHeight="1">
      <c r="A206" s="60">
        <v>197</v>
      </c>
      <c r="B206" s="62" t="s">
        <v>178</v>
      </c>
      <c r="C206" s="31">
        <v>896.4</v>
      </c>
      <c r="D206" s="40">
        <v>898.54999999999984</v>
      </c>
      <c r="E206" s="40">
        <v>890.54999999999973</v>
      </c>
      <c r="F206" s="40">
        <v>884.69999999999993</v>
      </c>
      <c r="G206" s="40">
        <v>876.69999999999982</v>
      </c>
      <c r="H206" s="40">
        <v>904.39999999999964</v>
      </c>
      <c r="I206" s="40">
        <v>912.39999999999986</v>
      </c>
      <c r="J206" s="40">
        <v>918.24999999999955</v>
      </c>
      <c r="K206" s="31">
        <v>906.55</v>
      </c>
      <c r="L206" s="31">
        <v>892.7</v>
      </c>
      <c r="M206" s="31">
        <v>6.8989000000000003</v>
      </c>
      <c r="N206" s="1"/>
      <c r="O206" s="1"/>
    </row>
    <row r="207" spans="1:15" ht="12.75" customHeight="1">
      <c r="A207" s="60">
        <v>198</v>
      </c>
      <c r="B207" s="62" t="s">
        <v>306</v>
      </c>
      <c r="C207" s="31">
        <v>819.7</v>
      </c>
      <c r="D207" s="40">
        <v>818.68333333333339</v>
      </c>
      <c r="E207" s="40">
        <v>813.36666666666679</v>
      </c>
      <c r="F207" s="40">
        <v>807.03333333333342</v>
      </c>
      <c r="G207" s="40">
        <v>801.71666666666681</v>
      </c>
      <c r="H207" s="40">
        <v>825.01666666666677</v>
      </c>
      <c r="I207" s="40">
        <v>830.33333333333337</v>
      </c>
      <c r="J207" s="40">
        <v>836.66666666666674</v>
      </c>
      <c r="K207" s="31">
        <v>824</v>
      </c>
      <c r="L207" s="31">
        <v>812.35</v>
      </c>
      <c r="M207" s="31">
        <v>24.119029999999999</v>
      </c>
      <c r="N207" s="1"/>
      <c r="O207" s="1"/>
    </row>
    <row r="208" spans="1:15" ht="12.75" customHeight="1">
      <c r="A208" s="60">
        <v>199</v>
      </c>
      <c r="B208" s="62" t="s">
        <v>240</v>
      </c>
      <c r="C208" s="31">
        <v>281.25</v>
      </c>
      <c r="D208" s="40">
        <v>281.56666666666666</v>
      </c>
      <c r="E208" s="40">
        <v>279.98333333333335</v>
      </c>
      <c r="F208" s="40">
        <v>278.7166666666667</v>
      </c>
      <c r="G208" s="40">
        <v>277.13333333333338</v>
      </c>
      <c r="H208" s="40">
        <v>282.83333333333331</v>
      </c>
      <c r="I208" s="40">
        <v>284.41666666666669</v>
      </c>
      <c r="J208" s="40">
        <v>285.68333333333328</v>
      </c>
      <c r="K208" s="31">
        <v>283.14999999999998</v>
      </c>
      <c r="L208" s="31">
        <v>280.3</v>
      </c>
      <c r="M208" s="31">
        <v>31.861360000000001</v>
      </c>
      <c r="N208" s="1"/>
      <c r="O208" s="1"/>
    </row>
    <row r="209" spans="1:15" ht="12.75" customHeight="1">
      <c r="A209" s="60">
        <v>200</v>
      </c>
      <c r="B209" s="62" t="s">
        <v>143</v>
      </c>
      <c r="C209" s="31">
        <v>7.75</v>
      </c>
      <c r="D209" s="40">
        <v>7.6499999999999995</v>
      </c>
      <c r="E209" s="40">
        <v>7.3999999999999986</v>
      </c>
      <c r="F209" s="40">
        <v>7.0499999999999989</v>
      </c>
      <c r="G209" s="40">
        <v>6.799999999999998</v>
      </c>
      <c r="H209" s="40">
        <v>7.9999999999999991</v>
      </c>
      <c r="I209" s="40">
        <v>8.25</v>
      </c>
      <c r="J209" s="40">
        <v>8.6</v>
      </c>
      <c r="K209" s="31">
        <v>7.9</v>
      </c>
      <c r="L209" s="31">
        <v>7.3</v>
      </c>
      <c r="M209" s="31">
        <v>2044.6063999999999</v>
      </c>
      <c r="N209" s="1"/>
      <c r="O209" s="1"/>
    </row>
    <row r="210" spans="1:15" ht="12.75" customHeight="1">
      <c r="A210" s="60">
        <v>201</v>
      </c>
      <c r="B210" s="62" t="s">
        <v>241</v>
      </c>
      <c r="C210" s="31">
        <v>786.9</v>
      </c>
      <c r="D210" s="40">
        <v>787.9666666666667</v>
      </c>
      <c r="E210" s="40">
        <v>781.93333333333339</v>
      </c>
      <c r="F210" s="40">
        <v>776.9666666666667</v>
      </c>
      <c r="G210" s="40">
        <v>770.93333333333339</v>
      </c>
      <c r="H210" s="40">
        <v>792.93333333333339</v>
      </c>
      <c r="I210" s="40">
        <v>798.9666666666667</v>
      </c>
      <c r="J210" s="40">
        <v>803.93333333333339</v>
      </c>
      <c r="K210" s="31">
        <v>794</v>
      </c>
      <c r="L210" s="31">
        <v>783</v>
      </c>
      <c r="M210" s="31">
        <v>15.834429999999999</v>
      </c>
      <c r="N210" s="1"/>
      <c r="O210" s="1"/>
    </row>
    <row r="211" spans="1:15" ht="12.75" customHeight="1">
      <c r="A211" s="60">
        <v>202</v>
      </c>
      <c r="B211" s="62" t="s">
        <v>307</v>
      </c>
      <c r="C211" s="31">
        <v>1470.7</v>
      </c>
      <c r="D211" s="40">
        <v>1466.3833333333332</v>
      </c>
      <c r="E211" s="40">
        <v>1454.7666666666664</v>
      </c>
      <c r="F211" s="40">
        <v>1438.8333333333333</v>
      </c>
      <c r="G211" s="40">
        <v>1427.2166666666665</v>
      </c>
      <c r="H211" s="40">
        <v>1482.3166666666664</v>
      </c>
      <c r="I211" s="40">
        <v>1493.9333333333332</v>
      </c>
      <c r="J211" s="40">
        <v>1509.8666666666663</v>
      </c>
      <c r="K211" s="31">
        <v>1478</v>
      </c>
      <c r="L211" s="31">
        <v>1450.45</v>
      </c>
      <c r="M211" s="31">
        <v>0.70682</v>
      </c>
      <c r="N211" s="1"/>
      <c r="O211" s="1"/>
    </row>
    <row r="212" spans="1:15" ht="12.75" customHeight="1">
      <c r="A212" s="60">
        <v>203</v>
      </c>
      <c r="B212" s="62" t="s">
        <v>242</v>
      </c>
      <c r="C212" s="31">
        <v>385.5</v>
      </c>
      <c r="D212" s="40">
        <v>385.2833333333333</v>
      </c>
      <c r="E212" s="40">
        <v>383.31666666666661</v>
      </c>
      <c r="F212" s="40">
        <v>381.13333333333333</v>
      </c>
      <c r="G212" s="40">
        <v>379.16666666666663</v>
      </c>
      <c r="H212" s="40">
        <v>387.46666666666658</v>
      </c>
      <c r="I212" s="40">
        <v>389.43333333333328</v>
      </c>
      <c r="J212" s="40">
        <v>391.61666666666656</v>
      </c>
      <c r="K212" s="31">
        <v>387.25</v>
      </c>
      <c r="L212" s="31">
        <v>383.1</v>
      </c>
      <c r="M212" s="31">
        <v>44.146320000000003</v>
      </c>
      <c r="N212" s="1"/>
      <c r="O212" s="1"/>
    </row>
    <row r="213" spans="1:15" ht="12.75" customHeight="1">
      <c r="A213" s="60">
        <v>204</v>
      </c>
      <c r="B213" s="62" t="s">
        <v>308</v>
      </c>
      <c r="C213" s="31">
        <v>16.2</v>
      </c>
      <c r="D213" s="40">
        <v>16.233333333333331</v>
      </c>
      <c r="E213" s="40">
        <v>16.11666666666666</v>
      </c>
      <c r="F213" s="40">
        <v>16.033333333333328</v>
      </c>
      <c r="G213" s="40">
        <v>15.916666666666657</v>
      </c>
      <c r="H213" s="40">
        <v>16.316666666666663</v>
      </c>
      <c r="I213" s="40">
        <v>16.43333333333333</v>
      </c>
      <c r="J213" s="40">
        <v>16.516666666666666</v>
      </c>
      <c r="K213" s="31">
        <v>16.350000000000001</v>
      </c>
      <c r="L213" s="31">
        <v>16.149999999999999</v>
      </c>
      <c r="M213" s="31">
        <v>438.15627999999998</v>
      </c>
      <c r="N213" s="1"/>
      <c r="O213" s="1"/>
    </row>
    <row r="214" spans="1:15" ht="12.75" customHeight="1">
      <c r="A214" s="60">
        <v>205</v>
      </c>
      <c r="B214" s="62" t="s">
        <v>243</v>
      </c>
      <c r="C214" s="31">
        <v>180.3</v>
      </c>
      <c r="D214" s="40">
        <v>181.65</v>
      </c>
      <c r="E214" s="40">
        <v>174.9</v>
      </c>
      <c r="F214" s="40">
        <v>169.5</v>
      </c>
      <c r="G214" s="40">
        <v>162.75</v>
      </c>
      <c r="H214" s="40">
        <v>187.05</v>
      </c>
      <c r="I214" s="40">
        <v>193.8</v>
      </c>
      <c r="J214" s="40">
        <v>199.20000000000002</v>
      </c>
      <c r="K214" s="31">
        <v>188.4</v>
      </c>
      <c r="L214" s="31">
        <v>176.25</v>
      </c>
      <c r="M214" s="31">
        <v>541.85787000000005</v>
      </c>
      <c r="N214" s="1"/>
      <c r="O214" s="1"/>
    </row>
    <row r="215" spans="1:15" ht="12.75" customHeight="1">
      <c r="A215" s="60">
        <v>206</v>
      </c>
      <c r="B215" s="62" t="s">
        <v>309</v>
      </c>
      <c r="C215" s="31">
        <v>75.099999999999994</v>
      </c>
      <c r="D215" s="40">
        <v>75.7</v>
      </c>
      <c r="E215" s="40">
        <v>74.050000000000011</v>
      </c>
      <c r="F215" s="40">
        <v>73.000000000000014</v>
      </c>
      <c r="G215" s="40">
        <v>71.350000000000023</v>
      </c>
      <c r="H215" s="40">
        <v>76.75</v>
      </c>
      <c r="I215" s="40">
        <v>78.400000000000006</v>
      </c>
      <c r="J215" s="40">
        <v>79.449999999999989</v>
      </c>
      <c r="K215" s="31">
        <v>77.349999999999994</v>
      </c>
      <c r="L215" s="31">
        <v>74.650000000000006</v>
      </c>
      <c r="M215" s="31">
        <v>318.96510000000001</v>
      </c>
      <c r="N215" s="1"/>
      <c r="O215" s="1"/>
    </row>
    <row r="216" spans="1:15" ht="12.75" customHeight="1">
      <c r="A216" s="60">
        <v>207</v>
      </c>
      <c r="B216" s="62" t="s">
        <v>244</v>
      </c>
      <c r="C216" s="31">
        <v>560.1</v>
      </c>
      <c r="D216" s="40">
        <v>559.06666666666672</v>
      </c>
      <c r="E216" s="40">
        <v>553.33333333333348</v>
      </c>
      <c r="F216" s="40">
        <v>546.56666666666672</v>
      </c>
      <c r="G216" s="40">
        <v>540.83333333333348</v>
      </c>
      <c r="H216" s="40">
        <v>565.83333333333348</v>
      </c>
      <c r="I216" s="40">
        <v>571.56666666666683</v>
      </c>
      <c r="J216" s="40">
        <v>578.33333333333348</v>
      </c>
      <c r="K216" s="31">
        <v>564.79999999999995</v>
      </c>
      <c r="L216" s="31">
        <v>552.29999999999995</v>
      </c>
      <c r="M216" s="31">
        <v>11.243779999999999</v>
      </c>
      <c r="N216" s="1"/>
      <c r="O216" s="1"/>
    </row>
    <row r="217" spans="1:15" ht="12.75" customHeight="1">
      <c r="A217" s="63"/>
      <c r="B217" s="64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1"/>
      <c r="O217" s="1"/>
    </row>
    <row r="218" spans="1:15" ht="12.75" customHeight="1">
      <c r="A218" s="66"/>
      <c r="B218" s="67"/>
      <c r="C218" s="68"/>
      <c r="D218" s="68"/>
      <c r="E218" s="68"/>
      <c r="F218" s="68"/>
      <c r="G218" s="68"/>
      <c r="H218" s="68"/>
      <c r="I218" s="68"/>
      <c r="J218" s="68"/>
      <c r="K218" s="68"/>
      <c r="L218" s="69"/>
      <c r="M218" s="1"/>
      <c r="N218" s="1"/>
      <c r="O218" s="1"/>
    </row>
    <row r="219" spans="1:15" ht="12.75" customHeight="1">
      <c r="A219" s="66"/>
      <c r="B219" s="1"/>
      <c r="C219" s="68"/>
      <c r="D219" s="68"/>
      <c r="E219" s="68"/>
      <c r="F219" s="68"/>
      <c r="G219" s="68"/>
      <c r="H219" s="68"/>
      <c r="I219" s="68"/>
      <c r="J219" s="68"/>
      <c r="K219" s="68"/>
      <c r="L219" s="69"/>
      <c r="M219" s="1"/>
      <c r="N219" s="1"/>
      <c r="O219" s="1"/>
    </row>
    <row r="220" spans="1:15" ht="12.75" customHeight="1">
      <c r="A220" s="66"/>
      <c r="B220" s="1"/>
      <c r="C220" s="68"/>
      <c r="D220" s="68"/>
      <c r="E220" s="68"/>
      <c r="F220" s="68"/>
      <c r="G220" s="68"/>
      <c r="H220" s="68"/>
      <c r="I220" s="68"/>
      <c r="J220" s="68"/>
      <c r="K220" s="68"/>
      <c r="L220" s="69"/>
      <c r="M220" s="1"/>
      <c r="N220" s="1"/>
      <c r="O220" s="1"/>
    </row>
    <row r="221" spans="1:15" ht="12.75" customHeight="1">
      <c r="A221" s="70" t="s">
        <v>310</v>
      </c>
      <c r="B221" s="1"/>
      <c r="C221" s="68"/>
      <c r="D221" s="68"/>
      <c r="E221" s="68"/>
      <c r="F221" s="68"/>
      <c r="G221" s="68"/>
      <c r="H221" s="68"/>
      <c r="I221" s="68"/>
      <c r="J221" s="68"/>
      <c r="K221" s="68"/>
      <c r="L221" s="69"/>
      <c r="M221" s="1"/>
      <c r="N221" s="1"/>
      <c r="O221" s="1"/>
    </row>
    <row r="222" spans="1:15" ht="12.75" customHeight="1">
      <c r="A222" s="1"/>
      <c r="B222" s="1"/>
      <c r="C222" s="68"/>
      <c r="D222" s="68"/>
      <c r="E222" s="68"/>
      <c r="F222" s="68"/>
      <c r="G222" s="68"/>
      <c r="H222" s="68"/>
      <c r="I222" s="68"/>
      <c r="J222" s="68"/>
      <c r="K222" s="68"/>
      <c r="L222" s="69"/>
      <c r="M222" s="1"/>
      <c r="N222" s="1"/>
      <c r="O222" s="1"/>
    </row>
    <row r="223" spans="1:15" ht="12.75" customHeight="1">
      <c r="A223" s="1"/>
      <c r="B223" s="1"/>
      <c r="C223" s="68"/>
      <c r="D223" s="68"/>
      <c r="E223" s="68"/>
      <c r="F223" s="68"/>
      <c r="G223" s="68"/>
      <c r="H223" s="68"/>
      <c r="I223" s="68"/>
      <c r="J223" s="68"/>
      <c r="K223" s="68"/>
      <c r="L223" s="69"/>
      <c r="M223" s="1"/>
      <c r="N223" s="1"/>
      <c r="O223" s="1"/>
    </row>
    <row r="224" spans="1:15" ht="12.75" customHeight="1">
      <c r="A224" s="71" t="s">
        <v>311</v>
      </c>
      <c r="B224" s="1"/>
      <c r="C224" s="68"/>
      <c r="D224" s="68"/>
      <c r="E224" s="68"/>
      <c r="F224" s="68"/>
      <c r="G224" s="68"/>
      <c r="H224" s="68"/>
      <c r="I224" s="68"/>
      <c r="J224" s="68"/>
      <c r="K224" s="68"/>
      <c r="L224" s="69"/>
      <c r="M224" s="1"/>
      <c r="N224" s="1"/>
      <c r="O224" s="1"/>
    </row>
    <row r="225" spans="1:15" ht="12.75" customHeight="1">
      <c r="A225" s="72"/>
      <c r="B225" s="1"/>
      <c r="C225" s="68"/>
      <c r="D225" s="68"/>
      <c r="E225" s="68"/>
      <c r="F225" s="68"/>
      <c r="G225" s="68"/>
      <c r="H225" s="68"/>
      <c r="I225" s="68"/>
      <c r="J225" s="68"/>
      <c r="K225" s="68"/>
      <c r="L225" s="69"/>
      <c r="M225" s="1"/>
      <c r="N225" s="1"/>
      <c r="O225" s="1"/>
    </row>
    <row r="226" spans="1:15" ht="12.75" customHeight="1">
      <c r="A226" s="73" t="s">
        <v>312</v>
      </c>
      <c r="B226" s="1"/>
      <c r="C226" s="68"/>
      <c r="D226" s="68"/>
      <c r="E226" s="68"/>
      <c r="F226" s="68"/>
      <c r="G226" s="68"/>
      <c r="H226" s="68"/>
      <c r="I226" s="68"/>
      <c r="J226" s="68"/>
      <c r="K226" s="68"/>
      <c r="L226" s="69"/>
      <c r="M226" s="1"/>
      <c r="N226" s="1"/>
      <c r="O226" s="1"/>
    </row>
    <row r="227" spans="1:15" ht="12.75" customHeight="1">
      <c r="A227" s="53" t="s">
        <v>245</v>
      </c>
      <c r="B227" s="1"/>
      <c r="C227" s="68"/>
      <c r="D227" s="68"/>
      <c r="E227" s="68"/>
      <c r="F227" s="68"/>
      <c r="G227" s="68"/>
      <c r="H227" s="68"/>
      <c r="I227" s="68"/>
      <c r="J227" s="68"/>
      <c r="K227" s="68"/>
      <c r="L227" s="69"/>
      <c r="M227" s="1"/>
      <c r="N227" s="1"/>
      <c r="O227" s="1"/>
    </row>
    <row r="228" spans="1:15" ht="12.75" customHeight="1">
      <c r="A228" s="53" t="s">
        <v>246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9"/>
      <c r="M228" s="1"/>
      <c r="N228" s="1"/>
      <c r="O228" s="1"/>
    </row>
    <row r="229" spans="1:15" ht="12.75" customHeight="1">
      <c r="A229" s="53" t="s">
        <v>247</v>
      </c>
      <c r="B229" s="1"/>
      <c r="C229" s="74"/>
      <c r="D229" s="74"/>
      <c r="E229" s="74"/>
      <c r="F229" s="74"/>
      <c r="G229" s="74"/>
      <c r="H229" s="74"/>
      <c r="I229" s="74"/>
      <c r="J229" s="74"/>
      <c r="K229" s="74"/>
      <c r="L229" s="69"/>
      <c r="M229" s="1"/>
      <c r="N229" s="1"/>
      <c r="O229" s="1"/>
    </row>
    <row r="230" spans="1:15" ht="12.75" customHeight="1">
      <c r="A230" s="53" t="s">
        <v>248</v>
      </c>
      <c r="B230" s="1"/>
      <c r="C230" s="68"/>
      <c r="D230" s="68"/>
      <c r="E230" s="68"/>
      <c r="F230" s="68"/>
      <c r="G230" s="68"/>
      <c r="H230" s="68"/>
      <c r="I230" s="68"/>
      <c r="J230" s="68"/>
      <c r="K230" s="68"/>
      <c r="L230" s="69"/>
      <c r="M230" s="1"/>
      <c r="N230" s="1"/>
      <c r="O230" s="1"/>
    </row>
    <row r="231" spans="1:15" ht="12.75" customHeight="1">
      <c r="A231" s="53" t="s">
        <v>249</v>
      </c>
      <c r="B231" s="1"/>
      <c r="C231" s="68"/>
      <c r="D231" s="68"/>
      <c r="E231" s="68"/>
      <c r="F231" s="68"/>
      <c r="G231" s="68"/>
      <c r="H231" s="68"/>
      <c r="I231" s="68"/>
      <c r="J231" s="68"/>
      <c r="K231" s="68"/>
      <c r="L231" s="69"/>
      <c r="M231" s="1"/>
      <c r="N231" s="1"/>
      <c r="O231" s="1"/>
    </row>
    <row r="232" spans="1:15" ht="12.75" customHeight="1">
      <c r="A232" s="75"/>
      <c r="B232" s="1"/>
      <c r="C232" s="68"/>
      <c r="D232" s="68"/>
      <c r="E232" s="68"/>
      <c r="F232" s="68"/>
      <c r="G232" s="68"/>
      <c r="H232" s="68"/>
      <c r="I232" s="68"/>
      <c r="J232" s="68"/>
      <c r="K232" s="68"/>
      <c r="L232" s="69"/>
      <c r="M232" s="1"/>
      <c r="N232" s="1"/>
      <c r="O232" s="1"/>
    </row>
    <row r="233" spans="1:15" ht="12.75" customHeight="1">
      <c r="A233" s="1"/>
      <c r="B233" s="1"/>
      <c r="C233" s="68"/>
      <c r="D233" s="68"/>
      <c r="E233" s="68"/>
      <c r="F233" s="68"/>
      <c r="G233" s="68"/>
      <c r="H233" s="68"/>
      <c r="I233" s="68"/>
      <c r="J233" s="68"/>
      <c r="K233" s="68"/>
      <c r="L233" s="69"/>
      <c r="M233" s="1"/>
      <c r="N233" s="1"/>
      <c r="O233" s="1"/>
    </row>
    <row r="234" spans="1:15" ht="12.75" customHeight="1">
      <c r="A234" s="1"/>
      <c r="B234" s="1"/>
      <c r="C234" s="68"/>
      <c r="D234" s="68"/>
      <c r="E234" s="68"/>
      <c r="F234" s="68"/>
      <c r="G234" s="68"/>
      <c r="H234" s="68"/>
      <c r="I234" s="68"/>
      <c r="J234" s="68"/>
      <c r="K234" s="68"/>
      <c r="L234" s="69"/>
      <c r="M234" s="1"/>
      <c r="N234" s="1"/>
      <c r="O234" s="1"/>
    </row>
    <row r="235" spans="1:15" ht="12.75" customHeight="1">
      <c r="A235" s="1"/>
      <c r="B235" s="1"/>
      <c r="C235" s="68"/>
      <c r="D235" s="68"/>
      <c r="E235" s="68"/>
      <c r="F235" s="68"/>
      <c r="G235" s="68"/>
      <c r="H235" s="68"/>
      <c r="I235" s="68"/>
      <c r="J235" s="68"/>
      <c r="K235" s="68"/>
      <c r="L235" s="69"/>
      <c r="M235" s="1"/>
      <c r="N235" s="1"/>
      <c r="O235" s="1"/>
    </row>
    <row r="236" spans="1:15" ht="12.75" customHeight="1">
      <c r="A236" s="1"/>
      <c r="B236" s="1"/>
      <c r="C236" s="68"/>
      <c r="D236" s="68"/>
      <c r="E236" s="68"/>
      <c r="F236" s="68"/>
      <c r="G236" s="68"/>
      <c r="H236" s="68"/>
      <c r="I236" s="68"/>
      <c r="J236" s="68"/>
      <c r="K236" s="68"/>
      <c r="L236" s="69"/>
      <c r="M236" s="1"/>
      <c r="N236" s="1"/>
      <c r="O236" s="1"/>
    </row>
    <row r="237" spans="1:15" ht="12.75" customHeight="1">
      <c r="A237" s="76" t="s">
        <v>250</v>
      </c>
      <c r="B237" s="1"/>
      <c r="C237" s="68"/>
      <c r="D237" s="68"/>
      <c r="E237" s="68"/>
      <c r="F237" s="68"/>
      <c r="G237" s="68"/>
      <c r="H237" s="68"/>
      <c r="I237" s="68"/>
      <c r="J237" s="68"/>
      <c r="K237" s="68"/>
      <c r="L237" s="69"/>
      <c r="M237" s="1"/>
      <c r="N237" s="1"/>
      <c r="O237" s="1"/>
    </row>
    <row r="238" spans="1:15" ht="12.75" customHeight="1">
      <c r="A238" s="77" t="s">
        <v>251</v>
      </c>
      <c r="B238" s="1"/>
      <c r="C238" s="68"/>
      <c r="D238" s="68"/>
      <c r="E238" s="68"/>
      <c r="F238" s="68"/>
      <c r="G238" s="68"/>
      <c r="H238" s="68"/>
      <c r="I238" s="68"/>
      <c r="J238" s="68"/>
      <c r="K238" s="68"/>
      <c r="L238" s="69"/>
      <c r="M238" s="1"/>
      <c r="N238" s="1"/>
      <c r="O238" s="1"/>
    </row>
    <row r="239" spans="1:15" ht="12.75" customHeight="1">
      <c r="A239" s="77" t="s">
        <v>252</v>
      </c>
      <c r="B239" s="1"/>
      <c r="C239" s="68"/>
      <c r="D239" s="68"/>
      <c r="E239" s="68"/>
      <c r="F239" s="68"/>
      <c r="G239" s="68"/>
      <c r="H239" s="68"/>
      <c r="I239" s="68"/>
      <c r="J239" s="68"/>
      <c r="K239" s="68"/>
      <c r="L239" s="69"/>
      <c r="M239" s="1"/>
      <c r="N239" s="1"/>
      <c r="O239" s="1"/>
    </row>
    <row r="240" spans="1:15" ht="12.75" customHeight="1">
      <c r="A240" s="77" t="s">
        <v>253</v>
      </c>
      <c r="B240" s="1"/>
      <c r="C240" s="68"/>
      <c r="D240" s="68"/>
      <c r="E240" s="68"/>
      <c r="F240" s="68"/>
      <c r="G240" s="68"/>
      <c r="H240" s="68"/>
      <c r="I240" s="68"/>
      <c r="J240" s="68"/>
      <c r="K240" s="68"/>
      <c r="L240" s="69"/>
      <c r="M240" s="1"/>
      <c r="N240" s="1"/>
      <c r="O240" s="1"/>
    </row>
    <row r="241" spans="1:15" ht="12.75" customHeight="1">
      <c r="A241" s="77" t="s">
        <v>254</v>
      </c>
      <c r="B241" s="1"/>
      <c r="C241" s="68"/>
      <c r="D241" s="68"/>
      <c r="E241" s="68"/>
      <c r="F241" s="68"/>
      <c r="G241" s="68"/>
      <c r="H241" s="68"/>
      <c r="I241" s="68"/>
      <c r="J241" s="68"/>
      <c r="K241" s="68"/>
      <c r="L241" s="69"/>
      <c r="M241" s="1"/>
      <c r="N241" s="1"/>
      <c r="O241" s="1"/>
    </row>
    <row r="242" spans="1:15" ht="12.75" customHeight="1">
      <c r="A242" s="77" t="s">
        <v>255</v>
      </c>
      <c r="B242" s="1"/>
      <c r="C242" s="68"/>
      <c r="D242" s="68"/>
      <c r="E242" s="68"/>
      <c r="F242" s="68"/>
      <c r="G242" s="68"/>
      <c r="H242" s="68"/>
      <c r="I242" s="68"/>
      <c r="J242" s="68"/>
      <c r="K242" s="68"/>
      <c r="L242" s="69"/>
      <c r="M242" s="1"/>
      <c r="N242" s="1"/>
      <c r="O242" s="1"/>
    </row>
    <row r="243" spans="1:15" ht="12.75" customHeight="1">
      <c r="A243" s="77" t="s">
        <v>256</v>
      </c>
      <c r="B243" s="1"/>
      <c r="C243" s="68"/>
      <c r="D243" s="68"/>
      <c r="E243" s="68"/>
      <c r="F243" s="68"/>
      <c r="G243" s="68"/>
      <c r="H243" s="68"/>
      <c r="I243" s="68"/>
      <c r="J243" s="68"/>
      <c r="K243" s="68"/>
      <c r="L243" s="69"/>
      <c r="M243" s="1"/>
      <c r="N243" s="1"/>
      <c r="O243" s="1"/>
    </row>
    <row r="244" spans="1:15" ht="12.75" customHeight="1">
      <c r="A244" s="77" t="s">
        <v>257</v>
      </c>
      <c r="B244" s="1"/>
      <c r="C244" s="68"/>
      <c r="D244" s="68"/>
      <c r="E244" s="68"/>
      <c r="F244" s="68"/>
      <c r="G244" s="68"/>
      <c r="H244" s="68"/>
      <c r="I244" s="68"/>
      <c r="J244" s="68"/>
      <c r="K244" s="68"/>
      <c r="L244" s="69"/>
      <c r="M244" s="1"/>
      <c r="N244" s="1"/>
      <c r="O244" s="1"/>
    </row>
    <row r="245" spans="1:15" ht="12.75" customHeight="1">
      <c r="A245" s="77" t="s">
        <v>258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9"/>
      <c r="M245" s="1"/>
      <c r="N245" s="1"/>
      <c r="O245" s="1"/>
    </row>
    <row r="246" spans="1:15" ht="12.75" customHeight="1">
      <c r="A246" s="77" t="s">
        <v>259</v>
      </c>
      <c r="B246" s="1"/>
      <c r="C246" s="74"/>
      <c r="D246" s="74"/>
      <c r="E246" s="74"/>
      <c r="F246" s="74"/>
      <c r="G246" s="74"/>
      <c r="H246" s="74"/>
      <c r="I246" s="74"/>
      <c r="J246" s="74"/>
      <c r="K246" s="74"/>
      <c r="L246" s="69"/>
      <c r="M246" s="1"/>
      <c r="N246" s="1"/>
      <c r="O246" s="1"/>
    </row>
    <row r="247" spans="1:15" ht="12.75" customHeight="1">
      <c r="A247" s="1"/>
      <c r="B247" s="1"/>
      <c r="C247" s="68"/>
      <c r="D247" s="68"/>
      <c r="E247" s="68"/>
      <c r="F247" s="68"/>
      <c r="G247" s="68"/>
      <c r="H247" s="68"/>
      <c r="I247" s="68"/>
      <c r="J247" s="68"/>
      <c r="K247" s="68"/>
      <c r="L247" s="69"/>
      <c r="M247" s="1"/>
      <c r="N247" s="1"/>
      <c r="O247" s="1"/>
    </row>
    <row r="248" spans="1:15" ht="12.75" customHeight="1">
      <c r="A248" s="1"/>
      <c r="B248" s="1"/>
      <c r="C248" s="68"/>
      <c r="D248" s="68"/>
      <c r="E248" s="68"/>
      <c r="F248" s="68"/>
      <c r="G248" s="68"/>
      <c r="H248" s="68"/>
      <c r="I248" s="68"/>
      <c r="J248" s="68"/>
      <c r="K248" s="68"/>
      <c r="L248" s="69"/>
      <c r="M248" s="1"/>
      <c r="N248" s="1"/>
      <c r="O248" s="1"/>
    </row>
    <row r="249" spans="1:15" ht="12.75" customHeight="1">
      <c r="A249" s="1"/>
      <c r="B249" s="1"/>
      <c r="C249" s="68"/>
      <c r="D249" s="68"/>
      <c r="E249" s="68"/>
      <c r="F249" s="68"/>
      <c r="G249" s="68"/>
      <c r="H249" s="68"/>
      <c r="I249" s="68"/>
      <c r="J249" s="68"/>
      <c r="K249" s="68"/>
      <c r="L249" s="69"/>
      <c r="M249" s="1"/>
      <c r="N249" s="1"/>
      <c r="O249" s="1"/>
    </row>
    <row r="250" spans="1:15" ht="12.75" customHeight="1">
      <c r="A250" s="1"/>
      <c r="B250" s="1"/>
      <c r="C250" s="68"/>
      <c r="D250" s="68"/>
      <c r="E250" s="68"/>
      <c r="F250" s="68"/>
      <c r="G250" s="68"/>
      <c r="H250" s="68"/>
      <c r="I250" s="68"/>
      <c r="J250" s="68"/>
      <c r="K250" s="68"/>
      <c r="L250" s="69"/>
      <c r="M250" s="1"/>
      <c r="N250" s="1"/>
      <c r="O250" s="1"/>
    </row>
    <row r="251" spans="1:15" ht="12.75" customHeight="1">
      <c r="A251" s="1"/>
      <c r="B251" s="1"/>
      <c r="C251" s="68"/>
      <c r="D251" s="68"/>
      <c r="E251" s="68"/>
      <c r="F251" s="68"/>
      <c r="G251" s="68"/>
      <c r="H251" s="68"/>
      <c r="I251" s="68"/>
      <c r="J251" s="68"/>
      <c r="K251" s="68"/>
      <c r="L251" s="69"/>
      <c r="M251" s="1"/>
      <c r="N251" s="1"/>
      <c r="O251" s="1"/>
    </row>
    <row r="252" spans="1:15" ht="12.75" customHeight="1">
      <c r="A252" s="1"/>
      <c r="B252" s="1"/>
      <c r="C252" s="68"/>
      <c r="D252" s="68"/>
      <c r="E252" s="68"/>
      <c r="F252" s="68"/>
      <c r="G252" s="68"/>
      <c r="H252" s="68"/>
      <c r="I252" s="68"/>
      <c r="J252" s="68"/>
      <c r="K252" s="68"/>
      <c r="L252" s="69"/>
      <c r="M252" s="1"/>
      <c r="N252" s="1"/>
      <c r="O252" s="1"/>
    </row>
    <row r="253" spans="1:15" ht="12.75" customHeight="1">
      <c r="A253" s="1"/>
      <c r="B253" s="1"/>
      <c r="C253" s="68"/>
      <c r="D253" s="68"/>
      <c r="E253" s="68"/>
      <c r="F253" s="68"/>
      <c r="G253" s="68"/>
      <c r="H253" s="68"/>
      <c r="I253" s="68"/>
      <c r="J253" s="68"/>
      <c r="K253" s="68"/>
      <c r="L253" s="69"/>
      <c r="M253" s="1"/>
      <c r="N253" s="1"/>
      <c r="O253" s="1"/>
    </row>
    <row r="254" spans="1:15" ht="12.75" customHeight="1">
      <c r="A254" s="1"/>
      <c r="B254" s="1"/>
      <c r="C254" s="68"/>
      <c r="D254" s="68"/>
      <c r="E254" s="68"/>
      <c r="F254" s="68"/>
      <c r="G254" s="68"/>
      <c r="H254" s="68"/>
      <c r="I254" s="68"/>
      <c r="J254" s="68"/>
      <c r="K254" s="68"/>
      <c r="L254" s="69"/>
      <c r="M254" s="1"/>
      <c r="N254" s="1"/>
      <c r="O254" s="1"/>
    </row>
    <row r="255" spans="1:15" ht="12.75" customHeight="1">
      <c r="A255" s="1"/>
      <c r="B255" s="1"/>
      <c r="C255" s="68"/>
      <c r="D255" s="68"/>
      <c r="E255" s="68"/>
      <c r="F255" s="68"/>
      <c r="G255" s="68"/>
      <c r="H255" s="68"/>
      <c r="I255" s="68"/>
      <c r="J255" s="68"/>
      <c r="K255" s="68"/>
      <c r="L255" s="69"/>
      <c r="M255" s="1"/>
      <c r="N255" s="1"/>
      <c r="O255" s="1"/>
    </row>
    <row r="256" spans="1:15" ht="12.75" customHeight="1">
      <c r="A256" s="1"/>
      <c r="B256" s="1"/>
      <c r="C256" s="68"/>
      <c r="D256" s="68"/>
      <c r="E256" s="68"/>
      <c r="F256" s="68"/>
      <c r="G256" s="68"/>
      <c r="H256" s="68"/>
      <c r="I256" s="68"/>
      <c r="J256" s="68"/>
      <c r="K256" s="68"/>
      <c r="L256" s="69"/>
      <c r="M256" s="1"/>
      <c r="N256" s="1"/>
      <c r="O256" s="1"/>
    </row>
    <row r="257" spans="1:15" ht="12.75" customHeight="1">
      <c r="A257" s="1"/>
      <c r="B257" s="1"/>
      <c r="C257" s="68"/>
      <c r="D257" s="68"/>
      <c r="E257" s="68"/>
      <c r="F257" s="68"/>
      <c r="G257" s="68"/>
      <c r="H257" s="68"/>
      <c r="I257" s="68"/>
      <c r="J257" s="68"/>
      <c r="K257" s="68"/>
      <c r="L257" s="69"/>
      <c r="M257" s="1"/>
      <c r="N257" s="1"/>
      <c r="O257" s="1"/>
    </row>
    <row r="258" spans="1:15" ht="12.75" customHeight="1">
      <c r="A258" s="1"/>
      <c r="B258" s="1"/>
      <c r="C258" s="68"/>
      <c r="D258" s="68"/>
      <c r="E258" s="68"/>
      <c r="F258" s="68"/>
      <c r="G258" s="68"/>
      <c r="H258" s="68"/>
      <c r="I258" s="68"/>
      <c r="J258" s="68"/>
      <c r="K258" s="68"/>
      <c r="L258" s="69"/>
      <c r="M258" s="1"/>
      <c r="N258" s="1"/>
      <c r="O258" s="1"/>
    </row>
    <row r="259" spans="1:15" ht="12.75" customHeight="1">
      <c r="A259" s="1"/>
      <c r="B259" s="1"/>
      <c r="C259" s="68"/>
      <c r="D259" s="68"/>
      <c r="E259" s="68"/>
      <c r="F259" s="68"/>
      <c r="G259" s="68"/>
      <c r="H259" s="68"/>
      <c r="I259" s="68"/>
      <c r="J259" s="68"/>
      <c r="K259" s="68"/>
      <c r="L259" s="69"/>
      <c r="M259" s="1"/>
      <c r="N259" s="1"/>
      <c r="O259" s="1"/>
    </row>
    <row r="260" spans="1:15" ht="12.75" customHeight="1">
      <c r="A260" s="1"/>
      <c r="B260" s="1"/>
      <c r="C260" s="68"/>
      <c r="D260" s="68"/>
      <c r="E260" s="68"/>
      <c r="F260" s="68"/>
      <c r="G260" s="68"/>
      <c r="H260" s="68"/>
      <c r="I260" s="68"/>
      <c r="J260" s="68"/>
      <c r="K260" s="68"/>
      <c r="L260" s="69"/>
      <c r="M260" s="1"/>
      <c r="N260" s="1"/>
      <c r="O260" s="1"/>
    </row>
    <row r="261" spans="1:15" ht="12.75" customHeight="1">
      <c r="A261" s="1"/>
      <c r="B261" s="1"/>
      <c r="C261" s="68"/>
      <c r="D261" s="68"/>
      <c r="E261" s="68"/>
      <c r="F261" s="68"/>
      <c r="G261" s="68"/>
      <c r="H261" s="68"/>
      <c r="I261" s="68"/>
      <c r="J261" s="68"/>
      <c r="K261" s="68"/>
      <c r="L261" s="69"/>
      <c r="M261" s="1"/>
      <c r="N261" s="1"/>
      <c r="O261" s="1"/>
    </row>
    <row r="262" spans="1:15" ht="12.75" customHeight="1">
      <c r="A262" s="1"/>
      <c r="B262" s="1"/>
      <c r="C262" s="68"/>
      <c r="D262" s="68"/>
      <c r="E262" s="68"/>
      <c r="F262" s="68"/>
      <c r="G262" s="68"/>
      <c r="H262" s="68"/>
      <c r="I262" s="68"/>
      <c r="J262" s="68"/>
      <c r="K262" s="68"/>
      <c r="L262" s="69"/>
      <c r="M262" s="1"/>
      <c r="N262" s="1"/>
      <c r="O262" s="1"/>
    </row>
    <row r="263" spans="1:15" ht="12.75" customHeight="1">
      <c r="A263" s="1"/>
      <c r="B263" s="1"/>
      <c r="C263" s="68"/>
      <c r="D263" s="68"/>
      <c r="E263" s="68"/>
      <c r="F263" s="68"/>
      <c r="G263" s="68"/>
      <c r="H263" s="68"/>
      <c r="I263" s="68"/>
      <c r="J263" s="68"/>
      <c r="K263" s="68"/>
      <c r="L263" s="69"/>
      <c r="M263" s="1"/>
      <c r="N263" s="1"/>
      <c r="O263" s="1"/>
    </row>
    <row r="264" spans="1:15" ht="12.75" customHeight="1">
      <c r="A264" s="1"/>
      <c r="B264" s="1"/>
      <c r="C264" s="68"/>
      <c r="D264" s="68"/>
      <c r="E264" s="68"/>
      <c r="F264" s="68"/>
      <c r="G264" s="68"/>
      <c r="H264" s="68"/>
      <c r="I264" s="68"/>
      <c r="J264" s="68"/>
      <c r="K264" s="68"/>
      <c r="L264" s="69"/>
      <c r="M264" s="1"/>
      <c r="N264" s="1"/>
      <c r="O264" s="1"/>
    </row>
    <row r="265" spans="1:15" ht="12.75" customHeight="1">
      <c r="A265" s="1"/>
      <c r="B265" s="1"/>
      <c r="C265" s="68"/>
      <c r="D265" s="68"/>
      <c r="E265" s="68"/>
      <c r="F265" s="68"/>
      <c r="G265" s="68"/>
      <c r="H265" s="68"/>
      <c r="I265" s="68"/>
      <c r="J265" s="68"/>
      <c r="K265" s="68"/>
      <c r="L265" s="69"/>
      <c r="M265" s="1"/>
      <c r="N265" s="1"/>
      <c r="O265" s="1"/>
    </row>
    <row r="266" spans="1:15" ht="12.75" customHeight="1">
      <c r="A266" s="1"/>
      <c r="B266" s="1"/>
      <c r="C266" s="68"/>
      <c r="D266" s="68"/>
      <c r="E266" s="68"/>
      <c r="F266" s="68"/>
      <c r="G266" s="68"/>
      <c r="H266" s="68"/>
      <c r="I266" s="68"/>
      <c r="J266" s="68"/>
      <c r="K266" s="68"/>
      <c r="L266" s="69"/>
      <c r="M266" s="1"/>
      <c r="N266" s="1"/>
      <c r="O266" s="1"/>
    </row>
    <row r="267" spans="1:15" ht="12.75" customHeight="1">
      <c r="A267" s="1"/>
      <c r="B267" s="1"/>
      <c r="C267" s="68"/>
      <c r="D267" s="68"/>
      <c r="E267" s="68"/>
      <c r="F267" s="68"/>
      <c r="G267" s="68"/>
      <c r="H267" s="68"/>
      <c r="I267" s="68"/>
      <c r="J267" s="68"/>
      <c r="K267" s="68"/>
      <c r="L267" s="69"/>
      <c r="M267" s="1"/>
      <c r="N267" s="1"/>
      <c r="O267" s="1"/>
    </row>
    <row r="268" spans="1:15" ht="12.75" customHeight="1">
      <c r="A268" s="1"/>
      <c r="B268" s="1"/>
      <c r="C268" s="68"/>
      <c r="D268" s="68"/>
      <c r="E268" s="68"/>
      <c r="F268" s="68"/>
      <c r="G268" s="68"/>
      <c r="H268" s="68"/>
      <c r="I268" s="68"/>
      <c r="J268" s="68"/>
      <c r="K268" s="68"/>
      <c r="L268" s="69"/>
      <c r="M268" s="1"/>
      <c r="N268" s="1"/>
      <c r="O268" s="1"/>
    </row>
    <row r="269" spans="1:15" ht="12.75" customHeight="1">
      <c r="A269" s="1"/>
      <c r="B269" s="1"/>
      <c r="C269" s="68"/>
      <c r="D269" s="68"/>
      <c r="E269" s="68"/>
      <c r="F269" s="68"/>
      <c r="G269" s="68"/>
      <c r="H269" s="68"/>
      <c r="I269" s="68"/>
      <c r="J269" s="68"/>
      <c r="K269" s="68"/>
      <c r="L269" s="69"/>
      <c r="M269" s="1"/>
      <c r="N269" s="1"/>
      <c r="O269" s="1"/>
    </row>
    <row r="270" spans="1:15" ht="12.75" customHeight="1">
      <c r="A270" s="1"/>
      <c r="B270" s="1"/>
      <c r="C270" s="68"/>
      <c r="D270" s="68"/>
      <c r="E270" s="68"/>
      <c r="F270" s="68"/>
      <c r="G270" s="68"/>
      <c r="H270" s="68"/>
      <c r="I270" s="68"/>
      <c r="J270" s="68"/>
      <c r="K270" s="68"/>
      <c r="L270" s="69"/>
      <c r="M270" s="1"/>
      <c r="N270" s="1"/>
      <c r="O270" s="1"/>
    </row>
    <row r="271" spans="1:15" ht="12.75" customHeight="1">
      <c r="A271" s="1"/>
      <c r="B271" s="1"/>
      <c r="C271" s="68"/>
      <c r="D271" s="68"/>
      <c r="E271" s="68"/>
      <c r="F271" s="68"/>
      <c r="G271" s="68"/>
      <c r="H271" s="68"/>
      <c r="I271" s="68"/>
      <c r="J271" s="68"/>
      <c r="K271" s="68"/>
      <c r="L271" s="69"/>
      <c r="M271" s="1"/>
      <c r="N271" s="1"/>
      <c r="O271" s="1"/>
    </row>
    <row r="272" spans="1:15" ht="12.75" customHeight="1">
      <c r="A272" s="1"/>
      <c r="B272" s="1"/>
      <c r="C272" s="68"/>
      <c r="D272" s="68"/>
      <c r="E272" s="68"/>
      <c r="F272" s="68"/>
      <c r="G272" s="68"/>
      <c r="H272" s="68"/>
      <c r="I272" s="68"/>
      <c r="J272" s="68"/>
      <c r="K272" s="68"/>
      <c r="L272" s="69"/>
      <c r="M272" s="1"/>
      <c r="N272" s="1"/>
      <c r="O272" s="1"/>
    </row>
    <row r="273" spans="1:15" ht="12.75" customHeight="1">
      <c r="A273" s="1"/>
      <c r="B273" s="1"/>
      <c r="C273" s="68"/>
      <c r="D273" s="68"/>
      <c r="E273" s="68"/>
      <c r="F273" s="68"/>
      <c r="G273" s="68"/>
      <c r="H273" s="68"/>
      <c r="I273" s="68"/>
      <c r="J273" s="68"/>
      <c r="K273" s="68"/>
      <c r="L273" s="69"/>
      <c r="M273" s="1"/>
      <c r="N273" s="1"/>
      <c r="O273" s="1"/>
    </row>
    <row r="274" spans="1:15" ht="12.75" customHeight="1">
      <c r="A274" s="1"/>
      <c r="B274" s="1"/>
      <c r="C274" s="68"/>
      <c r="D274" s="68"/>
      <c r="E274" s="68"/>
      <c r="F274" s="68"/>
      <c r="G274" s="68"/>
      <c r="H274" s="68"/>
      <c r="I274" s="68"/>
      <c r="J274" s="68"/>
      <c r="K274" s="68"/>
      <c r="L274" s="69"/>
      <c r="M274" s="1"/>
      <c r="N274" s="1"/>
      <c r="O274" s="1"/>
    </row>
    <row r="275" spans="1:15" ht="12.75" customHeight="1">
      <c r="A275" s="1"/>
      <c r="B275" s="1"/>
      <c r="C275" s="68"/>
      <c r="D275" s="68"/>
      <c r="E275" s="68"/>
      <c r="F275" s="68"/>
      <c r="G275" s="68"/>
      <c r="H275" s="68"/>
      <c r="I275" s="68"/>
      <c r="J275" s="68"/>
      <c r="K275" s="68"/>
      <c r="L275" s="69"/>
      <c r="M275" s="1"/>
      <c r="N275" s="1"/>
      <c r="O275" s="1"/>
    </row>
    <row r="276" spans="1:15" ht="12.75" customHeight="1">
      <c r="A276" s="1"/>
      <c r="B276" s="1"/>
      <c r="C276" s="68"/>
      <c r="D276" s="68"/>
      <c r="E276" s="68"/>
      <c r="F276" s="68"/>
      <c r="G276" s="68"/>
      <c r="H276" s="68"/>
      <c r="I276" s="68"/>
      <c r="J276" s="68"/>
      <c r="K276" s="68"/>
      <c r="L276" s="69"/>
      <c r="M276" s="1"/>
      <c r="N276" s="1"/>
      <c r="O276" s="1"/>
    </row>
    <row r="277" spans="1:15" ht="12.75" customHeight="1">
      <c r="A277" s="1"/>
      <c r="B277" s="1"/>
      <c r="C277" s="68"/>
      <c r="D277" s="68"/>
      <c r="E277" s="68"/>
      <c r="F277" s="68"/>
      <c r="G277" s="68"/>
      <c r="H277" s="68"/>
      <c r="I277" s="68"/>
      <c r="J277" s="68"/>
      <c r="K277" s="68"/>
      <c r="L277" s="69"/>
      <c r="M277" s="1"/>
      <c r="N277" s="1"/>
      <c r="O277" s="1"/>
    </row>
    <row r="278" spans="1:15" ht="12.75" customHeight="1">
      <c r="A278" s="1"/>
      <c r="B278" s="1"/>
      <c r="C278" s="68"/>
      <c r="D278" s="68"/>
      <c r="E278" s="68"/>
      <c r="F278" s="68"/>
      <c r="G278" s="68"/>
      <c r="H278" s="68"/>
      <c r="I278" s="68"/>
      <c r="J278" s="68"/>
      <c r="K278" s="68"/>
      <c r="L278" s="69"/>
      <c r="M278" s="1"/>
      <c r="N278" s="1"/>
      <c r="O278" s="1"/>
    </row>
    <row r="279" spans="1:15" ht="12.75" customHeight="1">
      <c r="A279" s="1"/>
      <c r="B279" s="1"/>
      <c r="C279" s="68"/>
      <c r="D279" s="68"/>
      <c r="E279" s="68"/>
      <c r="F279" s="68"/>
      <c r="G279" s="68"/>
      <c r="H279" s="68"/>
      <c r="I279" s="68"/>
      <c r="J279" s="68"/>
      <c r="K279" s="68"/>
      <c r="L279" s="69"/>
      <c r="M279" s="1"/>
      <c r="N279" s="1"/>
      <c r="O279" s="1"/>
    </row>
    <row r="280" spans="1:15" ht="12.75" customHeight="1">
      <c r="A280" s="1"/>
      <c r="B280" s="1"/>
      <c r="C280" s="68"/>
      <c r="D280" s="68"/>
      <c r="E280" s="68"/>
      <c r="F280" s="68"/>
      <c r="G280" s="68"/>
      <c r="H280" s="68"/>
      <c r="I280" s="68"/>
      <c r="J280" s="68"/>
      <c r="K280" s="68"/>
      <c r="L280" s="69"/>
      <c r="M280" s="1"/>
      <c r="N280" s="1"/>
      <c r="O280" s="1"/>
    </row>
    <row r="281" spans="1:15" ht="12.75" customHeight="1">
      <c r="A281" s="1"/>
      <c r="B281" s="1"/>
      <c r="C281" s="68"/>
      <c r="D281" s="68"/>
      <c r="E281" s="68"/>
      <c r="F281" s="68"/>
      <c r="G281" s="68"/>
      <c r="H281" s="68"/>
      <c r="I281" s="68"/>
      <c r="J281" s="68"/>
      <c r="K281" s="68"/>
      <c r="L281" s="69"/>
      <c r="M281" s="1"/>
      <c r="N281" s="1"/>
      <c r="O281" s="1"/>
    </row>
    <row r="282" spans="1:15" ht="12.75" customHeight="1">
      <c r="A282" s="1"/>
      <c r="B282" s="1"/>
      <c r="C282" s="68"/>
      <c r="D282" s="68"/>
      <c r="E282" s="68"/>
      <c r="F282" s="68"/>
      <c r="G282" s="68"/>
      <c r="H282" s="68"/>
      <c r="I282" s="68"/>
      <c r="J282" s="68"/>
      <c r="K282" s="68"/>
      <c r="L282" s="69"/>
      <c r="M282" s="1"/>
      <c r="N282" s="1"/>
      <c r="O282" s="1"/>
    </row>
    <row r="283" spans="1:15" ht="12.75" customHeight="1">
      <c r="A283" s="1"/>
      <c r="B283" s="1"/>
      <c r="C283" s="68"/>
      <c r="D283" s="68"/>
      <c r="E283" s="68"/>
      <c r="F283" s="68"/>
      <c r="G283" s="68"/>
      <c r="H283" s="68"/>
      <c r="I283" s="68"/>
      <c r="J283" s="68"/>
      <c r="K283" s="68"/>
      <c r="L283" s="69"/>
      <c r="M283" s="1"/>
      <c r="N283" s="1"/>
      <c r="O283" s="1"/>
    </row>
    <row r="284" spans="1:15" ht="12.75" customHeight="1">
      <c r="A284" s="1"/>
      <c r="B284" s="1"/>
      <c r="C284" s="68"/>
      <c r="D284" s="68"/>
      <c r="E284" s="68"/>
      <c r="F284" s="68"/>
      <c r="G284" s="68"/>
      <c r="H284" s="68"/>
      <c r="I284" s="68"/>
      <c r="J284" s="68"/>
      <c r="K284" s="68"/>
      <c r="L284" s="69"/>
      <c r="M284" s="1"/>
      <c r="N284" s="1"/>
      <c r="O284" s="1"/>
    </row>
    <row r="285" spans="1:15" ht="12.75" customHeight="1">
      <c r="A285" s="1"/>
      <c r="B285" s="1"/>
      <c r="C285" s="68"/>
      <c r="D285" s="68"/>
      <c r="E285" s="68"/>
      <c r="F285" s="68"/>
      <c r="G285" s="68"/>
      <c r="H285" s="68"/>
      <c r="I285" s="68"/>
      <c r="J285" s="68"/>
      <c r="K285" s="68"/>
      <c r="L285" s="69"/>
      <c r="M285" s="1"/>
      <c r="N285" s="1"/>
      <c r="O285" s="1"/>
    </row>
    <row r="286" spans="1:15" ht="12.75" customHeight="1">
      <c r="A286" s="1"/>
      <c r="B286" s="1"/>
      <c r="C286" s="68"/>
      <c r="D286" s="68"/>
      <c r="E286" s="68"/>
      <c r="F286" s="68"/>
      <c r="G286" s="68"/>
      <c r="H286" s="68"/>
      <c r="I286" s="68"/>
      <c r="J286" s="68"/>
      <c r="K286" s="68"/>
      <c r="L286" s="69"/>
      <c r="M286" s="1"/>
      <c r="N286" s="1"/>
      <c r="O286" s="1"/>
    </row>
    <row r="287" spans="1:15" ht="12.75" customHeight="1">
      <c r="A287" s="1"/>
      <c r="B287" s="1"/>
      <c r="C287" s="68"/>
      <c r="D287" s="68"/>
      <c r="E287" s="68"/>
      <c r="F287" s="68"/>
      <c r="G287" s="68"/>
      <c r="H287" s="68"/>
      <c r="I287" s="68"/>
      <c r="J287" s="68"/>
      <c r="K287" s="68"/>
      <c r="L287" s="69"/>
      <c r="M287" s="1"/>
      <c r="N287" s="1"/>
      <c r="O287" s="1"/>
    </row>
    <row r="288" spans="1:15" ht="12.75" customHeight="1">
      <c r="A288" s="1"/>
      <c r="B288" s="1"/>
      <c r="C288" s="68"/>
      <c r="D288" s="68"/>
      <c r="E288" s="68"/>
      <c r="F288" s="68"/>
      <c r="G288" s="68"/>
      <c r="H288" s="68"/>
      <c r="I288" s="68"/>
      <c r="J288" s="68"/>
      <c r="K288" s="68"/>
      <c r="L288" s="69"/>
      <c r="M288" s="1"/>
      <c r="N288" s="1"/>
      <c r="O288" s="1"/>
    </row>
    <row r="289" spans="1:15" ht="12.75" customHeight="1">
      <c r="A289" s="1"/>
      <c r="B289" s="1"/>
      <c r="C289" s="68"/>
      <c r="D289" s="68"/>
      <c r="E289" s="68"/>
      <c r="F289" s="68"/>
      <c r="G289" s="68"/>
      <c r="H289" s="68"/>
      <c r="I289" s="68"/>
      <c r="J289" s="68"/>
      <c r="K289" s="68"/>
      <c r="L289" s="69"/>
      <c r="M289" s="1"/>
      <c r="N289" s="1"/>
      <c r="O289" s="1"/>
    </row>
    <row r="290" spans="1:15" ht="12.75" customHeight="1">
      <c r="A290" s="1"/>
      <c r="B290" s="1"/>
      <c r="C290" s="68"/>
      <c r="D290" s="68"/>
      <c r="E290" s="68"/>
      <c r="F290" s="68"/>
      <c r="G290" s="68"/>
      <c r="H290" s="68"/>
      <c r="I290" s="68"/>
      <c r="J290" s="68"/>
      <c r="K290" s="68"/>
      <c r="L290" s="69"/>
      <c r="M290" s="1"/>
      <c r="N290" s="1"/>
      <c r="O290" s="1"/>
    </row>
    <row r="291" spans="1:15" ht="12.75" customHeight="1">
      <c r="A291" s="1"/>
      <c r="B291" s="1"/>
      <c r="C291" s="68"/>
      <c r="D291" s="68"/>
      <c r="E291" s="68"/>
      <c r="F291" s="68"/>
      <c r="G291" s="68"/>
      <c r="H291" s="68"/>
      <c r="I291" s="68"/>
      <c r="J291" s="68"/>
      <c r="K291" s="68"/>
      <c r="L291" s="69"/>
      <c r="M291" s="1"/>
      <c r="N291" s="1"/>
      <c r="O291" s="1"/>
    </row>
    <row r="292" spans="1:15" ht="12.75" customHeight="1">
      <c r="A292" s="1"/>
      <c r="B292" s="1"/>
      <c r="C292" s="68"/>
      <c r="D292" s="68"/>
      <c r="E292" s="68"/>
      <c r="F292" s="68"/>
      <c r="G292" s="68"/>
      <c r="H292" s="68"/>
      <c r="I292" s="68"/>
      <c r="J292" s="68"/>
      <c r="K292" s="68"/>
      <c r="L292" s="69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9"/>
      <c r="M293" s="1"/>
      <c r="N293" s="1"/>
      <c r="O293" s="1"/>
    </row>
    <row r="294" spans="1:15" ht="12.75" customHeight="1">
      <c r="A294" s="1"/>
      <c r="B294" s="1"/>
      <c r="C294" s="74"/>
      <c r="D294" s="74"/>
      <c r="E294" s="74"/>
      <c r="F294" s="74"/>
      <c r="G294" s="74"/>
      <c r="H294" s="74"/>
      <c r="I294" s="74"/>
      <c r="J294" s="74"/>
      <c r="K294" s="74"/>
      <c r="L294" s="69"/>
      <c r="M294" s="1"/>
      <c r="N294" s="1"/>
      <c r="O294" s="1"/>
    </row>
    <row r="295" spans="1:15" ht="12.75" customHeight="1">
      <c r="A295" s="1"/>
      <c r="B295" s="1"/>
      <c r="C295" s="68"/>
      <c r="D295" s="68"/>
      <c r="E295" s="68"/>
      <c r="F295" s="68"/>
      <c r="G295" s="68"/>
      <c r="H295" s="68"/>
      <c r="I295" s="68"/>
      <c r="J295" s="68"/>
      <c r="K295" s="68"/>
      <c r="L295" s="69"/>
      <c r="M295" s="1"/>
      <c r="N295" s="1"/>
      <c r="O295" s="1"/>
    </row>
    <row r="296" spans="1:15" ht="12.75" customHeight="1">
      <c r="A296" s="1"/>
      <c r="B296" s="1"/>
      <c r="C296" s="68"/>
      <c r="D296" s="68"/>
      <c r="E296" s="68"/>
      <c r="F296" s="68"/>
      <c r="G296" s="68"/>
      <c r="H296" s="68"/>
      <c r="I296" s="68"/>
      <c r="J296" s="68"/>
      <c r="K296" s="68"/>
      <c r="L296" s="69"/>
      <c r="M296" s="1"/>
      <c r="N296" s="1"/>
      <c r="O296" s="1"/>
    </row>
    <row r="297" spans="1:15" ht="12.75" customHeight="1">
      <c r="A297" s="1"/>
      <c r="B297" s="1"/>
      <c r="C297" s="68"/>
      <c r="D297" s="68"/>
      <c r="E297" s="68"/>
      <c r="F297" s="68"/>
      <c r="G297" s="68"/>
      <c r="H297" s="68"/>
      <c r="I297" s="68"/>
      <c r="J297" s="68"/>
      <c r="K297" s="68"/>
      <c r="L297" s="69"/>
      <c r="M297" s="1"/>
      <c r="N297" s="1"/>
      <c r="O297" s="1"/>
    </row>
    <row r="298" spans="1:15" ht="12.75" customHeight="1">
      <c r="A298" s="1"/>
      <c r="B298" s="1"/>
      <c r="C298" s="68"/>
      <c r="D298" s="68"/>
      <c r="E298" s="68"/>
      <c r="F298" s="68"/>
      <c r="G298" s="68"/>
      <c r="H298" s="68"/>
      <c r="I298" s="68"/>
      <c r="J298" s="68"/>
      <c r="K298" s="68"/>
      <c r="L298" s="69"/>
      <c r="M298" s="1"/>
      <c r="N298" s="1"/>
      <c r="O298" s="1"/>
    </row>
    <row r="299" spans="1:15" ht="12.75" customHeight="1">
      <c r="A299" s="1"/>
      <c r="B299" s="1"/>
      <c r="C299" s="68"/>
      <c r="D299" s="68"/>
      <c r="E299" s="68"/>
      <c r="F299" s="68"/>
      <c r="G299" s="68"/>
      <c r="H299" s="68"/>
      <c r="I299" s="68"/>
      <c r="J299" s="68"/>
      <c r="K299" s="68"/>
      <c r="L299" s="69"/>
      <c r="M299" s="1"/>
      <c r="N299" s="1"/>
      <c r="O299" s="1"/>
    </row>
    <row r="300" spans="1:15" ht="12.75" customHeight="1">
      <c r="A300" s="1"/>
      <c r="B300" s="1"/>
      <c r="C300" s="68"/>
      <c r="D300" s="68"/>
      <c r="E300" s="68"/>
      <c r="F300" s="68"/>
      <c r="G300" s="68"/>
      <c r="H300" s="68"/>
      <c r="I300" s="68"/>
      <c r="J300" s="68"/>
      <c r="K300" s="68"/>
      <c r="L300" s="69"/>
      <c r="M300" s="1"/>
      <c r="N300" s="1"/>
      <c r="O300" s="1"/>
    </row>
    <row r="301" spans="1:15" ht="12.75" customHeight="1">
      <c r="A301" s="1"/>
      <c r="B301" s="1"/>
      <c r="C301" s="68"/>
      <c r="D301" s="68"/>
      <c r="E301" s="68"/>
      <c r="F301" s="68"/>
      <c r="G301" s="68"/>
      <c r="H301" s="68"/>
      <c r="I301" s="68"/>
      <c r="J301" s="68"/>
      <c r="K301" s="68"/>
      <c r="L301" s="69"/>
      <c r="M301" s="1"/>
      <c r="N301" s="1"/>
      <c r="O301" s="1"/>
    </row>
    <row r="302" spans="1:15" ht="12.75" customHeight="1">
      <c r="A302" s="1"/>
      <c r="B302" s="1"/>
      <c r="C302" s="68"/>
      <c r="D302" s="68"/>
      <c r="E302" s="68"/>
      <c r="F302" s="68"/>
      <c r="G302" s="68"/>
      <c r="H302" s="68"/>
      <c r="I302" s="68"/>
      <c r="J302" s="68"/>
      <c r="K302" s="68"/>
      <c r="L302" s="69"/>
      <c r="M302" s="1"/>
      <c r="N302" s="1"/>
      <c r="O302" s="1"/>
    </row>
    <row r="303" spans="1:15" ht="12.75" customHeight="1">
      <c r="A303" s="1"/>
      <c r="B303" s="1"/>
      <c r="C303" s="68"/>
      <c r="D303" s="68"/>
      <c r="E303" s="68"/>
      <c r="F303" s="68"/>
      <c r="G303" s="68"/>
      <c r="H303" s="68"/>
      <c r="I303" s="68"/>
      <c r="J303" s="68"/>
      <c r="K303" s="68"/>
      <c r="L303" s="69"/>
      <c r="M303" s="1"/>
      <c r="N303" s="1"/>
      <c r="O303" s="1"/>
    </row>
    <row r="304" spans="1:15" ht="12.75" customHeight="1">
      <c r="A304" s="1"/>
      <c r="B304" s="1"/>
      <c r="C304" s="68"/>
      <c r="D304" s="68"/>
      <c r="E304" s="68"/>
      <c r="F304" s="68"/>
      <c r="G304" s="68"/>
      <c r="H304" s="68"/>
      <c r="I304" s="68"/>
      <c r="J304" s="68"/>
      <c r="K304" s="68"/>
      <c r="L304" s="69"/>
      <c r="M304" s="1"/>
      <c r="N304" s="1"/>
      <c r="O304" s="1"/>
    </row>
    <row r="305" spans="1:15" ht="12.75" customHeight="1">
      <c r="A305" s="1"/>
      <c r="B305" s="1"/>
      <c r="C305" s="68"/>
      <c r="D305" s="68"/>
      <c r="E305" s="68"/>
      <c r="F305" s="68"/>
      <c r="G305" s="68"/>
      <c r="H305" s="68"/>
      <c r="I305" s="68"/>
      <c r="J305" s="68"/>
      <c r="K305" s="68"/>
      <c r="L305" s="69"/>
      <c r="M305" s="1"/>
      <c r="N305" s="1"/>
      <c r="O305" s="1"/>
    </row>
    <row r="306" spans="1:15" ht="12.75" customHeight="1">
      <c r="A306" s="1"/>
      <c r="B306" s="1"/>
      <c r="C306" s="68"/>
      <c r="D306" s="68"/>
      <c r="E306" s="68"/>
      <c r="F306" s="68"/>
      <c r="G306" s="68"/>
      <c r="H306" s="68"/>
      <c r="I306" s="68"/>
      <c r="J306" s="68"/>
      <c r="K306" s="68"/>
      <c r="L306" s="69"/>
      <c r="M306" s="1"/>
      <c r="N306" s="1"/>
      <c r="O306" s="1"/>
    </row>
    <row r="307" spans="1:15" ht="12.75" customHeight="1">
      <c r="A307" s="1"/>
      <c r="B307" s="1"/>
      <c r="C307" s="68"/>
      <c r="D307" s="68"/>
      <c r="E307" s="68"/>
      <c r="F307" s="68"/>
      <c r="G307" s="68"/>
      <c r="H307" s="68"/>
      <c r="I307" s="68"/>
      <c r="J307" s="68"/>
      <c r="K307" s="68"/>
      <c r="L307" s="69"/>
      <c r="M307" s="1"/>
      <c r="N307" s="1"/>
      <c r="O307" s="1"/>
    </row>
    <row r="308" spans="1:15" ht="12.75" customHeight="1">
      <c r="A308" s="1"/>
      <c r="B308" s="1"/>
      <c r="C308" s="68"/>
      <c r="D308" s="68"/>
      <c r="E308" s="68"/>
      <c r="F308" s="68"/>
      <c r="G308" s="68"/>
      <c r="H308" s="68"/>
      <c r="I308" s="68"/>
      <c r="J308" s="68"/>
      <c r="K308" s="68"/>
      <c r="L308" s="69"/>
      <c r="M308" s="1"/>
      <c r="N308" s="1"/>
      <c r="O308" s="1"/>
    </row>
    <row r="309" spans="1:15" ht="12.75" customHeight="1">
      <c r="A309" s="1"/>
      <c r="B309" s="1"/>
      <c r="C309" s="68"/>
      <c r="D309" s="68"/>
      <c r="E309" s="68"/>
      <c r="F309" s="68"/>
      <c r="G309" s="68"/>
      <c r="H309" s="68"/>
      <c r="I309" s="68"/>
      <c r="J309" s="68"/>
      <c r="K309" s="68"/>
      <c r="L309" s="69"/>
      <c r="M309" s="1"/>
      <c r="N309" s="1"/>
      <c r="O309" s="1"/>
    </row>
    <row r="310" spans="1:15" ht="12.75" customHeight="1">
      <c r="A310" s="1"/>
      <c r="B310" s="1"/>
      <c r="C310" s="68"/>
      <c r="D310" s="68"/>
      <c r="E310" s="68"/>
      <c r="F310" s="68"/>
      <c r="G310" s="68"/>
      <c r="H310" s="68"/>
      <c r="I310" s="68"/>
      <c r="J310" s="68"/>
      <c r="K310" s="68"/>
      <c r="L310" s="69"/>
      <c r="M310" s="1"/>
      <c r="N310" s="1"/>
      <c r="O310" s="1"/>
    </row>
    <row r="311" spans="1:15" ht="12.75" customHeight="1">
      <c r="A311" s="1"/>
      <c r="B311" s="1"/>
      <c r="C311" s="68"/>
      <c r="D311" s="68"/>
      <c r="E311" s="68"/>
      <c r="F311" s="68"/>
      <c r="G311" s="68"/>
      <c r="H311" s="68"/>
      <c r="I311" s="68"/>
      <c r="J311" s="68"/>
      <c r="K311" s="68"/>
      <c r="L311" s="69"/>
      <c r="M311" s="1"/>
      <c r="N311" s="1"/>
      <c r="O311" s="1"/>
    </row>
    <row r="312" spans="1:15" ht="12.75" customHeight="1">
      <c r="A312" s="1"/>
      <c r="B312" s="1"/>
      <c r="C312" s="68"/>
      <c r="D312" s="68"/>
      <c r="E312" s="68"/>
      <c r="F312" s="68"/>
      <c r="G312" s="68"/>
      <c r="H312" s="68"/>
      <c r="I312" s="68"/>
      <c r="J312" s="68"/>
      <c r="K312" s="68"/>
      <c r="L312" s="69"/>
      <c r="M312" s="1"/>
      <c r="N312" s="1"/>
      <c r="O312" s="1"/>
    </row>
    <row r="313" spans="1:15" ht="12.75" customHeight="1">
      <c r="A313" s="1"/>
      <c r="B313" s="1"/>
      <c r="C313" s="68"/>
      <c r="D313" s="68"/>
      <c r="E313" s="68"/>
      <c r="F313" s="68"/>
      <c r="G313" s="68"/>
      <c r="H313" s="68"/>
      <c r="I313" s="68"/>
      <c r="J313" s="68"/>
      <c r="K313" s="68"/>
      <c r="L313" s="69"/>
      <c r="M313" s="1"/>
      <c r="N313" s="1"/>
      <c r="O313" s="1"/>
    </row>
    <row r="314" spans="1:15" ht="12.75" customHeight="1">
      <c r="A314" s="1"/>
      <c r="B314" s="1"/>
      <c r="C314" s="68"/>
      <c r="D314" s="68"/>
      <c r="E314" s="68"/>
      <c r="F314" s="68"/>
      <c r="G314" s="68"/>
      <c r="H314" s="68"/>
      <c r="I314" s="68"/>
      <c r="J314" s="68"/>
      <c r="K314" s="68"/>
      <c r="L314" s="69"/>
      <c r="M314" s="1"/>
      <c r="N314" s="1"/>
      <c r="O314" s="1"/>
    </row>
    <row r="315" spans="1:15" ht="12.75" customHeight="1">
      <c r="A315" s="1"/>
      <c r="B315" s="1"/>
      <c r="C315" s="68"/>
      <c r="D315" s="68"/>
      <c r="E315" s="68"/>
      <c r="F315" s="68"/>
      <c r="G315" s="68"/>
      <c r="H315" s="68"/>
      <c r="I315" s="68"/>
      <c r="J315" s="68"/>
      <c r="K315" s="68"/>
      <c r="L315" s="69"/>
      <c r="M315" s="1"/>
      <c r="N315" s="1"/>
      <c r="O315" s="1"/>
    </row>
    <row r="316" spans="1:15" ht="12.75" customHeight="1">
      <c r="A316" s="1"/>
      <c r="B316" s="1"/>
      <c r="C316" s="68"/>
      <c r="D316" s="68"/>
      <c r="E316" s="68"/>
      <c r="F316" s="68"/>
      <c r="G316" s="68"/>
      <c r="H316" s="68"/>
      <c r="I316" s="68"/>
      <c r="J316" s="68"/>
      <c r="K316" s="68"/>
      <c r="L316" s="69"/>
      <c r="M316" s="1"/>
      <c r="N316" s="1"/>
      <c r="O316" s="1"/>
    </row>
    <row r="317" spans="1:15" ht="12.75" customHeight="1">
      <c r="A317" s="1"/>
      <c r="B317" s="1"/>
      <c r="C317" s="68"/>
      <c r="D317" s="68"/>
      <c r="E317" s="68"/>
      <c r="F317" s="68"/>
      <c r="G317" s="68"/>
      <c r="H317" s="68"/>
      <c r="I317" s="68"/>
      <c r="J317" s="68"/>
      <c r="K317" s="68"/>
      <c r="L317" s="69"/>
      <c r="M317" s="1"/>
      <c r="N317" s="1"/>
      <c r="O317" s="1"/>
    </row>
    <row r="318" spans="1:15" ht="12.75" customHeight="1">
      <c r="A318" s="1"/>
      <c r="B318" s="1"/>
      <c r="C318" s="68"/>
      <c r="D318" s="68"/>
      <c r="E318" s="68"/>
      <c r="F318" s="68"/>
      <c r="G318" s="68"/>
      <c r="H318" s="68"/>
      <c r="I318" s="68"/>
      <c r="J318" s="68"/>
      <c r="K318" s="68"/>
      <c r="L318" s="69"/>
      <c r="M318" s="1"/>
      <c r="N318" s="1"/>
      <c r="O318" s="1"/>
    </row>
    <row r="319" spans="1:15" ht="12.75" customHeight="1">
      <c r="A319" s="1"/>
      <c r="B319" s="1"/>
      <c r="C319" s="68"/>
      <c r="D319" s="68"/>
      <c r="E319" s="68"/>
      <c r="F319" s="68"/>
      <c r="G319" s="68"/>
      <c r="H319" s="68"/>
      <c r="I319" s="68"/>
      <c r="J319" s="68"/>
      <c r="K319" s="68"/>
      <c r="L319" s="69"/>
      <c r="M319" s="1"/>
      <c r="N319" s="1"/>
      <c r="O319" s="1"/>
    </row>
    <row r="320" spans="1:15" ht="12.75" customHeight="1">
      <c r="A320" s="1"/>
      <c r="B320" s="1"/>
      <c r="C320" s="68"/>
      <c r="D320" s="68"/>
      <c r="E320" s="68"/>
      <c r="F320" s="68"/>
      <c r="G320" s="68"/>
      <c r="H320" s="68"/>
      <c r="I320" s="68"/>
      <c r="J320" s="68"/>
      <c r="K320" s="68"/>
      <c r="L320" s="69"/>
      <c r="M320" s="1"/>
      <c r="N320" s="1"/>
      <c r="O320" s="1"/>
    </row>
    <row r="321" spans="1:15" ht="12.75" customHeight="1">
      <c r="A321" s="1"/>
      <c r="B321" s="1"/>
      <c r="C321" s="68"/>
      <c r="D321" s="68"/>
      <c r="E321" s="68"/>
      <c r="F321" s="68"/>
      <c r="G321" s="68"/>
      <c r="H321" s="68"/>
      <c r="I321" s="68"/>
      <c r="J321" s="68"/>
      <c r="K321" s="68"/>
      <c r="L321" s="69"/>
      <c r="M321" s="1"/>
      <c r="N321" s="1"/>
      <c r="O321" s="1"/>
    </row>
    <row r="322" spans="1:15" ht="12.75" customHeight="1">
      <c r="A322" s="1"/>
      <c r="B322" s="1"/>
      <c r="C322" s="68"/>
      <c r="D322" s="68"/>
      <c r="E322" s="68"/>
      <c r="F322" s="68"/>
      <c r="G322" s="68"/>
      <c r="H322" s="68"/>
      <c r="I322" s="68"/>
      <c r="J322" s="68"/>
      <c r="K322" s="68"/>
      <c r="L322" s="69"/>
      <c r="M322" s="1"/>
      <c r="N322" s="1"/>
      <c r="O322" s="1"/>
    </row>
    <row r="323" spans="1:15" ht="12.75" customHeight="1">
      <c r="A323" s="1"/>
      <c r="B323" s="1"/>
      <c r="C323" s="68"/>
      <c r="D323" s="68"/>
      <c r="E323" s="68"/>
      <c r="F323" s="68"/>
      <c r="G323" s="68"/>
      <c r="H323" s="68"/>
      <c r="I323" s="68"/>
      <c r="J323" s="68"/>
      <c r="K323" s="68"/>
      <c r="L323" s="69"/>
      <c r="M323" s="1"/>
      <c r="N323" s="1"/>
      <c r="O323" s="1"/>
    </row>
    <row r="324" spans="1:15" ht="12.75" customHeight="1">
      <c r="A324" s="1"/>
      <c r="B324" s="1"/>
      <c r="C324" s="68"/>
      <c r="D324" s="68"/>
      <c r="E324" s="68"/>
      <c r="F324" s="68"/>
      <c r="G324" s="68"/>
      <c r="H324" s="68"/>
      <c r="I324" s="68"/>
      <c r="J324" s="68"/>
      <c r="K324" s="68"/>
      <c r="L324" s="69"/>
      <c r="M324" s="1"/>
      <c r="N324" s="1"/>
      <c r="O324" s="1"/>
    </row>
    <row r="325" spans="1:15" ht="12.75" customHeight="1">
      <c r="A325" s="1"/>
      <c r="B325" s="1"/>
      <c r="C325" s="68"/>
      <c r="D325" s="68"/>
      <c r="E325" s="68"/>
      <c r="F325" s="68"/>
      <c r="G325" s="68"/>
      <c r="H325" s="68"/>
      <c r="I325" s="68"/>
      <c r="J325" s="68"/>
      <c r="K325" s="68"/>
      <c r="L325" s="69"/>
      <c r="M325" s="1"/>
      <c r="N325" s="1"/>
      <c r="O325" s="1"/>
    </row>
    <row r="326" spans="1:15" ht="12.75" customHeight="1">
      <c r="A326" s="1"/>
      <c r="B326" s="1"/>
      <c r="C326" s="68"/>
      <c r="D326" s="68"/>
      <c r="E326" s="68"/>
      <c r="F326" s="68"/>
      <c r="G326" s="68"/>
      <c r="H326" s="68"/>
      <c r="I326" s="68"/>
      <c r="J326" s="68"/>
      <c r="K326" s="68"/>
      <c r="L326" s="69"/>
      <c r="M326" s="1"/>
      <c r="N326" s="1"/>
      <c r="O326" s="1"/>
    </row>
    <row r="327" spans="1:15" ht="12.75" customHeight="1">
      <c r="A327" s="1"/>
      <c r="B327" s="1"/>
      <c r="C327" s="68"/>
      <c r="D327" s="68"/>
      <c r="E327" s="68"/>
      <c r="F327" s="68"/>
      <c r="G327" s="68"/>
      <c r="H327" s="68"/>
      <c r="I327" s="68"/>
      <c r="J327" s="68"/>
      <c r="K327" s="68"/>
      <c r="L327" s="69"/>
      <c r="M327" s="1"/>
      <c r="N327" s="1"/>
      <c r="O327" s="1"/>
    </row>
    <row r="328" spans="1:15" ht="12.75" customHeight="1">
      <c r="A328" s="1"/>
      <c r="B328" s="1"/>
      <c r="C328" s="68"/>
      <c r="D328" s="68"/>
      <c r="E328" s="68"/>
      <c r="F328" s="68"/>
      <c r="G328" s="68"/>
      <c r="H328" s="68"/>
      <c r="I328" s="68"/>
      <c r="J328" s="68"/>
      <c r="K328" s="68"/>
      <c r="L328" s="69"/>
      <c r="M328" s="1"/>
      <c r="N328" s="1"/>
      <c r="O328" s="1"/>
    </row>
    <row r="329" spans="1:15" ht="12.75" customHeight="1">
      <c r="A329" s="1"/>
      <c r="B329" s="1"/>
      <c r="C329" s="68"/>
      <c r="D329" s="68"/>
      <c r="E329" s="68"/>
      <c r="F329" s="68"/>
      <c r="G329" s="68"/>
      <c r="H329" s="68"/>
      <c r="I329" s="68"/>
      <c r="J329" s="68"/>
      <c r="K329" s="68"/>
      <c r="L329" s="69"/>
      <c r="M329" s="1"/>
      <c r="N329" s="1"/>
      <c r="O329" s="1"/>
    </row>
    <row r="330" spans="1:15" ht="12.75" customHeight="1">
      <c r="A330" s="1"/>
      <c r="B330" s="1"/>
      <c r="C330" s="68"/>
      <c r="D330" s="68"/>
      <c r="E330" s="68"/>
      <c r="F330" s="68"/>
      <c r="G330" s="68"/>
      <c r="H330" s="68"/>
      <c r="I330" s="68"/>
      <c r="J330" s="68"/>
      <c r="K330" s="68"/>
      <c r="L330" s="69"/>
      <c r="M330" s="1"/>
      <c r="N330" s="1"/>
      <c r="O330" s="1"/>
    </row>
    <row r="331" spans="1:15" ht="12.75" customHeight="1">
      <c r="A331" s="1"/>
      <c r="B331" s="1"/>
      <c r="C331" s="68"/>
      <c r="D331" s="68"/>
      <c r="E331" s="68"/>
      <c r="F331" s="68"/>
      <c r="G331" s="68"/>
      <c r="H331" s="68"/>
      <c r="I331" s="68"/>
      <c r="J331" s="68"/>
      <c r="K331" s="68"/>
      <c r="L331" s="69"/>
      <c r="M331" s="1"/>
      <c r="N331" s="1"/>
      <c r="O331" s="1"/>
    </row>
    <row r="332" spans="1:15" ht="12.75" customHeight="1">
      <c r="A332" s="1"/>
      <c r="B332" s="1"/>
      <c r="C332" s="68"/>
      <c r="D332" s="68"/>
      <c r="E332" s="68"/>
      <c r="F332" s="68"/>
      <c r="G332" s="68"/>
      <c r="H332" s="68"/>
      <c r="I332" s="68"/>
      <c r="J332" s="68"/>
      <c r="K332" s="68"/>
      <c r="L332" s="69"/>
      <c r="M332" s="1"/>
      <c r="N332" s="1"/>
      <c r="O332" s="1"/>
    </row>
    <row r="333" spans="1:15" ht="12.75" customHeight="1">
      <c r="A333" s="1"/>
      <c r="B333" s="1"/>
      <c r="C333" s="68"/>
      <c r="D333" s="68"/>
      <c r="E333" s="68"/>
      <c r="F333" s="68"/>
      <c r="G333" s="68"/>
      <c r="H333" s="68"/>
      <c r="I333" s="68"/>
      <c r="J333" s="68"/>
      <c r="K333" s="68"/>
      <c r="L333" s="69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8"/>
      <c r="F334" s="68"/>
      <c r="G334" s="68"/>
      <c r="H334" s="68"/>
      <c r="I334" s="68"/>
      <c r="J334" s="68"/>
      <c r="K334" s="68"/>
      <c r="L334" s="69"/>
      <c r="M334" s="1"/>
      <c r="N334" s="1"/>
      <c r="O334" s="1"/>
    </row>
    <row r="335" spans="1:15" ht="12.75" customHeight="1">
      <c r="A335" s="1"/>
      <c r="B335" s="1"/>
      <c r="C335" s="74"/>
      <c r="D335" s="74"/>
      <c r="E335" s="68"/>
      <c r="F335" s="68"/>
      <c r="G335" s="68"/>
      <c r="H335" s="74"/>
      <c r="I335" s="74"/>
      <c r="J335" s="74"/>
      <c r="K335" s="74"/>
      <c r="L335" s="69"/>
      <c r="M335" s="1"/>
      <c r="N335" s="1"/>
      <c r="O335" s="1"/>
    </row>
    <row r="336" spans="1:15" ht="12.75" customHeight="1">
      <c r="A336" s="1"/>
      <c r="B336" s="1"/>
      <c r="C336" s="68"/>
      <c r="D336" s="68"/>
      <c r="E336" s="68"/>
      <c r="F336" s="68"/>
      <c r="G336" s="68"/>
      <c r="H336" s="68"/>
      <c r="I336" s="68"/>
      <c r="J336" s="68"/>
      <c r="K336" s="68"/>
      <c r="L336" s="69"/>
      <c r="M336" s="1"/>
      <c r="N336" s="1"/>
      <c r="O336" s="1"/>
    </row>
    <row r="337" spans="1:15" ht="12.75" customHeight="1">
      <c r="A337" s="1"/>
      <c r="B337" s="1"/>
      <c r="C337" s="68"/>
      <c r="D337" s="68"/>
      <c r="E337" s="68"/>
      <c r="F337" s="68"/>
      <c r="G337" s="68"/>
      <c r="H337" s="68"/>
      <c r="I337" s="68"/>
      <c r="J337" s="68"/>
      <c r="K337" s="68"/>
      <c r="L337" s="69"/>
      <c r="M337" s="1"/>
      <c r="N337" s="1"/>
      <c r="O337" s="1"/>
    </row>
    <row r="338" spans="1:15" ht="12.75" customHeight="1">
      <c r="A338" s="1"/>
      <c r="B338" s="1"/>
      <c r="C338" s="68"/>
      <c r="D338" s="68"/>
      <c r="E338" s="68"/>
      <c r="F338" s="68"/>
      <c r="G338" s="68"/>
      <c r="H338" s="68"/>
      <c r="I338" s="68"/>
      <c r="J338" s="68"/>
      <c r="K338" s="68"/>
      <c r="L338" s="69"/>
      <c r="M338" s="1"/>
      <c r="N338" s="1"/>
      <c r="O338" s="1"/>
    </row>
    <row r="339" spans="1:15" ht="12.75" customHeight="1">
      <c r="A339" s="1"/>
      <c r="B339" s="1"/>
      <c r="C339" s="68"/>
      <c r="D339" s="68"/>
      <c r="E339" s="68"/>
      <c r="F339" s="68"/>
      <c r="G339" s="68"/>
      <c r="H339" s="68"/>
      <c r="I339" s="68"/>
      <c r="J339" s="68"/>
      <c r="K339" s="68"/>
      <c r="L339" s="6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5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5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5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5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5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5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5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5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5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5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5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5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5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5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5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5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5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5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5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5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5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5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5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5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5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5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5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5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5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5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5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5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5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5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5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5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5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5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5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5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5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5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5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5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5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5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5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5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5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5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5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5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5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5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5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5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5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5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5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5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5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5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5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5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5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5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5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5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5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5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5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5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5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5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5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5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5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5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5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5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5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5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5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5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5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5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5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5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5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5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5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5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5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5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5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5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5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5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5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5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5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5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5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5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5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5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5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9" sqref="B19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0"/>
      <c r="B1" s="411"/>
      <c r="C1" s="78"/>
      <c r="D1" s="7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313</v>
      </c>
      <c r="M5" s="1"/>
      <c r="N5" s="1"/>
      <c r="O5" s="1"/>
    </row>
    <row r="6" spans="1:15" ht="12.75" customHeight="1">
      <c r="A6" s="7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45099</v>
      </c>
      <c r="L6" s="1"/>
      <c r="M6" s="1"/>
      <c r="N6" s="1"/>
      <c r="O6" s="1"/>
    </row>
    <row r="7" spans="1:15" ht="12.75" customHeight="1">
      <c r="B7" s="1"/>
      <c r="C7" s="1" t="s">
        <v>314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6"/>
      <c r="B8" s="5"/>
      <c r="C8" s="5"/>
      <c r="D8" s="5"/>
      <c r="E8" s="5"/>
      <c r="F8" s="5"/>
      <c r="G8" s="8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3" t="s">
        <v>16</v>
      </c>
      <c r="B9" s="405" t="s">
        <v>18</v>
      </c>
      <c r="C9" s="409" t="s">
        <v>20</v>
      </c>
      <c r="D9" s="409" t="s">
        <v>21</v>
      </c>
      <c r="E9" s="400" t="s">
        <v>22</v>
      </c>
      <c r="F9" s="401"/>
      <c r="G9" s="402"/>
      <c r="H9" s="400" t="s">
        <v>23</v>
      </c>
      <c r="I9" s="401"/>
      <c r="J9" s="402"/>
      <c r="K9" s="26"/>
      <c r="L9" s="27"/>
      <c r="M9" s="57"/>
      <c r="N9" s="1"/>
      <c r="O9" s="1"/>
    </row>
    <row r="10" spans="1:15" ht="42.75" customHeight="1">
      <c r="A10" s="407"/>
      <c r="B10" s="408"/>
      <c r="C10" s="408"/>
      <c r="D10" s="40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9" t="s">
        <v>260</v>
      </c>
      <c r="N10" s="1"/>
      <c r="O10" s="1"/>
    </row>
    <row r="11" spans="1:15" ht="12" customHeight="1">
      <c r="A11" s="33">
        <v>1</v>
      </c>
      <c r="B11" s="62" t="s">
        <v>315</v>
      </c>
      <c r="C11" s="31">
        <v>439.95</v>
      </c>
      <c r="D11" s="40">
        <v>442.66666666666669</v>
      </c>
      <c r="E11" s="40">
        <v>435.93333333333339</v>
      </c>
      <c r="F11" s="40">
        <v>431.91666666666669</v>
      </c>
      <c r="G11" s="40">
        <v>425.18333333333339</v>
      </c>
      <c r="H11" s="40">
        <v>446.68333333333339</v>
      </c>
      <c r="I11" s="40">
        <v>453.41666666666663</v>
      </c>
      <c r="J11" s="40">
        <v>457.43333333333339</v>
      </c>
      <c r="K11" s="31">
        <v>449.4</v>
      </c>
      <c r="L11" s="31">
        <v>438.65</v>
      </c>
      <c r="M11" s="31">
        <v>5.1200200000000002</v>
      </c>
      <c r="N11" s="1"/>
      <c r="O11" s="1"/>
    </row>
    <row r="12" spans="1:15" ht="12" customHeight="1">
      <c r="A12" s="33">
        <v>2</v>
      </c>
      <c r="B12" s="62" t="s">
        <v>316</v>
      </c>
      <c r="C12" s="31">
        <v>27249.7</v>
      </c>
      <c r="D12" s="40">
        <v>27405.200000000001</v>
      </c>
      <c r="E12" s="40">
        <v>26844.5</v>
      </c>
      <c r="F12" s="40">
        <v>26439.3</v>
      </c>
      <c r="G12" s="40">
        <v>25878.6</v>
      </c>
      <c r="H12" s="40">
        <v>27810.400000000001</v>
      </c>
      <c r="I12" s="40">
        <v>28371.100000000006</v>
      </c>
      <c r="J12" s="40">
        <v>28776.300000000003</v>
      </c>
      <c r="K12" s="31">
        <v>27965.9</v>
      </c>
      <c r="L12" s="31">
        <v>27000</v>
      </c>
      <c r="M12" s="31">
        <v>3.9460000000000002E-2</v>
      </c>
      <c r="N12" s="1"/>
      <c r="O12" s="1"/>
    </row>
    <row r="13" spans="1:15" ht="12" customHeight="1">
      <c r="A13" s="33">
        <v>3</v>
      </c>
      <c r="B13" s="62" t="s">
        <v>43</v>
      </c>
      <c r="C13" s="31">
        <v>4366.45</v>
      </c>
      <c r="D13" s="40">
        <v>4377.9666666666662</v>
      </c>
      <c r="E13" s="40">
        <v>4312.0333333333328</v>
      </c>
      <c r="F13" s="40">
        <v>4257.6166666666668</v>
      </c>
      <c r="G13" s="40">
        <v>4191.6833333333334</v>
      </c>
      <c r="H13" s="40">
        <v>4432.3833333333323</v>
      </c>
      <c r="I13" s="40">
        <v>4498.3166666666648</v>
      </c>
      <c r="J13" s="40">
        <v>4552.7333333333318</v>
      </c>
      <c r="K13" s="31">
        <v>4443.8999999999996</v>
      </c>
      <c r="L13" s="31">
        <v>4323.55</v>
      </c>
      <c r="M13" s="31">
        <v>3.0414699999999999</v>
      </c>
      <c r="N13" s="1"/>
      <c r="O13" s="1"/>
    </row>
    <row r="14" spans="1:15" ht="12" customHeight="1">
      <c r="A14" s="33">
        <v>4</v>
      </c>
      <c r="B14" s="62" t="s">
        <v>51</v>
      </c>
      <c r="C14" s="31">
        <v>1845.85</v>
      </c>
      <c r="D14" s="40">
        <v>1842.8666666666668</v>
      </c>
      <c r="E14" s="40">
        <v>1833.7333333333336</v>
      </c>
      <c r="F14" s="40">
        <v>1821.6166666666668</v>
      </c>
      <c r="G14" s="40">
        <v>1812.4833333333336</v>
      </c>
      <c r="H14" s="40">
        <v>1854.9833333333336</v>
      </c>
      <c r="I14" s="40">
        <v>1864.1166666666668</v>
      </c>
      <c r="J14" s="40">
        <v>1876.2333333333336</v>
      </c>
      <c r="K14" s="31">
        <v>1852</v>
      </c>
      <c r="L14" s="31">
        <v>1830.75</v>
      </c>
      <c r="M14" s="31">
        <v>4.2137500000000001</v>
      </c>
      <c r="N14" s="1"/>
      <c r="O14" s="1"/>
    </row>
    <row r="15" spans="1:15" ht="12" customHeight="1">
      <c r="A15" s="33">
        <v>5</v>
      </c>
      <c r="B15" s="62" t="s">
        <v>317</v>
      </c>
      <c r="C15" s="31">
        <v>3357.5</v>
      </c>
      <c r="D15" s="40">
        <v>3355.7000000000003</v>
      </c>
      <c r="E15" s="40">
        <v>3313.4000000000005</v>
      </c>
      <c r="F15" s="40">
        <v>3269.3</v>
      </c>
      <c r="G15" s="40">
        <v>3227.0000000000005</v>
      </c>
      <c r="H15" s="40">
        <v>3399.8000000000006</v>
      </c>
      <c r="I15" s="40">
        <v>3442.1000000000008</v>
      </c>
      <c r="J15" s="40">
        <v>3486.2000000000007</v>
      </c>
      <c r="K15" s="31">
        <v>3398</v>
      </c>
      <c r="L15" s="31">
        <v>3311.6</v>
      </c>
      <c r="M15" s="31">
        <v>1.10978</v>
      </c>
      <c r="N15" s="1"/>
      <c r="O15" s="1"/>
    </row>
    <row r="16" spans="1:15" ht="12" customHeight="1">
      <c r="A16" s="33">
        <v>6</v>
      </c>
      <c r="B16" s="62" t="s">
        <v>318</v>
      </c>
      <c r="C16" s="31">
        <v>1334.85</v>
      </c>
      <c r="D16" s="40">
        <v>1342.5833333333333</v>
      </c>
      <c r="E16" s="40">
        <v>1315.2666666666664</v>
      </c>
      <c r="F16" s="40">
        <v>1295.6833333333332</v>
      </c>
      <c r="G16" s="40">
        <v>1268.3666666666663</v>
      </c>
      <c r="H16" s="40">
        <v>1362.1666666666665</v>
      </c>
      <c r="I16" s="40">
        <v>1389.4833333333336</v>
      </c>
      <c r="J16" s="40">
        <v>1409.0666666666666</v>
      </c>
      <c r="K16" s="31">
        <v>1369.9</v>
      </c>
      <c r="L16" s="31">
        <v>1323</v>
      </c>
      <c r="M16" s="31">
        <v>5.4773699999999996</v>
      </c>
      <c r="N16" s="1"/>
      <c r="O16" s="1"/>
    </row>
    <row r="17" spans="1:15" ht="12" customHeight="1">
      <c r="A17" s="33">
        <v>7</v>
      </c>
      <c r="B17" s="62" t="s">
        <v>65</v>
      </c>
      <c r="C17" s="31">
        <v>749.55</v>
      </c>
      <c r="D17" s="40">
        <v>757.16666666666663</v>
      </c>
      <c r="E17" s="40">
        <v>740.48333333333323</v>
      </c>
      <c r="F17" s="40">
        <v>731.41666666666663</v>
      </c>
      <c r="G17" s="40">
        <v>714.73333333333323</v>
      </c>
      <c r="H17" s="40">
        <v>766.23333333333323</v>
      </c>
      <c r="I17" s="40">
        <v>782.91666666666663</v>
      </c>
      <c r="J17" s="40">
        <v>791.98333333333323</v>
      </c>
      <c r="K17" s="31">
        <v>773.85</v>
      </c>
      <c r="L17" s="31">
        <v>748.1</v>
      </c>
      <c r="M17" s="31">
        <v>10.89259</v>
      </c>
      <c r="N17" s="1"/>
      <c r="O17" s="1"/>
    </row>
    <row r="18" spans="1:15" ht="12" customHeight="1">
      <c r="A18" s="33">
        <v>8</v>
      </c>
      <c r="B18" s="62" t="s">
        <v>319</v>
      </c>
      <c r="C18" s="31">
        <v>458.05</v>
      </c>
      <c r="D18" s="40">
        <v>460.95</v>
      </c>
      <c r="E18" s="40">
        <v>454.09999999999997</v>
      </c>
      <c r="F18" s="40">
        <v>450.15</v>
      </c>
      <c r="G18" s="40">
        <v>443.29999999999995</v>
      </c>
      <c r="H18" s="40">
        <v>464.9</v>
      </c>
      <c r="I18" s="40">
        <v>471.75</v>
      </c>
      <c r="J18" s="40">
        <v>475.7</v>
      </c>
      <c r="K18" s="31">
        <v>467.8</v>
      </c>
      <c r="L18" s="31">
        <v>457</v>
      </c>
      <c r="M18" s="31">
        <v>0.94701000000000002</v>
      </c>
      <c r="N18" s="1"/>
      <c r="O18" s="1"/>
    </row>
    <row r="19" spans="1:15" ht="12" customHeight="1">
      <c r="A19" s="33">
        <v>9</v>
      </c>
      <c r="B19" s="62" t="s">
        <v>320</v>
      </c>
      <c r="C19" s="31">
        <v>1383.3</v>
      </c>
      <c r="D19" s="40">
        <v>1382.25</v>
      </c>
      <c r="E19" s="40">
        <v>1370.7</v>
      </c>
      <c r="F19" s="40">
        <v>1358.1000000000001</v>
      </c>
      <c r="G19" s="40">
        <v>1346.5500000000002</v>
      </c>
      <c r="H19" s="40">
        <v>1394.85</v>
      </c>
      <c r="I19" s="40">
        <v>1406.4</v>
      </c>
      <c r="J19" s="40">
        <v>1418.9999999999998</v>
      </c>
      <c r="K19" s="31">
        <v>1393.8</v>
      </c>
      <c r="L19" s="31">
        <v>1369.65</v>
      </c>
      <c r="M19" s="31">
        <v>3.81697</v>
      </c>
      <c r="N19" s="1"/>
      <c r="O19" s="1"/>
    </row>
    <row r="20" spans="1:15" ht="12" customHeight="1">
      <c r="A20" s="33">
        <v>10</v>
      </c>
      <c r="B20" s="62" t="s">
        <v>45</v>
      </c>
      <c r="C20" s="31">
        <v>22678.9</v>
      </c>
      <c r="D20" s="40">
        <v>22789.966666666664</v>
      </c>
      <c r="E20" s="40">
        <v>22489.933333333327</v>
      </c>
      <c r="F20" s="40">
        <v>22300.966666666664</v>
      </c>
      <c r="G20" s="40">
        <v>22000.933333333327</v>
      </c>
      <c r="H20" s="40">
        <v>22978.933333333327</v>
      </c>
      <c r="I20" s="40">
        <v>23278.96666666666</v>
      </c>
      <c r="J20" s="40">
        <v>23467.933333333327</v>
      </c>
      <c r="K20" s="31">
        <v>23090</v>
      </c>
      <c r="L20" s="31">
        <v>22601</v>
      </c>
      <c r="M20" s="31">
        <v>8.0240000000000006E-2</v>
      </c>
      <c r="N20" s="1"/>
      <c r="O20" s="1"/>
    </row>
    <row r="21" spans="1:15" ht="12" customHeight="1">
      <c r="A21" s="33">
        <v>11</v>
      </c>
      <c r="B21" s="62" t="s">
        <v>52</v>
      </c>
      <c r="C21" s="31">
        <v>2405.9499999999998</v>
      </c>
      <c r="D21" s="40">
        <v>2413.0166666666664</v>
      </c>
      <c r="E21" s="40">
        <v>2386.0333333333328</v>
      </c>
      <c r="F21" s="40">
        <v>2366.1166666666663</v>
      </c>
      <c r="G21" s="40">
        <v>2339.1333333333328</v>
      </c>
      <c r="H21" s="40">
        <v>2432.9333333333329</v>
      </c>
      <c r="I21" s="40">
        <v>2459.9166666666665</v>
      </c>
      <c r="J21" s="40">
        <v>2479.833333333333</v>
      </c>
      <c r="K21" s="31">
        <v>2440</v>
      </c>
      <c r="L21" s="31">
        <v>2393.1</v>
      </c>
      <c r="M21" s="31">
        <v>74.180130000000005</v>
      </c>
      <c r="N21" s="1"/>
      <c r="O21" s="1"/>
    </row>
    <row r="22" spans="1:15" ht="12" customHeight="1">
      <c r="A22" s="33">
        <v>12</v>
      </c>
      <c r="B22" s="62" t="s">
        <v>268</v>
      </c>
      <c r="C22" s="31">
        <v>977</v>
      </c>
      <c r="D22" s="40">
        <v>971.06666666666661</v>
      </c>
      <c r="E22" s="40">
        <v>960.13333333333321</v>
      </c>
      <c r="F22" s="40">
        <v>943.26666666666665</v>
      </c>
      <c r="G22" s="40">
        <v>932.33333333333326</v>
      </c>
      <c r="H22" s="40">
        <v>987.93333333333317</v>
      </c>
      <c r="I22" s="40">
        <v>998.86666666666656</v>
      </c>
      <c r="J22" s="40">
        <v>1015.7333333333331</v>
      </c>
      <c r="K22" s="31">
        <v>982</v>
      </c>
      <c r="L22" s="31">
        <v>954.2</v>
      </c>
      <c r="M22" s="31">
        <v>42.026110000000003</v>
      </c>
      <c r="N22" s="1"/>
      <c r="O22" s="1"/>
    </row>
    <row r="23" spans="1:15" ht="12.75" customHeight="1">
      <c r="A23" s="33">
        <v>13</v>
      </c>
      <c r="B23" s="62" t="s">
        <v>53</v>
      </c>
      <c r="C23" s="31">
        <v>749.45</v>
      </c>
      <c r="D23" s="40">
        <v>745.33333333333337</v>
      </c>
      <c r="E23" s="40">
        <v>737.41666666666674</v>
      </c>
      <c r="F23" s="40">
        <v>725.38333333333333</v>
      </c>
      <c r="G23" s="40">
        <v>717.4666666666667</v>
      </c>
      <c r="H23" s="40">
        <v>757.36666666666679</v>
      </c>
      <c r="I23" s="40">
        <v>765.28333333333353</v>
      </c>
      <c r="J23" s="40">
        <v>777.31666666666683</v>
      </c>
      <c r="K23" s="31">
        <v>753.25</v>
      </c>
      <c r="L23" s="31">
        <v>733.3</v>
      </c>
      <c r="M23" s="31">
        <v>93.126130000000003</v>
      </c>
      <c r="N23" s="1"/>
      <c r="O23" s="1"/>
    </row>
    <row r="24" spans="1:15" ht="12.75" customHeight="1">
      <c r="A24" s="33">
        <v>14</v>
      </c>
      <c r="B24" s="62" t="s">
        <v>269</v>
      </c>
      <c r="C24" s="31">
        <v>655.8</v>
      </c>
      <c r="D24" s="40">
        <v>656.76666666666665</v>
      </c>
      <c r="E24" s="40">
        <v>652.0333333333333</v>
      </c>
      <c r="F24" s="40">
        <v>648.26666666666665</v>
      </c>
      <c r="G24" s="40">
        <v>643.5333333333333</v>
      </c>
      <c r="H24" s="40">
        <v>660.5333333333333</v>
      </c>
      <c r="I24" s="40">
        <v>665.26666666666665</v>
      </c>
      <c r="J24" s="40">
        <v>669.0333333333333</v>
      </c>
      <c r="K24" s="31">
        <v>661.5</v>
      </c>
      <c r="L24" s="31">
        <v>653</v>
      </c>
      <c r="M24" s="31">
        <v>8.01023</v>
      </c>
      <c r="N24" s="1"/>
      <c r="O24" s="1"/>
    </row>
    <row r="25" spans="1:15" ht="12.75" customHeight="1">
      <c r="A25" s="33">
        <v>15</v>
      </c>
      <c r="B25" s="62" t="s">
        <v>270</v>
      </c>
      <c r="C25" s="31">
        <v>806.7</v>
      </c>
      <c r="D25" s="40">
        <v>807.38333333333333</v>
      </c>
      <c r="E25" s="40">
        <v>801.31666666666661</v>
      </c>
      <c r="F25" s="40">
        <v>795.93333333333328</v>
      </c>
      <c r="G25" s="40">
        <v>789.86666666666656</v>
      </c>
      <c r="H25" s="40">
        <v>812.76666666666665</v>
      </c>
      <c r="I25" s="40">
        <v>818.83333333333348</v>
      </c>
      <c r="J25" s="40">
        <v>824.2166666666667</v>
      </c>
      <c r="K25" s="31">
        <v>813.45</v>
      </c>
      <c r="L25" s="31">
        <v>802</v>
      </c>
      <c r="M25" s="31">
        <v>6.4725799999999998</v>
      </c>
      <c r="N25" s="1"/>
      <c r="O25" s="1"/>
    </row>
    <row r="26" spans="1:15" ht="12.75" customHeight="1">
      <c r="A26" s="33">
        <v>16</v>
      </c>
      <c r="B26" s="62" t="s">
        <v>271</v>
      </c>
      <c r="C26" s="31">
        <v>418.5</v>
      </c>
      <c r="D26" s="40">
        <v>419.58333333333331</v>
      </c>
      <c r="E26" s="40">
        <v>415.46666666666664</v>
      </c>
      <c r="F26" s="40">
        <v>412.43333333333334</v>
      </c>
      <c r="G26" s="40">
        <v>408.31666666666666</v>
      </c>
      <c r="H26" s="40">
        <v>422.61666666666662</v>
      </c>
      <c r="I26" s="40">
        <v>426.73333333333329</v>
      </c>
      <c r="J26" s="40">
        <v>429.76666666666659</v>
      </c>
      <c r="K26" s="31">
        <v>423.7</v>
      </c>
      <c r="L26" s="31">
        <v>416.55</v>
      </c>
      <c r="M26" s="31">
        <v>10.051439999999999</v>
      </c>
      <c r="N26" s="1"/>
      <c r="O26" s="1"/>
    </row>
    <row r="27" spans="1:15" ht="12.75" customHeight="1">
      <c r="A27" s="33">
        <v>17</v>
      </c>
      <c r="B27" s="62" t="s">
        <v>47</v>
      </c>
      <c r="C27" s="31">
        <v>180.1</v>
      </c>
      <c r="D27" s="40">
        <v>180.93333333333331</v>
      </c>
      <c r="E27" s="40">
        <v>178.26666666666662</v>
      </c>
      <c r="F27" s="40">
        <v>176.43333333333331</v>
      </c>
      <c r="G27" s="40">
        <v>173.76666666666662</v>
      </c>
      <c r="H27" s="40">
        <v>182.76666666666662</v>
      </c>
      <c r="I27" s="40">
        <v>185.43333333333331</v>
      </c>
      <c r="J27" s="40">
        <v>187.26666666666662</v>
      </c>
      <c r="K27" s="31">
        <v>183.6</v>
      </c>
      <c r="L27" s="31">
        <v>179.1</v>
      </c>
      <c r="M27" s="31">
        <v>35.477530000000002</v>
      </c>
      <c r="N27" s="1"/>
      <c r="O27" s="1"/>
    </row>
    <row r="28" spans="1:15" ht="12.75" customHeight="1">
      <c r="A28" s="33">
        <v>18</v>
      </c>
      <c r="B28" s="62" t="s">
        <v>49</v>
      </c>
      <c r="C28" s="31">
        <v>212.2</v>
      </c>
      <c r="D28" s="40">
        <v>213.16666666666666</v>
      </c>
      <c r="E28" s="40">
        <v>210.5333333333333</v>
      </c>
      <c r="F28" s="40">
        <v>208.86666666666665</v>
      </c>
      <c r="G28" s="40">
        <v>206.23333333333329</v>
      </c>
      <c r="H28" s="40">
        <v>214.83333333333331</v>
      </c>
      <c r="I28" s="40">
        <v>217.4666666666667</v>
      </c>
      <c r="J28" s="40">
        <v>219.13333333333333</v>
      </c>
      <c r="K28" s="31">
        <v>215.8</v>
      </c>
      <c r="L28" s="31">
        <v>211.5</v>
      </c>
      <c r="M28" s="31">
        <v>25.374559999999999</v>
      </c>
      <c r="N28" s="1"/>
      <c r="O28" s="1"/>
    </row>
    <row r="29" spans="1:15" ht="12.75" customHeight="1">
      <c r="A29" s="33">
        <v>19</v>
      </c>
      <c r="B29" s="62" t="s">
        <v>321</v>
      </c>
      <c r="C29" s="31">
        <v>375.4</v>
      </c>
      <c r="D29" s="40">
        <v>375.65000000000003</v>
      </c>
      <c r="E29" s="40">
        <v>372.75000000000006</v>
      </c>
      <c r="F29" s="40">
        <v>370.1</v>
      </c>
      <c r="G29" s="40">
        <v>367.20000000000005</v>
      </c>
      <c r="H29" s="40">
        <v>378.30000000000007</v>
      </c>
      <c r="I29" s="40">
        <v>381.20000000000005</v>
      </c>
      <c r="J29" s="40">
        <v>383.85000000000008</v>
      </c>
      <c r="K29" s="31">
        <v>378.55</v>
      </c>
      <c r="L29" s="31">
        <v>373</v>
      </c>
      <c r="M29" s="31">
        <v>0.6018</v>
      </c>
      <c r="N29" s="1"/>
      <c r="O29" s="1"/>
    </row>
    <row r="30" spans="1:15" ht="12.75" customHeight="1">
      <c r="A30" s="33">
        <v>20</v>
      </c>
      <c r="B30" s="62" t="s">
        <v>322</v>
      </c>
      <c r="C30" s="31">
        <v>339.2</v>
      </c>
      <c r="D30" s="40">
        <v>341.83333333333331</v>
      </c>
      <c r="E30" s="40">
        <v>334.36666666666662</v>
      </c>
      <c r="F30" s="40">
        <v>329.5333333333333</v>
      </c>
      <c r="G30" s="40">
        <v>322.06666666666661</v>
      </c>
      <c r="H30" s="40">
        <v>346.66666666666663</v>
      </c>
      <c r="I30" s="40">
        <v>354.13333333333333</v>
      </c>
      <c r="J30" s="40">
        <v>358.96666666666664</v>
      </c>
      <c r="K30" s="31">
        <v>349.3</v>
      </c>
      <c r="L30" s="31">
        <v>337</v>
      </c>
      <c r="M30" s="31">
        <v>3.3372299999999999</v>
      </c>
      <c r="N30" s="1"/>
      <c r="O30" s="1"/>
    </row>
    <row r="31" spans="1:15" ht="12.75" customHeight="1">
      <c r="A31" s="33">
        <v>21</v>
      </c>
      <c r="B31" s="62" t="s">
        <v>323</v>
      </c>
      <c r="C31" s="31">
        <v>1099.8</v>
      </c>
      <c r="D31" s="40">
        <v>1071.45</v>
      </c>
      <c r="E31" s="40">
        <v>1038.4000000000001</v>
      </c>
      <c r="F31" s="40">
        <v>977</v>
      </c>
      <c r="G31" s="40">
        <v>943.95</v>
      </c>
      <c r="H31" s="40">
        <v>1132.8500000000001</v>
      </c>
      <c r="I31" s="40">
        <v>1165.8999999999999</v>
      </c>
      <c r="J31" s="40">
        <v>1227.3000000000002</v>
      </c>
      <c r="K31" s="31">
        <v>1104.5</v>
      </c>
      <c r="L31" s="31">
        <v>1010.05</v>
      </c>
      <c r="M31" s="31">
        <v>7.7099099999999998</v>
      </c>
      <c r="N31" s="1"/>
      <c r="O31" s="1"/>
    </row>
    <row r="32" spans="1:15" ht="12.75" customHeight="1">
      <c r="A32" s="33">
        <v>22</v>
      </c>
      <c r="B32" s="62" t="s">
        <v>324</v>
      </c>
      <c r="C32" s="31">
        <v>1119.5</v>
      </c>
      <c r="D32" s="40">
        <v>1114.3166666666666</v>
      </c>
      <c r="E32" s="40">
        <v>1089.4333333333332</v>
      </c>
      <c r="F32" s="40">
        <v>1059.3666666666666</v>
      </c>
      <c r="G32" s="40">
        <v>1034.4833333333331</v>
      </c>
      <c r="H32" s="40">
        <v>1144.3833333333332</v>
      </c>
      <c r="I32" s="40">
        <v>1169.2666666666664</v>
      </c>
      <c r="J32" s="40">
        <v>1199.3333333333333</v>
      </c>
      <c r="K32" s="31">
        <v>1139.2</v>
      </c>
      <c r="L32" s="31">
        <v>1084.25</v>
      </c>
      <c r="M32" s="31">
        <v>10.96504</v>
      </c>
      <c r="N32" s="1"/>
      <c r="O32" s="1"/>
    </row>
    <row r="33" spans="1:15" ht="12.75" customHeight="1">
      <c r="A33" s="33">
        <v>23</v>
      </c>
      <c r="B33" s="62" t="s">
        <v>325</v>
      </c>
      <c r="C33" s="31">
        <v>1509.95</v>
      </c>
      <c r="D33" s="40">
        <v>1497.9833333333333</v>
      </c>
      <c r="E33" s="40">
        <v>1476.9666666666667</v>
      </c>
      <c r="F33" s="40">
        <v>1443.9833333333333</v>
      </c>
      <c r="G33" s="40">
        <v>1422.9666666666667</v>
      </c>
      <c r="H33" s="40">
        <v>1530.9666666666667</v>
      </c>
      <c r="I33" s="40">
        <v>1551.9833333333336</v>
      </c>
      <c r="J33" s="40">
        <v>1584.9666666666667</v>
      </c>
      <c r="K33" s="31">
        <v>1519</v>
      </c>
      <c r="L33" s="31">
        <v>1465</v>
      </c>
      <c r="M33" s="31">
        <v>1.55958</v>
      </c>
      <c r="N33" s="1"/>
      <c r="O33" s="1"/>
    </row>
    <row r="34" spans="1:15" ht="12.75" customHeight="1">
      <c r="A34" s="33">
        <v>24</v>
      </c>
      <c r="B34" s="62" t="s">
        <v>326</v>
      </c>
      <c r="C34" s="31">
        <v>615.45000000000005</v>
      </c>
      <c r="D34" s="40">
        <v>613.25</v>
      </c>
      <c r="E34" s="40">
        <v>609.25</v>
      </c>
      <c r="F34" s="40">
        <v>603.04999999999995</v>
      </c>
      <c r="G34" s="40">
        <v>599.04999999999995</v>
      </c>
      <c r="H34" s="40">
        <v>619.45000000000005</v>
      </c>
      <c r="I34" s="40">
        <v>623.45000000000005</v>
      </c>
      <c r="J34" s="40">
        <v>629.65000000000009</v>
      </c>
      <c r="K34" s="31">
        <v>617.25</v>
      </c>
      <c r="L34" s="31">
        <v>607.04999999999995</v>
      </c>
      <c r="M34" s="31">
        <v>0.51454</v>
      </c>
      <c r="N34" s="1"/>
      <c r="O34" s="1"/>
    </row>
    <row r="35" spans="1:15" ht="12.75" customHeight="1">
      <c r="A35" s="33">
        <v>25</v>
      </c>
      <c r="B35" s="62" t="s">
        <v>54</v>
      </c>
      <c r="C35" s="31">
        <v>3389.9</v>
      </c>
      <c r="D35" s="40">
        <v>3393.0666666666671</v>
      </c>
      <c r="E35" s="40">
        <v>3372.1333333333341</v>
      </c>
      <c r="F35" s="40">
        <v>3354.3666666666672</v>
      </c>
      <c r="G35" s="40">
        <v>3333.4333333333343</v>
      </c>
      <c r="H35" s="40">
        <v>3410.8333333333339</v>
      </c>
      <c r="I35" s="40">
        <v>3431.7666666666673</v>
      </c>
      <c r="J35" s="40">
        <v>3449.5333333333338</v>
      </c>
      <c r="K35" s="31">
        <v>3414</v>
      </c>
      <c r="L35" s="31">
        <v>3375.3</v>
      </c>
      <c r="M35" s="31">
        <v>1.24993</v>
      </c>
      <c r="N35" s="1"/>
      <c r="O35" s="1"/>
    </row>
    <row r="36" spans="1:15" ht="12.75" customHeight="1">
      <c r="A36" s="33">
        <v>26</v>
      </c>
      <c r="B36" s="62" t="s">
        <v>327</v>
      </c>
      <c r="C36" s="31">
        <v>2637.45</v>
      </c>
      <c r="D36" s="40">
        <v>2656.8166666666666</v>
      </c>
      <c r="E36" s="40">
        <v>2598.6333333333332</v>
      </c>
      <c r="F36" s="40">
        <v>2559.8166666666666</v>
      </c>
      <c r="G36" s="40">
        <v>2501.6333333333332</v>
      </c>
      <c r="H36" s="40">
        <v>2695.6333333333332</v>
      </c>
      <c r="I36" s="40">
        <v>2753.8166666666666</v>
      </c>
      <c r="J36" s="40">
        <v>2792.6333333333332</v>
      </c>
      <c r="K36" s="31">
        <v>2715</v>
      </c>
      <c r="L36" s="31">
        <v>2618</v>
      </c>
      <c r="M36" s="31">
        <v>0.31984000000000001</v>
      </c>
      <c r="N36" s="1"/>
      <c r="O36" s="1"/>
    </row>
    <row r="37" spans="1:15" ht="12.75" customHeight="1">
      <c r="A37" s="33">
        <v>27</v>
      </c>
      <c r="B37" s="62" t="s">
        <v>328</v>
      </c>
      <c r="C37" s="31">
        <v>17.899999999999999</v>
      </c>
      <c r="D37" s="40">
        <v>17.45</v>
      </c>
      <c r="E37" s="40">
        <v>16.75</v>
      </c>
      <c r="F37" s="40">
        <v>15.600000000000001</v>
      </c>
      <c r="G37" s="40">
        <v>14.900000000000002</v>
      </c>
      <c r="H37" s="40">
        <v>18.599999999999998</v>
      </c>
      <c r="I37" s="40">
        <v>19.299999999999994</v>
      </c>
      <c r="J37" s="40">
        <v>20.449999999999996</v>
      </c>
      <c r="K37" s="31">
        <v>18.149999999999999</v>
      </c>
      <c r="L37" s="31">
        <v>16.3</v>
      </c>
      <c r="M37" s="31">
        <v>1163.5764999999999</v>
      </c>
      <c r="N37" s="1"/>
      <c r="O37" s="1"/>
    </row>
    <row r="38" spans="1:15" ht="12.75" customHeight="1">
      <c r="A38" s="33">
        <v>28</v>
      </c>
      <c r="B38" s="62" t="s">
        <v>329</v>
      </c>
      <c r="C38" s="31">
        <v>641.5</v>
      </c>
      <c r="D38" s="40">
        <v>638.86666666666667</v>
      </c>
      <c r="E38" s="40">
        <v>634.83333333333337</v>
      </c>
      <c r="F38" s="40">
        <v>628.16666666666674</v>
      </c>
      <c r="G38" s="40">
        <v>624.13333333333344</v>
      </c>
      <c r="H38" s="40">
        <v>645.5333333333333</v>
      </c>
      <c r="I38" s="40">
        <v>649.56666666666661</v>
      </c>
      <c r="J38" s="40">
        <v>656.23333333333323</v>
      </c>
      <c r="K38" s="31">
        <v>642.9</v>
      </c>
      <c r="L38" s="31">
        <v>632.20000000000005</v>
      </c>
      <c r="M38" s="31">
        <v>4.9431500000000002</v>
      </c>
      <c r="N38" s="1"/>
      <c r="O38" s="1"/>
    </row>
    <row r="39" spans="1:15" ht="12.75" customHeight="1">
      <c r="A39" s="33">
        <v>29</v>
      </c>
      <c r="B39" s="62" t="s">
        <v>330</v>
      </c>
      <c r="C39" s="31">
        <v>2351.25</v>
      </c>
      <c r="D39" s="40">
        <v>2332.4</v>
      </c>
      <c r="E39" s="40">
        <v>2299.8500000000004</v>
      </c>
      <c r="F39" s="40">
        <v>2248.4500000000003</v>
      </c>
      <c r="G39" s="40">
        <v>2215.9000000000005</v>
      </c>
      <c r="H39" s="40">
        <v>2383.8000000000002</v>
      </c>
      <c r="I39" s="40">
        <v>2416.3500000000004</v>
      </c>
      <c r="J39" s="40">
        <v>2467.75</v>
      </c>
      <c r="K39" s="31">
        <v>2364.9499999999998</v>
      </c>
      <c r="L39" s="31">
        <v>2281</v>
      </c>
      <c r="M39" s="31">
        <v>5.3751800000000003</v>
      </c>
      <c r="N39" s="1"/>
      <c r="O39" s="1"/>
    </row>
    <row r="40" spans="1:15" ht="12.75" customHeight="1">
      <c r="A40" s="33">
        <v>30</v>
      </c>
      <c r="B40" s="62" t="s">
        <v>55</v>
      </c>
      <c r="C40" s="31">
        <v>448.1</v>
      </c>
      <c r="D40" s="40">
        <v>448.35000000000008</v>
      </c>
      <c r="E40" s="40">
        <v>444.35000000000014</v>
      </c>
      <c r="F40" s="40">
        <v>440.60000000000008</v>
      </c>
      <c r="G40" s="40">
        <v>436.60000000000014</v>
      </c>
      <c r="H40" s="40">
        <v>452.10000000000014</v>
      </c>
      <c r="I40" s="40">
        <v>456.1</v>
      </c>
      <c r="J40" s="40">
        <v>459.85000000000014</v>
      </c>
      <c r="K40" s="31">
        <v>452.35</v>
      </c>
      <c r="L40" s="31">
        <v>444.6</v>
      </c>
      <c r="M40" s="31">
        <v>26.531870000000001</v>
      </c>
      <c r="N40" s="1"/>
      <c r="O40" s="1"/>
    </row>
    <row r="41" spans="1:15" ht="12.75" customHeight="1">
      <c r="A41" s="33">
        <v>31</v>
      </c>
      <c r="B41" s="62" t="s">
        <v>331</v>
      </c>
      <c r="C41" s="31">
        <v>1622.5</v>
      </c>
      <c r="D41" s="40">
        <v>1615.8166666666666</v>
      </c>
      <c r="E41" s="40">
        <v>1601.6333333333332</v>
      </c>
      <c r="F41" s="40">
        <v>1580.7666666666667</v>
      </c>
      <c r="G41" s="40">
        <v>1566.5833333333333</v>
      </c>
      <c r="H41" s="40">
        <v>1636.6833333333332</v>
      </c>
      <c r="I41" s="40">
        <v>1650.8666666666666</v>
      </c>
      <c r="J41" s="40">
        <v>1671.7333333333331</v>
      </c>
      <c r="K41" s="31">
        <v>1630</v>
      </c>
      <c r="L41" s="31">
        <v>1594.95</v>
      </c>
      <c r="M41" s="31">
        <v>7.3820600000000001</v>
      </c>
      <c r="N41" s="1"/>
      <c r="O41" s="1"/>
    </row>
    <row r="42" spans="1:15" ht="12.75" customHeight="1">
      <c r="A42" s="33">
        <v>32</v>
      </c>
      <c r="B42" s="62" t="s">
        <v>332</v>
      </c>
      <c r="C42" s="31">
        <v>1047.2</v>
      </c>
      <c r="D42" s="40">
        <v>1057.5666666666666</v>
      </c>
      <c r="E42" s="40">
        <v>1033.1333333333332</v>
      </c>
      <c r="F42" s="40">
        <v>1019.0666666666666</v>
      </c>
      <c r="G42" s="40">
        <v>994.63333333333321</v>
      </c>
      <c r="H42" s="40">
        <v>1071.6333333333332</v>
      </c>
      <c r="I42" s="40">
        <v>1096.0666666666666</v>
      </c>
      <c r="J42" s="40">
        <v>1110.1333333333332</v>
      </c>
      <c r="K42" s="31">
        <v>1082</v>
      </c>
      <c r="L42" s="31">
        <v>1043.5</v>
      </c>
      <c r="M42" s="31">
        <v>0.66754000000000002</v>
      </c>
      <c r="N42" s="1"/>
      <c r="O42" s="1"/>
    </row>
    <row r="43" spans="1:15" ht="12.75" customHeight="1">
      <c r="A43" s="33">
        <v>33</v>
      </c>
      <c r="B43" s="62" t="s">
        <v>56</v>
      </c>
      <c r="C43" s="31">
        <v>5118.75</v>
      </c>
      <c r="D43" s="40">
        <v>5126.1166666666668</v>
      </c>
      <c r="E43" s="40">
        <v>5079.2333333333336</v>
      </c>
      <c r="F43" s="40">
        <v>5039.7166666666672</v>
      </c>
      <c r="G43" s="40">
        <v>4992.8333333333339</v>
      </c>
      <c r="H43" s="40">
        <v>5165.6333333333332</v>
      </c>
      <c r="I43" s="40">
        <v>5212.5166666666664</v>
      </c>
      <c r="J43" s="40">
        <v>5252.0333333333328</v>
      </c>
      <c r="K43" s="31">
        <v>5173</v>
      </c>
      <c r="L43" s="31">
        <v>5086.6000000000004</v>
      </c>
      <c r="M43" s="31">
        <v>4.1017400000000004</v>
      </c>
      <c r="N43" s="1"/>
      <c r="O43" s="1"/>
    </row>
    <row r="44" spans="1:15" ht="12.75" customHeight="1">
      <c r="A44" s="33">
        <v>34</v>
      </c>
      <c r="B44" s="62" t="s">
        <v>58</v>
      </c>
      <c r="C44" s="31">
        <v>419.45</v>
      </c>
      <c r="D44" s="40">
        <v>416.98333333333335</v>
      </c>
      <c r="E44" s="40">
        <v>411.9666666666667</v>
      </c>
      <c r="F44" s="40">
        <v>404.48333333333335</v>
      </c>
      <c r="G44" s="40">
        <v>399.4666666666667</v>
      </c>
      <c r="H44" s="40">
        <v>424.4666666666667</v>
      </c>
      <c r="I44" s="40">
        <v>429.48333333333335</v>
      </c>
      <c r="J44" s="40">
        <v>436.9666666666667</v>
      </c>
      <c r="K44" s="31">
        <v>422</v>
      </c>
      <c r="L44" s="31">
        <v>409.5</v>
      </c>
      <c r="M44" s="31">
        <v>29.50591</v>
      </c>
      <c r="N44" s="1"/>
      <c r="O44" s="1"/>
    </row>
    <row r="45" spans="1:15" ht="12.75" customHeight="1">
      <c r="A45" s="33">
        <v>35</v>
      </c>
      <c r="B45" s="62" t="s">
        <v>333</v>
      </c>
      <c r="C45" s="31">
        <v>242.5</v>
      </c>
      <c r="D45" s="40">
        <v>247.16666666666666</v>
      </c>
      <c r="E45" s="40">
        <v>236.33333333333331</v>
      </c>
      <c r="F45" s="40">
        <v>230.16666666666666</v>
      </c>
      <c r="G45" s="40">
        <v>219.33333333333331</v>
      </c>
      <c r="H45" s="40">
        <v>253.33333333333331</v>
      </c>
      <c r="I45" s="40">
        <v>264.16666666666663</v>
      </c>
      <c r="J45" s="40">
        <v>270.33333333333331</v>
      </c>
      <c r="K45" s="31">
        <v>258</v>
      </c>
      <c r="L45" s="31">
        <v>241</v>
      </c>
      <c r="M45" s="31">
        <v>131.05341000000001</v>
      </c>
      <c r="N45" s="1"/>
      <c r="O45" s="1"/>
    </row>
    <row r="46" spans="1:15" ht="12.75" customHeight="1">
      <c r="A46" s="33">
        <v>36</v>
      </c>
      <c r="B46" s="62" t="s">
        <v>334</v>
      </c>
      <c r="C46" s="31">
        <v>488.9</v>
      </c>
      <c r="D46" s="40">
        <v>491.56666666666666</v>
      </c>
      <c r="E46" s="40">
        <v>483.33333333333331</v>
      </c>
      <c r="F46" s="40">
        <v>477.76666666666665</v>
      </c>
      <c r="G46" s="40">
        <v>469.5333333333333</v>
      </c>
      <c r="H46" s="40">
        <v>497.13333333333333</v>
      </c>
      <c r="I46" s="40">
        <v>505.36666666666667</v>
      </c>
      <c r="J46" s="40">
        <v>510.93333333333334</v>
      </c>
      <c r="K46" s="31">
        <v>499.8</v>
      </c>
      <c r="L46" s="31">
        <v>486</v>
      </c>
      <c r="M46" s="31">
        <v>1.03285</v>
      </c>
      <c r="N46" s="1"/>
      <c r="O46" s="1"/>
    </row>
    <row r="47" spans="1:15" ht="12.75" customHeight="1">
      <c r="A47" s="33">
        <v>37</v>
      </c>
      <c r="B47" s="62" t="s">
        <v>59</v>
      </c>
      <c r="C47" s="31">
        <v>163.9</v>
      </c>
      <c r="D47" s="40">
        <v>165.23333333333335</v>
      </c>
      <c r="E47" s="40">
        <v>162.16666666666669</v>
      </c>
      <c r="F47" s="40">
        <v>160.43333333333334</v>
      </c>
      <c r="G47" s="40">
        <v>157.36666666666667</v>
      </c>
      <c r="H47" s="40">
        <v>166.9666666666667</v>
      </c>
      <c r="I47" s="40">
        <v>170.03333333333336</v>
      </c>
      <c r="J47" s="40">
        <v>171.76666666666671</v>
      </c>
      <c r="K47" s="31">
        <v>168.3</v>
      </c>
      <c r="L47" s="31">
        <v>163.5</v>
      </c>
      <c r="M47" s="31">
        <v>113.24714</v>
      </c>
      <c r="N47" s="1"/>
      <c r="O47" s="1"/>
    </row>
    <row r="48" spans="1:15" ht="12.75" customHeight="1">
      <c r="A48" s="33">
        <v>38</v>
      </c>
      <c r="B48" s="62" t="s">
        <v>61</v>
      </c>
      <c r="C48" s="31">
        <v>3316.1</v>
      </c>
      <c r="D48" s="40">
        <v>3316.3666666666668</v>
      </c>
      <c r="E48" s="40">
        <v>3299.7333333333336</v>
      </c>
      <c r="F48" s="40">
        <v>3283.3666666666668</v>
      </c>
      <c r="G48" s="40">
        <v>3266.7333333333336</v>
      </c>
      <c r="H48" s="40">
        <v>3332.7333333333336</v>
      </c>
      <c r="I48" s="40">
        <v>3349.3666666666668</v>
      </c>
      <c r="J48" s="40">
        <v>3365.7333333333336</v>
      </c>
      <c r="K48" s="31">
        <v>3333</v>
      </c>
      <c r="L48" s="31">
        <v>3300</v>
      </c>
      <c r="M48" s="31">
        <v>7.4245599999999996</v>
      </c>
      <c r="N48" s="1"/>
      <c r="O48" s="1"/>
    </row>
    <row r="49" spans="1:15" ht="12.75" customHeight="1">
      <c r="A49" s="33">
        <v>39</v>
      </c>
      <c r="B49" s="62" t="s">
        <v>335</v>
      </c>
      <c r="C49" s="31">
        <v>288.60000000000002</v>
      </c>
      <c r="D49" s="40">
        <v>289.36666666666667</v>
      </c>
      <c r="E49" s="40">
        <v>285.73333333333335</v>
      </c>
      <c r="F49" s="40">
        <v>282.86666666666667</v>
      </c>
      <c r="G49" s="40">
        <v>279.23333333333335</v>
      </c>
      <c r="H49" s="40">
        <v>292.23333333333335</v>
      </c>
      <c r="I49" s="40">
        <v>295.86666666666667</v>
      </c>
      <c r="J49" s="40">
        <v>298.73333333333335</v>
      </c>
      <c r="K49" s="31">
        <v>293</v>
      </c>
      <c r="L49" s="31">
        <v>286.5</v>
      </c>
      <c r="M49" s="31">
        <v>3.0062799999999998</v>
      </c>
      <c r="N49" s="1"/>
      <c r="O49" s="1"/>
    </row>
    <row r="50" spans="1:15" ht="12.75" customHeight="1">
      <c r="A50" s="33">
        <v>40</v>
      </c>
      <c r="B50" s="62" t="s">
        <v>336</v>
      </c>
      <c r="C50" s="31">
        <v>3697.35</v>
      </c>
      <c r="D50" s="40">
        <v>3676.6333333333332</v>
      </c>
      <c r="E50" s="40">
        <v>3645.7166666666662</v>
      </c>
      <c r="F50" s="40">
        <v>3594.083333333333</v>
      </c>
      <c r="G50" s="40">
        <v>3563.1666666666661</v>
      </c>
      <c r="H50" s="40">
        <v>3728.2666666666664</v>
      </c>
      <c r="I50" s="40">
        <v>3759.1833333333334</v>
      </c>
      <c r="J50" s="40">
        <v>3810.8166666666666</v>
      </c>
      <c r="K50" s="31">
        <v>3707.55</v>
      </c>
      <c r="L50" s="31">
        <v>3625</v>
      </c>
      <c r="M50" s="31">
        <v>0.14280999999999999</v>
      </c>
      <c r="N50" s="1"/>
      <c r="O50" s="1"/>
    </row>
    <row r="51" spans="1:15" ht="12.75" customHeight="1">
      <c r="A51" s="33">
        <v>41</v>
      </c>
      <c r="B51" s="62" t="s">
        <v>62</v>
      </c>
      <c r="C51" s="31">
        <v>1985.35</v>
      </c>
      <c r="D51" s="40">
        <v>1991.9000000000003</v>
      </c>
      <c r="E51" s="40">
        <v>1970.6000000000006</v>
      </c>
      <c r="F51" s="40">
        <v>1955.8500000000004</v>
      </c>
      <c r="G51" s="40">
        <v>1934.5500000000006</v>
      </c>
      <c r="H51" s="40">
        <v>2006.6500000000005</v>
      </c>
      <c r="I51" s="40">
        <v>2027.9500000000003</v>
      </c>
      <c r="J51" s="40">
        <v>2042.7000000000005</v>
      </c>
      <c r="K51" s="31">
        <v>2013.2</v>
      </c>
      <c r="L51" s="31">
        <v>1977.15</v>
      </c>
      <c r="M51" s="31">
        <v>4.3139700000000003</v>
      </c>
      <c r="N51" s="1"/>
      <c r="O51" s="1"/>
    </row>
    <row r="52" spans="1:15" ht="12.75" customHeight="1">
      <c r="A52" s="33">
        <v>42</v>
      </c>
      <c r="B52" s="62" t="s">
        <v>63</v>
      </c>
      <c r="C52" s="31">
        <v>7059.9</v>
      </c>
      <c r="D52" s="40">
        <v>7091.3</v>
      </c>
      <c r="E52" s="40">
        <v>7012.6</v>
      </c>
      <c r="F52" s="40">
        <v>6965.3</v>
      </c>
      <c r="G52" s="40">
        <v>6886.6</v>
      </c>
      <c r="H52" s="40">
        <v>7138.6</v>
      </c>
      <c r="I52" s="40">
        <v>7217.2999999999993</v>
      </c>
      <c r="J52" s="40">
        <v>7264.6</v>
      </c>
      <c r="K52" s="31">
        <v>7170</v>
      </c>
      <c r="L52" s="31">
        <v>7044</v>
      </c>
      <c r="M52" s="31">
        <v>0.46157999999999999</v>
      </c>
      <c r="N52" s="1"/>
      <c r="O52" s="1"/>
    </row>
    <row r="53" spans="1:15" ht="12.75" customHeight="1">
      <c r="A53" s="33">
        <v>43</v>
      </c>
      <c r="B53" s="62" t="s">
        <v>66</v>
      </c>
      <c r="C53" s="31">
        <v>682</v>
      </c>
      <c r="D53" s="40">
        <v>680.51666666666677</v>
      </c>
      <c r="E53" s="40">
        <v>676.08333333333348</v>
      </c>
      <c r="F53" s="40">
        <v>670.16666666666674</v>
      </c>
      <c r="G53" s="40">
        <v>665.73333333333346</v>
      </c>
      <c r="H53" s="40">
        <v>686.43333333333351</v>
      </c>
      <c r="I53" s="40">
        <v>690.86666666666667</v>
      </c>
      <c r="J53" s="40">
        <v>696.78333333333353</v>
      </c>
      <c r="K53" s="31">
        <v>684.95</v>
      </c>
      <c r="L53" s="31">
        <v>674.6</v>
      </c>
      <c r="M53" s="31">
        <v>11.593959999999999</v>
      </c>
      <c r="N53" s="1"/>
      <c r="O53" s="1"/>
    </row>
    <row r="54" spans="1:15" ht="12.75" customHeight="1">
      <c r="A54" s="33">
        <v>44</v>
      </c>
      <c r="B54" s="62" t="s">
        <v>337</v>
      </c>
      <c r="C54" s="31">
        <v>388.4</v>
      </c>
      <c r="D54" s="40">
        <v>390.55</v>
      </c>
      <c r="E54" s="40">
        <v>385.5</v>
      </c>
      <c r="F54" s="40">
        <v>382.59999999999997</v>
      </c>
      <c r="G54" s="40">
        <v>377.54999999999995</v>
      </c>
      <c r="H54" s="40">
        <v>393.45000000000005</v>
      </c>
      <c r="I54" s="40">
        <v>398.50000000000011</v>
      </c>
      <c r="J54" s="40">
        <v>401.40000000000009</v>
      </c>
      <c r="K54" s="31">
        <v>395.6</v>
      </c>
      <c r="L54" s="31">
        <v>387.65</v>
      </c>
      <c r="M54" s="31">
        <v>2.2063899999999999</v>
      </c>
      <c r="N54" s="1"/>
      <c r="O54" s="1"/>
    </row>
    <row r="55" spans="1:15" ht="12.75" customHeight="1">
      <c r="A55" s="33">
        <v>45</v>
      </c>
      <c r="B55" s="62" t="s">
        <v>272</v>
      </c>
      <c r="C55" s="31">
        <v>3919.5</v>
      </c>
      <c r="D55" s="40">
        <v>3948.8000000000006</v>
      </c>
      <c r="E55" s="40">
        <v>3868.7500000000014</v>
      </c>
      <c r="F55" s="40">
        <v>3818.0000000000009</v>
      </c>
      <c r="G55" s="40">
        <v>3737.9500000000016</v>
      </c>
      <c r="H55" s="40">
        <v>3999.5500000000011</v>
      </c>
      <c r="I55" s="40">
        <v>4079.6000000000004</v>
      </c>
      <c r="J55" s="40">
        <v>4130.3500000000004</v>
      </c>
      <c r="K55" s="31">
        <v>4028.85</v>
      </c>
      <c r="L55" s="31">
        <v>3898.05</v>
      </c>
      <c r="M55" s="31">
        <v>3.1077900000000001</v>
      </c>
      <c r="N55" s="1"/>
      <c r="O55" s="1"/>
    </row>
    <row r="56" spans="1:15" ht="12.75" customHeight="1">
      <c r="A56" s="33">
        <v>46</v>
      </c>
      <c r="B56" s="62" t="s">
        <v>67</v>
      </c>
      <c r="C56" s="31">
        <v>966</v>
      </c>
      <c r="D56" s="40">
        <v>969.15</v>
      </c>
      <c r="E56" s="40">
        <v>960</v>
      </c>
      <c r="F56" s="40">
        <v>954</v>
      </c>
      <c r="G56" s="40">
        <v>944.85</v>
      </c>
      <c r="H56" s="40">
        <v>975.15</v>
      </c>
      <c r="I56" s="40">
        <v>984.29999999999984</v>
      </c>
      <c r="J56" s="40">
        <v>990.3</v>
      </c>
      <c r="K56" s="31">
        <v>978.3</v>
      </c>
      <c r="L56" s="31">
        <v>963.15</v>
      </c>
      <c r="M56" s="31">
        <v>78.058549999999997</v>
      </c>
      <c r="N56" s="1"/>
      <c r="O56" s="1"/>
    </row>
    <row r="57" spans="1:15" ht="12" customHeight="1">
      <c r="A57" s="33">
        <v>47</v>
      </c>
      <c r="B57" s="62" t="s">
        <v>338</v>
      </c>
      <c r="C57" s="31">
        <v>2604.65</v>
      </c>
      <c r="D57" s="40">
        <v>2624.8833333333337</v>
      </c>
      <c r="E57" s="40">
        <v>2569.8166666666675</v>
      </c>
      <c r="F57" s="40">
        <v>2534.983333333334</v>
      </c>
      <c r="G57" s="40">
        <v>2479.9166666666679</v>
      </c>
      <c r="H57" s="40">
        <v>2659.7166666666672</v>
      </c>
      <c r="I57" s="40">
        <v>2714.7833333333338</v>
      </c>
      <c r="J57" s="40">
        <v>2749.6166666666668</v>
      </c>
      <c r="K57" s="31">
        <v>2679.95</v>
      </c>
      <c r="L57" s="31">
        <v>2590.0500000000002</v>
      </c>
      <c r="M57" s="31">
        <v>0.27998000000000001</v>
      </c>
      <c r="N57" s="1"/>
      <c r="O57" s="1"/>
    </row>
    <row r="58" spans="1:15" ht="12.75" customHeight="1">
      <c r="A58" s="33">
        <v>48</v>
      </c>
      <c r="B58" s="62" t="s">
        <v>339</v>
      </c>
      <c r="C58" s="31">
        <v>1641.6</v>
      </c>
      <c r="D58" s="40">
        <v>1672.3</v>
      </c>
      <c r="E58" s="40">
        <v>1595</v>
      </c>
      <c r="F58" s="40">
        <v>1548.4</v>
      </c>
      <c r="G58" s="40">
        <v>1471.1000000000001</v>
      </c>
      <c r="H58" s="40">
        <v>1718.8999999999999</v>
      </c>
      <c r="I58" s="40">
        <v>1796.1999999999996</v>
      </c>
      <c r="J58" s="40">
        <v>1842.7999999999997</v>
      </c>
      <c r="K58" s="31">
        <v>1749.6</v>
      </c>
      <c r="L58" s="31">
        <v>1625.7</v>
      </c>
      <c r="M58" s="31">
        <v>20.184979999999999</v>
      </c>
      <c r="N58" s="1"/>
      <c r="O58" s="1"/>
    </row>
    <row r="59" spans="1:15" ht="12.75" customHeight="1">
      <c r="A59" s="33">
        <v>49</v>
      </c>
      <c r="B59" s="62" t="s">
        <v>340</v>
      </c>
      <c r="C59" s="31">
        <v>572.15</v>
      </c>
      <c r="D59" s="40">
        <v>575.20000000000005</v>
      </c>
      <c r="E59" s="40">
        <v>567.90000000000009</v>
      </c>
      <c r="F59" s="40">
        <v>563.65000000000009</v>
      </c>
      <c r="G59" s="40">
        <v>556.35000000000014</v>
      </c>
      <c r="H59" s="40">
        <v>579.45000000000005</v>
      </c>
      <c r="I59" s="40">
        <v>586.75</v>
      </c>
      <c r="J59" s="40">
        <v>591</v>
      </c>
      <c r="K59" s="31">
        <v>582.5</v>
      </c>
      <c r="L59" s="31">
        <v>570.95000000000005</v>
      </c>
      <c r="M59" s="31">
        <v>7.2755700000000001</v>
      </c>
      <c r="N59" s="1"/>
      <c r="O59" s="1"/>
    </row>
    <row r="60" spans="1:15" ht="12.75" customHeight="1">
      <c r="A60" s="33">
        <v>50</v>
      </c>
      <c r="B60" s="62" t="s">
        <v>68</v>
      </c>
      <c r="C60" s="31">
        <v>4650.1499999999996</v>
      </c>
      <c r="D60" s="40">
        <v>4663.5999999999995</v>
      </c>
      <c r="E60" s="40">
        <v>4623.5499999999993</v>
      </c>
      <c r="F60" s="40">
        <v>4596.95</v>
      </c>
      <c r="G60" s="40">
        <v>4556.8999999999996</v>
      </c>
      <c r="H60" s="40">
        <v>4690.1999999999989</v>
      </c>
      <c r="I60" s="40">
        <v>4730.25</v>
      </c>
      <c r="J60" s="40">
        <v>4756.8499999999985</v>
      </c>
      <c r="K60" s="31">
        <v>4703.6499999999996</v>
      </c>
      <c r="L60" s="31">
        <v>4637</v>
      </c>
      <c r="M60" s="31">
        <v>2.7482099999999998</v>
      </c>
      <c r="N60" s="1"/>
      <c r="O60" s="1"/>
    </row>
    <row r="61" spans="1:15" ht="12.75" customHeight="1">
      <c r="A61" s="33">
        <v>51</v>
      </c>
      <c r="B61" s="62" t="s">
        <v>341</v>
      </c>
      <c r="C61" s="31">
        <v>1210.75</v>
      </c>
      <c r="D61" s="40">
        <v>1209.25</v>
      </c>
      <c r="E61" s="40">
        <v>1197.5</v>
      </c>
      <c r="F61" s="40">
        <v>1184.25</v>
      </c>
      <c r="G61" s="40">
        <v>1172.5</v>
      </c>
      <c r="H61" s="40">
        <v>1222.5</v>
      </c>
      <c r="I61" s="40">
        <v>1234.25</v>
      </c>
      <c r="J61" s="40">
        <v>1247.5</v>
      </c>
      <c r="K61" s="31">
        <v>1221</v>
      </c>
      <c r="L61" s="31">
        <v>1196</v>
      </c>
      <c r="M61" s="31">
        <v>1.11351</v>
      </c>
      <c r="N61" s="1"/>
      <c r="O61" s="1"/>
    </row>
    <row r="62" spans="1:15" ht="12.75" customHeight="1">
      <c r="A62" s="33">
        <v>52</v>
      </c>
      <c r="B62" s="62" t="s">
        <v>71</v>
      </c>
      <c r="C62" s="31">
        <v>7206.15</v>
      </c>
      <c r="D62" s="40">
        <v>7223.0166666666664</v>
      </c>
      <c r="E62" s="40">
        <v>7160.1333333333332</v>
      </c>
      <c r="F62" s="40">
        <v>7114.1166666666668</v>
      </c>
      <c r="G62" s="40">
        <v>7051.2333333333336</v>
      </c>
      <c r="H62" s="40">
        <v>7269.0333333333328</v>
      </c>
      <c r="I62" s="40">
        <v>7331.9166666666661</v>
      </c>
      <c r="J62" s="40">
        <v>7377.9333333333325</v>
      </c>
      <c r="K62" s="31">
        <v>7285.9</v>
      </c>
      <c r="L62" s="31">
        <v>7177</v>
      </c>
      <c r="M62" s="31">
        <v>5.4680400000000002</v>
      </c>
      <c r="N62" s="1"/>
      <c r="O62" s="1"/>
    </row>
    <row r="63" spans="1:15" ht="12.75" customHeight="1">
      <c r="A63" s="33">
        <v>53</v>
      </c>
      <c r="B63" s="62" t="s">
        <v>70</v>
      </c>
      <c r="C63" s="31">
        <v>1519.25</v>
      </c>
      <c r="D63" s="40">
        <v>1522.5</v>
      </c>
      <c r="E63" s="40">
        <v>1510</v>
      </c>
      <c r="F63" s="40">
        <v>1500.75</v>
      </c>
      <c r="G63" s="40">
        <v>1488.25</v>
      </c>
      <c r="H63" s="40">
        <v>1531.75</v>
      </c>
      <c r="I63" s="40">
        <v>1544.25</v>
      </c>
      <c r="J63" s="40">
        <v>1553.5</v>
      </c>
      <c r="K63" s="31">
        <v>1535</v>
      </c>
      <c r="L63" s="31">
        <v>1513.25</v>
      </c>
      <c r="M63" s="31">
        <v>7.9905200000000001</v>
      </c>
      <c r="N63" s="1"/>
      <c r="O63" s="1"/>
    </row>
    <row r="64" spans="1:15" ht="12.75" customHeight="1">
      <c r="A64" s="33">
        <v>54</v>
      </c>
      <c r="B64" s="62" t="s">
        <v>273</v>
      </c>
      <c r="C64" s="31">
        <v>7004.6</v>
      </c>
      <c r="D64" s="40">
        <v>7000.6833333333334</v>
      </c>
      <c r="E64" s="40">
        <v>6973.3666666666668</v>
      </c>
      <c r="F64" s="40">
        <v>6942.1333333333332</v>
      </c>
      <c r="G64" s="40">
        <v>6914.8166666666666</v>
      </c>
      <c r="H64" s="40">
        <v>7031.916666666667</v>
      </c>
      <c r="I64" s="40">
        <v>7059.2333333333345</v>
      </c>
      <c r="J64" s="40">
        <v>7090.4666666666672</v>
      </c>
      <c r="K64" s="31">
        <v>7028</v>
      </c>
      <c r="L64" s="31">
        <v>6969.45</v>
      </c>
      <c r="M64" s="31">
        <v>0.24526999999999999</v>
      </c>
      <c r="N64" s="1"/>
      <c r="O64" s="1"/>
    </row>
    <row r="65" spans="1:15" ht="12.75" customHeight="1">
      <c r="A65" s="33">
        <v>55</v>
      </c>
      <c r="B65" s="62" t="s">
        <v>342</v>
      </c>
      <c r="C65" s="31">
        <v>2400.65</v>
      </c>
      <c r="D65" s="40">
        <v>2414.85</v>
      </c>
      <c r="E65" s="40">
        <v>2370.7999999999997</v>
      </c>
      <c r="F65" s="40">
        <v>2340.9499999999998</v>
      </c>
      <c r="G65" s="40">
        <v>2296.8999999999996</v>
      </c>
      <c r="H65" s="40">
        <v>2444.6999999999998</v>
      </c>
      <c r="I65" s="40">
        <v>2488.75</v>
      </c>
      <c r="J65" s="40">
        <v>2518.6</v>
      </c>
      <c r="K65" s="31">
        <v>2458.9</v>
      </c>
      <c r="L65" s="31">
        <v>2385</v>
      </c>
      <c r="M65" s="31">
        <v>0.82943999999999996</v>
      </c>
      <c r="N65" s="1"/>
      <c r="O65" s="1"/>
    </row>
    <row r="66" spans="1:15" ht="12.75" customHeight="1">
      <c r="A66" s="33">
        <v>56</v>
      </c>
      <c r="B66" s="62" t="s">
        <v>72</v>
      </c>
      <c r="C66" s="31">
        <v>2476.4</v>
      </c>
      <c r="D66" s="40">
        <v>2484.9499999999998</v>
      </c>
      <c r="E66" s="40">
        <v>2444.8999999999996</v>
      </c>
      <c r="F66" s="40">
        <v>2413.3999999999996</v>
      </c>
      <c r="G66" s="40">
        <v>2373.3499999999995</v>
      </c>
      <c r="H66" s="40">
        <v>2516.4499999999998</v>
      </c>
      <c r="I66" s="40">
        <v>2556.5</v>
      </c>
      <c r="J66" s="40">
        <v>2588</v>
      </c>
      <c r="K66" s="31">
        <v>2525</v>
      </c>
      <c r="L66" s="31">
        <v>2453.4499999999998</v>
      </c>
      <c r="M66" s="31">
        <v>6.7449300000000001</v>
      </c>
      <c r="N66" s="1"/>
      <c r="O66" s="1"/>
    </row>
    <row r="67" spans="1:15" ht="12.75" customHeight="1">
      <c r="A67" s="33">
        <v>57</v>
      </c>
      <c r="B67" s="62" t="s">
        <v>73</v>
      </c>
      <c r="C67" s="31">
        <v>399.8</v>
      </c>
      <c r="D67" s="40">
        <v>399.33333333333331</v>
      </c>
      <c r="E67" s="40">
        <v>395.86666666666662</v>
      </c>
      <c r="F67" s="40">
        <v>391.93333333333328</v>
      </c>
      <c r="G67" s="40">
        <v>388.46666666666658</v>
      </c>
      <c r="H67" s="40">
        <v>403.26666666666665</v>
      </c>
      <c r="I67" s="40">
        <v>406.73333333333335</v>
      </c>
      <c r="J67" s="40">
        <v>410.66666666666669</v>
      </c>
      <c r="K67" s="31">
        <v>402.8</v>
      </c>
      <c r="L67" s="31">
        <v>395.4</v>
      </c>
      <c r="M67" s="31">
        <v>12.69014</v>
      </c>
      <c r="N67" s="1"/>
      <c r="O67" s="1"/>
    </row>
    <row r="68" spans="1:15" ht="12.75" customHeight="1">
      <c r="A68" s="33">
        <v>58</v>
      </c>
      <c r="B68" s="62" t="s">
        <v>74</v>
      </c>
      <c r="C68" s="31">
        <v>241.6</v>
      </c>
      <c r="D68" s="40">
        <v>243.61666666666667</v>
      </c>
      <c r="E68" s="40">
        <v>238.98333333333335</v>
      </c>
      <c r="F68" s="40">
        <v>236.36666666666667</v>
      </c>
      <c r="G68" s="40">
        <v>231.73333333333335</v>
      </c>
      <c r="H68" s="40">
        <v>246.23333333333335</v>
      </c>
      <c r="I68" s="40">
        <v>250.86666666666667</v>
      </c>
      <c r="J68" s="40">
        <v>253.48333333333335</v>
      </c>
      <c r="K68" s="31">
        <v>248.25</v>
      </c>
      <c r="L68" s="31">
        <v>241</v>
      </c>
      <c r="M68" s="31">
        <v>77.889399999999995</v>
      </c>
      <c r="N68" s="1"/>
      <c r="O68" s="1"/>
    </row>
    <row r="69" spans="1:15" ht="12.75" customHeight="1">
      <c r="A69" s="33">
        <v>59</v>
      </c>
      <c r="B69" s="62" t="s">
        <v>75</v>
      </c>
      <c r="C69" s="31">
        <v>198.1</v>
      </c>
      <c r="D69" s="40">
        <v>197.20000000000002</v>
      </c>
      <c r="E69" s="40">
        <v>195.90000000000003</v>
      </c>
      <c r="F69" s="40">
        <v>193.70000000000002</v>
      </c>
      <c r="G69" s="40">
        <v>192.40000000000003</v>
      </c>
      <c r="H69" s="40">
        <v>199.40000000000003</v>
      </c>
      <c r="I69" s="40">
        <v>200.70000000000005</v>
      </c>
      <c r="J69" s="40">
        <v>202.90000000000003</v>
      </c>
      <c r="K69" s="31">
        <v>198.5</v>
      </c>
      <c r="L69" s="31">
        <v>195</v>
      </c>
      <c r="M69" s="31">
        <v>195.93213</v>
      </c>
      <c r="N69" s="1"/>
      <c r="O69" s="1"/>
    </row>
    <row r="70" spans="1:15" ht="12.75" customHeight="1">
      <c r="A70" s="33">
        <v>60</v>
      </c>
      <c r="B70" s="62" t="s">
        <v>274</v>
      </c>
      <c r="C70" s="31">
        <v>73.400000000000006</v>
      </c>
      <c r="D70" s="40">
        <v>73.833333333333329</v>
      </c>
      <c r="E70" s="40">
        <v>72.766666666666652</v>
      </c>
      <c r="F70" s="40">
        <v>72.133333333333326</v>
      </c>
      <c r="G70" s="40">
        <v>71.066666666666649</v>
      </c>
      <c r="H70" s="40">
        <v>74.466666666666654</v>
      </c>
      <c r="I70" s="40">
        <v>75.533333333333346</v>
      </c>
      <c r="J70" s="40">
        <v>76.166666666666657</v>
      </c>
      <c r="K70" s="31">
        <v>74.900000000000006</v>
      </c>
      <c r="L70" s="31">
        <v>73.2</v>
      </c>
      <c r="M70" s="31">
        <v>75.303520000000006</v>
      </c>
      <c r="N70" s="1"/>
      <c r="O70" s="1"/>
    </row>
    <row r="71" spans="1:15" ht="12.75" customHeight="1">
      <c r="A71" s="33">
        <v>61</v>
      </c>
      <c r="B71" s="62" t="s">
        <v>343</v>
      </c>
      <c r="C71" s="31">
        <v>28.15</v>
      </c>
      <c r="D71" s="40">
        <v>28.133333333333336</v>
      </c>
      <c r="E71" s="40">
        <v>27.916666666666671</v>
      </c>
      <c r="F71" s="40">
        <v>27.683333333333334</v>
      </c>
      <c r="G71" s="40">
        <v>27.466666666666669</v>
      </c>
      <c r="H71" s="40">
        <v>28.366666666666674</v>
      </c>
      <c r="I71" s="40">
        <v>28.583333333333336</v>
      </c>
      <c r="J71" s="40">
        <v>28.816666666666677</v>
      </c>
      <c r="K71" s="31">
        <v>28.35</v>
      </c>
      <c r="L71" s="31">
        <v>27.9</v>
      </c>
      <c r="M71" s="31">
        <v>129.78174999999999</v>
      </c>
      <c r="N71" s="1"/>
      <c r="O71" s="1"/>
    </row>
    <row r="72" spans="1:15" ht="12.75" customHeight="1">
      <c r="A72" s="33">
        <v>62</v>
      </c>
      <c r="B72" s="62" t="s">
        <v>76</v>
      </c>
      <c r="C72" s="31">
        <v>1650.05</v>
      </c>
      <c r="D72" s="40">
        <v>1651.3833333333332</v>
      </c>
      <c r="E72" s="40">
        <v>1639.6166666666663</v>
      </c>
      <c r="F72" s="40">
        <v>1629.1833333333332</v>
      </c>
      <c r="G72" s="40">
        <v>1617.4166666666663</v>
      </c>
      <c r="H72" s="40">
        <v>1661.8166666666664</v>
      </c>
      <c r="I72" s="40">
        <v>1673.5833333333333</v>
      </c>
      <c r="J72" s="40">
        <v>1684.0166666666664</v>
      </c>
      <c r="K72" s="31">
        <v>1663.15</v>
      </c>
      <c r="L72" s="31">
        <v>1640.95</v>
      </c>
      <c r="M72" s="31">
        <v>3.9309500000000002</v>
      </c>
      <c r="N72" s="1"/>
      <c r="O72" s="1"/>
    </row>
    <row r="73" spans="1:15" ht="12.75" customHeight="1">
      <c r="A73" s="33">
        <v>63</v>
      </c>
      <c r="B73" s="62" t="s">
        <v>344</v>
      </c>
      <c r="C73" s="31">
        <v>4322.55</v>
      </c>
      <c r="D73" s="40">
        <v>4317.5333333333328</v>
      </c>
      <c r="E73" s="40">
        <v>4305.0666666666657</v>
      </c>
      <c r="F73" s="40">
        <v>4287.583333333333</v>
      </c>
      <c r="G73" s="40">
        <v>4275.1166666666659</v>
      </c>
      <c r="H73" s="40">
        <v>4335.0166666666655</v>
      </c>
      <c r="I73" s="40">
        <v>4347.4833333333327</v>
      </c>
      <c r="J73" s="40">
        <v>4364.9666666666653</v>
      </c>
      <c r="K73" s="31">
        <v>4330</v>
      </c>
      <c r="L73" s="31">
        <v>4300.05</v>
      </c>
      <c r="M73" s="31">
        <v>0.29949999999999999</v>
      </c>
      <c r="N73" s="1"/>
      <c r="O73" s="1"/>
    </row>
    <row r="74" spans="1:15" ht="12.75" customHeight="1">
      <c r="A74" s="33">
        <v>64</v>
      </c>
      <c r="B74" s="62" t="s">
        <v>78</v>
      </c>
      <c r="C74" s="31">
        <v>683.5</v>
      </c>
      <c r="D74" s="40">
        <v>682.33333333333337</v>
      </c>
      <c r="E74" s="40">
        <v>676.16666666666674</v>
      </c>
      <c r="F74" s="40">
        <v>668.83333333333337</v>
      </c>
      <c r="G74" s="40">
        <v>662.66666666666674</v>
      </c>
      <c r="H74" s="40">
        <v>689.66666666666674</v>
      </c>
      <c r="I74" s="40">
        <v>695.83333333333348</v>
      </c>
      <c r="J74" s="40">
        <v>703.16666666666674</v>
      </c>
      <c r="K74" s="31">
        <v>688.5</v>
      </c>
      <c r="L74" s="31">
        <v>675</v>
      </c>
      <c r="M74" s="31">
        <v>7.5133999999999999</v>
      </c>
      <c r="N74" s="1"/>
      <c r="O74" s="1"/>
    </row>
    <row r="75" spans="1:15" ht="12.75" customHeight="1">
      <c r="A75" s="33">
        <v>65</v>
      </c>
      <c r="B75" s="62" t="s">
        <v>345</v>
      </c>
      <c r="C75" s="31">
        <v>1189.8</v>
      </c>
      <c r="D75" s="40">
        <v>1202.1166666666668</v>
      </c>
      <c r="E75" s="40">
        <v>1157.2333333333336</v>
      </c>
      <c r="F75" s="40">
        <v>1124.6666666666667</v>
      </c>
      <c r="G75" s="40">
        <v>1079.7833333333335</v>
      </c>
      <c r="H75" s="40">
        <v>1234.6833333333336</v>
      </c>
      <c r="I75" s="40">
        <v>1279.5666666666668</v>
      </c>
      <c r="J75" s="40">
        <v>1312.1333333333337</v>
      </c>
      <c r="K75" s="31">
        <v>1247</v>
      </c>
      <c r="L75" s="31">
        <v>1169.55</v>
      </c>
      <c r="M75" s="31">
        <v>14.265650000000001</v>
      </c>
      <c r="N75" s="1"/>
      <c r="O75" s="1"/>
    </row>
    <row r="76" spans="1:15" ht="12.75" customHeight="1">
      <c r="A76" s="33">
        <v>66</v>
      </c>
      <c r="B76" s="62" t="s">
        <v>77</v>
      </c>
      <c r="C76" s="31">
        <v>122.8</v>
      </c>
      <c r="D76" s="40">
        <v>123.61666666666667</v>
      </c>
      <c r="E76" s="40">
        <v>120.93333333333335</v>
      </c>
      <c r="F76" s="40">
        <v>119.06666666666668</v>
      </c>
      <c r="G76" s="40">
        <v>116.38333333333335</v>
      </c>
      <c r="H76" s="40">
        <v>125.48333333333335</v>
      </c>
      <c r="I76" s="40">
        <v>128.16666666666669</v>
      </c>
      <c r="J76" s="40">
        <v>130.03333333333336</v>
      </c>
      <c r="K76" s="31">
        <v>126.3</v>
      </c>
      <c r="L76" s="31">
        <v>121.75</v>
      </c>
      <c r="M76" s="31">
        <v>141.41162</v>
      </c>
      <c r="N76" s="1"/>
      <c r="O76" s="1"/>
    </row>
    <row r="77" spans="1:15" ht="12.75" customHeight="1">
      <c r="A77" s="33">
        <v>67</v>
      </c>
      <c r="B77" s="62" t="s">
        <v>79</v>
      </c>
      <c r="C77" s="31">
        <v>813.8</v>
      </c>
      <c r="D77" s="40">
        <v>815.7833333333333</v>
      </c>
      <c r="E77" s="40">
        <v>807.56666666666661</v>
      </c>
      <c r="F77" s="40">
        <v>801.33333333333326</v>
      </c>
      <c r="G77" s="40">
        <v>793.11666666666656</v>
      </c>
      <c r="H77" s="40">
        <v>822.01666666666665</v>
      </c>
      <c r="I77" s="40">
        <v>830.23333333333335</v>
      </c>
      <c r="J77" s="40">
        <v>836.4666666666667</v>
      </c>
      <c r="K77" s="31">
        <v>824</v>
      </c>
      <c r="L77" s="31">
        <v>809.55</v>
      </c>
      <c r="M77" s="31">
        <v>11.203469999999999</v>
      </c>
      <c r="N77" s="1"/>
      <c r="O77" s="1"/>
    </row>
    <row r="78" spans="1:15" ht="12.75" customHeight="1">
      <c r="A78" s="33">
        <v>68</v>
      </c>
      <c r="B78" s="62" t="s">
        <v>82</v>
      </c>
      <c r="C78" s="31">
        <v>86.9</v>
      </c>
      <c r="D78" s="40">
        <v>87.25</v>
      </c>
      <c r="E78" s="40">
        <v>86.1</v>
      </c>
      <c r="F78" s="40">
        <v>85.3</v>
      </c>
      <c r="G78" s="40">
        <v>84.149999999999991</v>
      </c>
      <c r="H78" s="40">
        <v>88.05</v>
      </c>
      <c r="I78" s="40">
        <v>89.2</v>
      </c>
      <c r="J78" s="40">
        <v>90</v>
      </c>
      <c r="K78" s="31">
        <v>88.4</v>
      </c>
      <c r="L78" s="31">
        <v>86.45</v>
      </c>
      <c r="M78" s="31">
        <v>127.8742</v>
      </c>
      <c r="N78" s="1"/>
      <c r="O78" s="1"/>
    </row>
    <row r="79" spans="1:15" ht="12.75" customHeight="1">
      <c r="A79" s="33">
        <v>69</v>
      </c>
      <c r="B79" s="62" t="s">
        <v>86</v>
      </c>
      <c r="C79" s="31">
        <v>372.8</v>
      </c>
      <c r="D79" s="40">
        <v>372.9666666666667</v>
      </c>
      <c r="E79" s="40">
        <v>371.18333333333339</v>
      </c>
      <c r="F79" s="40">
        <v>369.56666666666672</v>
      </c>
      <c r="G79" s="40">
        <v>367.78333333333342</v>
      </c>
      <c r="H79" s="40">
        <v>374.58333333333337</v>
      </c>
      <c r="I79" s="40">
        <v>376.36666666666667</v>
      </c>
      <c r="J79" s="40">
        <v>377.98333333333335</v>
      </c>
      <c r="K79" s="31">
        <v>374.75</v>
      </c>
      <c r="L79" s="31">
        <v>371.35</v>
      </c>
      <c r="M79" s="31">
        <v>13.401490000000001</v>
      </c>
      <c r="N79" s="1"/>
      <c r="O79" s="1"/>
    </row>
    <row r="80" spans="1:15" ht="12.75" customHeight="1">
      <c r="A80" s="33">
        <v>70</v>
      </c>
      <c r="B80" s="62" t="s">
        <v>346</v>
      </c>
      <c r="C80" s="31">
        <v>9704.2999999999993</v>
      </c>
      <c r="D80" s="40">
        <v>9753.1</v>
      </c>
      <c r="E80" s="40">
        <v>9651.2000000000007</v>
      </c>
      <c r="F80" s="40">
        <v>9598.1</v>
      </c>
      <c r="G80" s="40">
        <v>9496.2000000000007</v>
      </c>
      <c r="H80" s="40">
        <v>9806.2000000000007</v>
      </c>
      <c r="I80" s="40">
        <v>9908.0999999999985</v>
      </c>
      <c r="J80" s="40">
        <v>9961.2000000000007</v>
      </c>
      <c r="K80" s="31">
        <v>9855</v>
      </c>
      <c r="L80" s="31">
        <v>9700</v>
      </c>
      <c r="M80" s="31">
        <v>7.2899999999999996E-3</v>
      </c>
      <c r="N80" s="1"/>
      <c r="O80" s="1"/>
    </row>
    <row r="81" spans="1:15" ht="12.75" customHeight="1">
      <c r="A81" s="33">
        <v>71</v>
      </c>
      <c r="B81" s="62" t="s">
        <v>81</v>
      </c>
      <c r="C81" s="31">
        <v>839</v>
      </c>
      <c r="D81" s="40">
        <v>836.7166666666667</v>
      </c>
      <c r="E81" s="40">
        <v>832.68333333333339</v>
      </c>
      <c r="F81" s="40">
        <v>826.36666666666667</v>
      </c>
      <c r="G81" s="40">
        <v>822.33333333333337</v>
      </c>
      <c r="H81" s="40">
        <v>843.03333333333342</v>
      </c>
      <c r="I81" s="40">
        <v>847.06666666666672</v>
      </c>
      <c r="J81" s="40">
        <v>853.38333333333344</v>
      </c>
      <c r="K81" s="31">
        <v>840.75</v>
      </c>
      <c r="L81" s="31">
        <v>830.4</v>
      </c>
      <c r="M81" s="31">
        <v>30.227239999999998</v>
      </c>
      <c r="N81" s="1"/>
      <c r="O81" s="1"/>
    </row>
    <row r="82" spans="1:15" ht="12.75" customHeight="1">
      <c r="A82" s="33">
        <v>72</v>
      </c>
      <c r="B82" s="62" t="s">
        <v>83</v>
      </c>
      <c r="C82" s="31">
        <v>245.1</v>
      </c>
      <c r="D82" s="40">
        <v>245.33333333333334</v>
      </c>
      <c r="E82" s="40">
        <v>244.01666666666668</v>
      </c>
      <c r="F82" s="40">
        <v>242.93333333333334</v>
      </c>
      <c r="G82" s="40">
        <v>241.61666666666667</v>
      </c>
      <c r="H82" s="40">
        <v>246.41666666666669</v>
      </c>
      <c r="I82" s="40">
        <v>247.73333333333335</v>
      </c>
      <c r="J82" s="40">
        <v>248.81666666666669</v>
      </c>
      <c r="K82" s="31">
        <v>246.65</v>
      </c>
      <c r="L82" s="31">
        <v>244.25</v>
      </c>
      <c r="M82" s="31">
        <v>17.281300000000002</v>
      </c>
      <c r="N82" s="1"/>
      <c r="O82" s="1"/>
    </row>
    <row r="83" spans="1:15" ht="12.75" customHeight="1">
      <c r="A83" s="33">
        <v>73</v>
      </c>
      <c r="B83" s="62" t="s">
        <v>347</v>
      </c>
      <c r="C83" s="31">
        <v>1243.45</v>
      </c>
      <c r="D83" s="40">
        <v>1235.9666666666667</v>
      </c>
      <c r="E83" s="40">
        <v>1210.4833333333333</v>
      </c>
      <c r="F83" s="40">
        <v>1177.5166666666667</v>
      </c>
      <c r="G83" s="40">
        <v>1152.0333333333333</v>
      </c>
      <c r="H83" s="40">
        <v>1268.9333333333334</v>
      </c>
      <c r="I83" s="40">
        <v>1294.416666666667</v>
      </c>
      <c r="J83" s="40">
        <v>1327.3833333333334</v>
      </c>
      <c r="K83" s="31">
        <v>1261.45</v>
      </c>
      <c r="L83" s="31">
        <v>1203</v>
      </c>
      <c r="M83" s="31">
        <v>4.1629100000000001</v>
      </c>
      <c r="N83" s="1"/>
      <c r="O83" s="1"/>
    </row>
    <row r="84" spans="1:15" ht="12.75" customHeight="1">
      <c r="A84" s="33">
        <v>74</v>
      </c>
      <c r="B84" s="62" t="s">
        <v>89</v>
      </c>
      <c r="C84" s="31">
        <v>339.55</v>
      </c>
      <c r="D84" s="40">
        <v>339.95</v>
      </c>
      <c r="E84" s="40">
        <v>337.59999999999997</v>
      </c>
      <c r="F84" s="40">
        <v>335.65</v>
      </c>
      <c r="G84" s="40">
        <v>333.29999999999995</v>
      </c>
      <c r="H84" s="40">
        <v>341.9</v>
      </c>
      <c r="I84" s="40">
        <v>344.25</v>
      </c>
      <c r="J84" s="40">
        <v>346.2</v>
      </c>
      <c r="K84" s="31">
        <v>342.3</v>
      </c>
      <c r="L84" s="31">
        <v>338</v>
      </c>
      <c r="M84" s="31">
        <v>9.8194599999999994</v>
      </c>
      <c r="N84" s="1"/>
      <c r="O84" s="1"/>
    </row>
    <row r="85" spans="1:15" ht="12.75" customHeight="1">
      <c r="A85" s="33">
        <v>75</v>
      </c>
      <c r="B85" s="62" t="s">
        <v>348</v>
      </c>
      <c r="C85" s="31">
        <v>7227.1</v>
      </c>
      <c r="D85" s="40">
        <v>7113.3666666666659</v>
      </c>
      <c r="E85" s="40">
        <v>6966.7333333333318</v>
      </c>
      <c r="F85" s="40">
        <v>6706.3666666666659</v>
      </c>
      <c r="G85" s="40">
        <v>6559.7333333333318</v>
      </c>
      <c r="H85" s="40">
        <v>7373.7333333333318</v>
      </c>
      <c r="I85" s="40">
        <v>7520.366666666665</v>
      </c>
      <c r="J85" s="40">
        <v>7780.7333333333318</v>
      </c>
      <c r="K85" s="31">
        <v>7260</v>
      </c>
      <c r="L85" s="31">
        <v>6853</v>
      </c>
      <c r="M85" s="31">
        <v>1.8367199999999999</v>
      </c>
      <c r="N85" s="1"/>
      <c r="O85" s="1"/>
    </row>
    <row r="86" spans="1:15" ht="12.75" customHeight="1">
      <c r="A86" s="33">
        <v>76</v>
      </c>
      <c r="B86" s="62" t="s">
        <v>349</v>
      </c>
      <c r="C86" s="31">
        <v>800.3</v>
      </c>
      <c r="D86" s="40">
        <v>797.43333333333339</v>
      </c>
      <c r="E86" s="40">
        <v>785.91666666666674</v>
      </c>
      <c r="F86" s="40">
        <v>771.5333333333333</v>
      </c>
      <c r="G86" s="40">
        <v>760.01666666666665</v>
      </c>
      <c r="H86" s="40">
        <v>811.81666666666683</v>
      </c>
      <c r="I86" s="40">
        <v>823.33333333333348</v>
      </c>
      <c r="J86" s="40">
        <v>837.71666666666692</v>
      </c>
      <c r="K86" s="31">
        <v>808.95</v>
      </c>
      <c r="L86" s="31">
        <v>783.05</v>
      </c>
      <c r="M86" s="31">
        <v>1.68405</v>
      </c>
      <c r="N86" s="1"/>
      <c r="O86" s="1"/>
    </row>
    <row r="87" spans="1:15" ht="12.75" customHeight="1">
      <c r="A87" s="33">
        <v>77</v>
      </c>
      <c r="B87" s="62" t="s">
        <v>350</v>
      </c>
      <c r="C87" s="31">
        <v>1047</v>
      </c>
      <c r="D87" s="40">
        <v>1055.2</v>
      </c>
      <c r="E87" s="40">
        <v>1033.4000000000001</v>
      </c>
      <c r="F87" s="40">
        <v>1019.8</v>
      </c>
      <c r="G87" s="40">
        <v>998</v>
      </c>
      <c r="H87" s="40">
        <v>1068.8000000000002</v>
      </c>
      <c r="I87" s="40">
        <v>1090.5999999999999</v>
      </c>
      <c r="J87" s="40">
        <v>1104.2000000000003</v>
      </c>
      <c r="K87" s="31">
        <v>1077</v>
      </c>
      <c r="L87" s="31">
        <v>1041.5999999999999</v>
      </c>
      <c r="M87" s="31">
        <v>0.69259999999999999</v>
      </c>
      <c r="N87" s="1"/>
      <c r="O87" s="1"/>
    </row>
    <row r="88" spans="1:15" ht="12.75" customHeight="1">
      <c r="A88" s="33">
        <v>78</v>
      </c>
      <c r="B88" s="62" t="s">
        <v>351</v>
      </c>
      <c r="C88" s="31">
        <v>542.75</v>
      </c>
      <c r="D88" s="40">
        <v>544.38333333333333</v>
      </c>
      <c r="E88" s="40">
        <v>536.9666666666667</v>
      </c>
      <c r="F88" s="40">
        <v>531.18333333333339</v>
      </c>
      <c r="G88" s="40">
        <v>523.76666666666677</v>
      </c>
      <c r="H88" s="40">
        <v>550.16666666666663</v>
      </c>
      <c r="I88" s="40">
        <v>557.58333333333337</v>
      </c>
      <c r="J88" s="40">
        <v>563.36666666666656</v>
      </c>
      <c r="K88" s="31">
        <v>551.79999999999995</v>
      </c>
      <c r="L88" s="31">
        <v>538.6</v>
      </c>
      <c r="M88" s="31">
        <v>2.21712</v>
      </c>
      <c r="N88" s="1"/>
      <c r="O88" s="1"/>
    </row>
    <row r="89" spans="1:15" ht="12.75" customHeight="1">
      <c r="A89" s="33">
        <v>79</v>
      </c>
      <c r="B89" s="62" t="s">
        <v>84</v>
      </c>
      <c r="C89" s="31">
        <v>19201.7</v>
      </c>
      <c r="D89" s="40">
        <v>19240.583333333336</v>
      </c>
      <c r="E89" s="40">
        <v>19031.26666666667</v>
      </c>
      <c r="F89" s="40">
        <v>18860.833333333336</v>
      </c>
      <c r="G89" s="40">
        <v>18651.51666666667</v>
      </c>
      <c r="H89" s="40">
        <v>19411.01666666667</v>
      </c>
      <c r="I89" s="40">
        <v>19620.333333333336</v>
      </c>
      <c r="J89" s="40">
        <v>19790.76666666667</v>
      </c>
      <c r="K89" s="31">
        <v>19449.900000000001</v>
      </c>
      <c r="L89" s="31">
        <v>19070.150000000001</v>
      </c>
      <c r="M89" s="31">
        <v>0.40492</v>
      </c>
      <c r="N89" s="1"/>
      <c r="O89" s="1"/>
    </row>
    <row r="90" spans="1:15" ht="12.75" customHeight="1">
      <c r="A90" s="33">
        <v>80</v>
      </c>
      <c r="B90" s="62" t="s">
        <v>352</v>
      </c>
      <c r="C90" s="31">
        <v>586.5</v>
      </c>
      <c r="D90" s="40">
        <v>586.5333333333333</v>
      </c>
      <c r="E90" s="40">
        <v>580.06666666666661</v>
      </c>
      <c r="F90" s="40">
        <v>573.63333333333333</v>
      </c>
      <c r="G90" s="40">
        <v>567.16666666666663</v>
      </c>
      <c r="H90" s="40">
        <v>592.96666666666658</v>
      </c>
      <c r="I90" s="40">
        <v>599.43333333333328</v>
      </c>
      <c r="J90" s="40">
        <v>605.86666666666656</v>
      </c>
      <c r="K90" s="31">
        <v>593</v>
      </c>
      <c r="L90" s="31">
        <v>580.1</v>
      </c>
      <c r="M90" s="31">
        <v>0.59684000000000004</v>
      </c>
      <c r="N90" s="1"/>
      <c r="O90" s="1"/>
    </row>
    <row r="91" spans="1:15" ht="12.75" customHeight="1">
      <c r="A91" s="33">
        <v>81</v>
      </c>
      <c r="B91" s="62" t="s">
        <v>353</v>
      </c>
      <c r="C91" s="31">
        <v>34.75</v>
      </c>
      <c r="D91" s="40">
        <v>34.75</v>
      </c>
      <c r="E91" s="40">
        <v>34.75</v>
      </c>
      <c r="F91" s="40">
        <v>34.75</v>
      </c>
      <c r="G91" s="40">
        <v>34.75</v>
      </c>
      <c r="H91" s="40">
        <v>34.75</v>
      </c>
      <c r="I91" s="40">
        <v>34.75</v>
      </c>
      <c r="J91" s="40">
        <v>34.75</v>
      </c>
      <c r="K91" s="31">
        <v>34.75</v>
      </c>
      <c r="L91" s="31">
        <v>34.75</v>
      </c>
      <c r="M91" s="31">
        <v>19.921980000000001</v>
      </c>
      <c r="N91" s="1"/>
      <c r="O91" s="1"/>
    </row>
    <row r="92" spans="1:15" ht="12.75" customHeight="1">
      <c r="A92" s="33">
        <v>82</v>
      </c>
      <c r="B92" s="62" t="s">
        <v>87</v>
      </c>
      <c r="C92" s="31">
        <v>5069.55</v>
      </c>
      <c r="D92" s="40">
        <v>5066.8166666666666</v>
      </c>
      <c r="E92" s="40">
        <v>5048.3833333333332</v>
      </c>
      <c r="F92" s="40">
        <v>5027.2166666666662</v>
      </c>
      <c r="G92" s="40">
        <v>5008.7833333333328</v>
      </c>
      <c r="H92" s="40">
        <v>5087.9833333333336</v>
      </c>
      <c r="I92" s="40">
        <v>5106.4166666666661</v>
      </c>
      <c r="J92" s="40">
        <v>5127.5833333333339</v>
      </c>
      <c r="K92" s="31">
        <v>5085.25</v>
      </c>
      <c r="L92" s="31">
        <v>5045.6499999999996</v>
      </c>
      <c r="M92" s="31">
        <v>2.722</v>
      </c>
      <c r="N92" s="1"/>
      <c r="O92" s="1"/>
    </row>
    <row r="93" spans="1:15" ht="12.75" customHeight="1">
      <c r="A93" s="33">
        <v>83</v>
      </c>
      <c r="B93" s="62" t="s">
        <v>354</v>
      </c>
      <c r="C93" s="31">
        <v>1221.1500000000001</v>
      </c>
      <c r="D93" s="40">
        <v>1210.8833333333334</v>
      </c>
      <c r="E93" s="40">
        <v>1192.2666666666669</v>
      </c>
      <c r="F93" s="40">
        <v>1163.3833333333334</v>
      </c>
      <c r="G93" s="40">
        <v>1144.7666666666669</v>
      </c>
      <c r="H93" s="40">
        <v>1239.7666666666669</v>
      </c>
      <c r="I93" s="40">
        <v>1258.3833333333332</v>
      </c>
      <c r="J93" s="40">
        <v>1287.2666666666669</v>
      </c>
      <c r="K93" s="31">
        <v>1229.5</v>
      </c>
      <c r="L93" s="31">
        <v>1182</v>
      </c>
      <c r="M93" s="31">
        <v>2.1554600000000002</v>
      </c>
      <c r="N93" s="1"/>
      <c r="O93" s="1"/>
    </row>
    <row r="94" spans="1:15" ht="12.75" customHeight="1">
      <c r="A94" s="33">
        <v>84</v>
      </c>
      <c r="B94" s="62" t="s">
        <v>355</v>
      </c>
      <c r="C94" s="31">
        <v>651.5</v>
      </c>
      <c r="D94" s="40">
        <v>653.91666666666663</v>
      </c>
      <c r="E94" s="40">
        <v>647.88333333333321</v>
      </c>
      <c r="F94" s="40">
        <v>644.26666666666654</v>
      </c>
      <c r="G94" s="40">
        <v>638.23333333333312</v>
      </c>
      <c r="H94" s="40">
        <v>657.5333333333333</v>
      </c>
      <c r="I94" s="40">
        <v>663.56666666666683</v>
      </c>
      <c r="J94" s="40">
        <v>667.18333333333339</v>
      </c>
      <c r="K94" s="31">
        <v>659.95</v>
      </c>
      <c r="L94" s="31">
        <v>650.29999999999995</v>
      </c>
      <c r="M94" s="31">
        <v>0.67556000000000005</v>
      </c>
      <c r="N94" s="1"/>
      <c r="O94" s="1"/>
    </row>
    <row r="95" spans="1:15" ht="12.75" customHeight="1">
      <c r="A95" s="33">
        <v>85</v>
      </c>
      <c r="B95" s="62" t="s">
        <v>356</v>
      </c>
      <c r="C95" s="31">
        <v>73.05</v>
      </c>
      <c r="D95" s="40">
        <v>73.149999999999991</v>
      </c>
      <c r="E95" s="40">
        <v>72.649999999999977</v>
      </c>
      <c r="F95" s="40">
        <v>72.249999999999986</v>
      </c>
      <c r="G95" s="40">
        <v>71.749999999999972</v>
      </c>
      <c r="H95" s="40">
        <v>73.549999999999983</v>
      </c>
      <c r="I95" s="40">
        <v>74.050000000000011</v>
      </c>
      <c r="J95" s="40">
        <v>74.449999999999989</v>
      </c>
      <c r="K95" s="31">
        <v>73.650000000000006</v>
      </c>
      <c r="L95" s="31">
        <v>72.75</v>
      </c>
      <c r="M95" s="31">
        <v>18.202960000000001</v>
      </c>
      <c r="N95" s="1"/>
      <c r="O95" s="1"/>
    </row>
    <row r="96" spans="1:15" ht="12.75" customHeight="1">
      <c r="A96" s="33">
        <v>86</v>
      </c>
      <c r="B96" s="62" t="s">
        <v>357</v>
      </c>
      <c r="C96" s="31">
        <v>377.15</v>
      </c>
      <c r="D96" s="40">
        <v>374.95</v>
      </c>
      <c r="E96" s="40">
        <v>370.15</v>
      </c>
      <c r="F96" s="40">
        <v>363.15</v>
      </c>
      <c r="G96" s="40">
        <v>358.34999999999997</v>
      </c>
      <c r="H96" s="40">
        <v>381.95</v>
      </c>
      <c r="I96" s="40">
        <v>386.75000000000006</v>
      </c>
      <c r="J96" s="40">
        <v>393.75</v>
      </c>
      <c r="K96" s="31">
        <v>379.75</v>
      </c>
      <c r="L96" s="31">
        <v>367.95</v>
      </c>
      <c r="M96" s="31">
        <v>16.252330000000001</v>
      </c>
      <c r="N96" s="1"/>
      <c r="O96" s="1"/>
    </row>
    <row r="97" spans="1:15" ht="12.75" customHeight="1">
      <c r="A97" s="33">
        <v>87</v>
      </c>
      <c r="B97" s="62" t="s">
        <v>358</v>
      </c>
      <c r="C97" s="31">
        <v>3906.65</v>
      </c>
      <c r="D97" s="40">
        <v>3928.5499999999997</v>
      </c>
      <c r="E97" s="40">
        <v>3878.0999999999995</v>
      </c>
      <c r="F97" s="40">
        <v>3849.5499999999997</v>
      </c>
      <c r="G97" s="40">
        <v>3799.0999999999995</v>
      </c>
      <c r="H97" s="40">
        <v>3957.0999999999995</v>
      </c>
      <c r="I97" s="40">
        <v>4007.5499999999993</v>
      </c>
      <c r="J97" s="40">
        <v>4036.0999999999995</v>
      </c>
      <c r="K97" s="31">
        <v>3979</v>
      </c>
      <c r="L97" s="31">
        <v>3900</v>
      </c>
      <c r="M97" s="31">
        <v>0.17788000000000001</v>
      </c>
      <c r="N97" s="1"/>
      <c r="O97" s="1"/>
    </row>
    <row r="98" spans="1:15" ht="12.75" customHeight="1">
      <c r="A98" s="33">
        <v>88</v>
      </c>
      <c r="B98" s="62" t="s">
        <v>359</v>
      </c>
      <c r="C98" s="31">
        <v>268.2</v>
      </c>
      <c r="D98" s="40">
        <v>269.2</v>
      </c>
      <c r="E98" s="40">
        <v>266</v>
      </c>
      <c r="F98" s="40">
        <v>263.8</v>
      </c>
      <c r="G98" s="40">
        <v>260.60000000000002</v>
      </c>
      <c r="H98" s="40">
        <v>271.39999999999998</v>
      </c>
      <c r="I98" s="40">
        <v>274.59999999999991</v>
      </c>
      <c r="J98" s="40">
        <v>276.79999999999995</v>
      </c>
      <c r="K98" s="31">
        <v>272.39999999999998</v>
      </c>
      <c r="L98" s="31">
        <v>267</v>
      </c>
      <c r="M98" s="31">
        <v>2.0303399999999998</v>
      </c>
      <c r="N98" s="1"/>
      <c r="O98" s="1"/>
    </row>
    <row r="99" spans="1:15" ht="12.75" customHeight="1">
      <c r="A99" s="33">
        <v>89</v>
      </c>
      <c r="B99" s="62" t="s">
        <v>360</v>
      </c>
      <c r="C99" s="31">
        <v>323.14999999999998</v>
      </c>
      <c r="D99" s="40">
        <v>324.43333333333334</v>
      </c>
      <c r="E99" s="40">
        <v>319.86666666666667</v>
      </c>
      <c r="F99" s="40">
        <v>316.58333333333331</v>
      </c>
      <c r="G99" s="40">
        <v>312.01666666666665</v>
      </c>
      <c r="H99" s="40">
        <v>327.7166666666667</v>
      </c>
      <c r="I99" s="40">
        <v>332.28333333333342</v>
      </c>
      <c r="J99" s="40">
        <v>335.56666666666672</v>
      </c>
      <c r="K99" s="31">
        <v>329</v>
      </c>
      <c r="L99" s="31">
        <v>321.14999999999998</v>
      </c>
      <c r="M99" s="31">
        <v>4.4235800000000003</v>
      </c>
      <c r="N99" s="1"/>
      <c r="O99" s="1"/>
    </row>
    <row r="100" spans="1:15" ht="12.75" customHeight="1">
      <c r="A100" s="33">
        <v>90</v>
      </c>
      <c r="B100" s="62" t="s">
        <v>91</v>
      </c>
      <c r="C100" s="31">
        <v>744.2</v>
      </c>
      <c r="D100" s="40">
        <v>747.9</v>
      </c>
      <c r="E100" s="40">
        <v>738.59999999999991</v>
      </c>
      <c r="F100" s="40">
        <v>732.99999999999989</v>
      </c>
      <c r="G100" s="40">
        <v>723.69999999999982</v>
      </c>
      <c r="H100" s="40">
        <v>753.5</v>
      </c>
      <c r="I100" s="40">
        <v>762.8</v>
      </c>
      <c r="J100" s="40">
        <v>768.40000000000009</v>
      </c>
      <c r="K100" s="31">
        <v>757.2</v>
      </c>
      <c r="L100" s="31">
        <v>742.3</v>
      </c>
      <c r="M100" s="31">
        <v>3.3854500000000001</v>
      </c>
      <c r="N100" s="1"/>
      <c r="O100" s="1"/>
    </row>
    <row r="101" spans="1:15" ht="12.75" customHeight="1">
      <c r="A101" s="33">
        <v>91</v>
      </c>
      <c r="B101" s="62" t="s">
        <v>90</v>
      </c>
      <c r="C101" s="31">
        <v>306.64999999999998</v>
      </c>
      <c r="D101" s="40">
        <v>306.86666666666662</v>
      </c>
      <c r="E101" s="40">
        <v>304.28333333333325</v>
      </c>
      <c r="F101" s="40">
        <v>301.91666666666663</v>
      </c>
      <c r="G101" s="40">
        <v>299.33333333333326</v>
      </c>
      <c r="H101" s="40">
        <v>309.23333333333323</v>
      </c>
      <c r="I101" s="40">
        <v>311.81666666666661</v>
      </c>
      <c r="J101" s="40">
        <v>314.18333333333322</v>
      </c>
      <c r="K101" s="31">
        <v>309.45</v>
      </c>
      <c r="L101" s="31">
        <v>304.5</v>
      </c>
      <c r="M101" s="31">
        <v>55.73827</v>
      </c>
      <c r="N101" s="1"/>
      <c r="O101" s="1"/>
    </row>
    <row r="102" spans="1:15" ht="12.75" customHeight="1">
      <c r="A102" s="33">
        <v>92</v>
      </c>
      <c r="B102" s="62" t="s">
        <v>361</v>
      </c>
      <c r="C102" s="31">
        <v>801.55</v>
      </c>
      <c r="D102" s="40">
        <v>804</v>
      </c>
      <c r="E102" s="40">
        <v>794.15</v>
      </c>
      <c r="F102" s="40">
        <v>786.75</v>
      </c>
      <c r="G102" s="40">
        <v>776.9</v>
      </c>
      <c r="H102" s="40">
        <v>811.4</v>
      </c>
      <c r="I102" s="40">
        <v>821.24999999999989</v>
      </c>
      <c r="J102" s="40">
        <v>828.65</v>
      </c>
      <c r="K102" s="31">
        <v>813.85</v>
      </c>
      <c r="L102" s="31">
        <v>796.6</v>
      </c>
      <c r="M102" s="31">
        <v>0.63790000000000002</v>
      </c>
      <c r="N102" s="1"/>
      <c r="O102" s="1"/>
    </row>
    <row r="103" spans="1:15" ht="12.75" customHeight="1">
      <c r="A103" s="33">
        <v>93</v>
      </c>
      <c r="B103" s="62" t="s">
        <v>362</v>
      </c>
      <c r="C103" s="31">
        <v>752.15</v>
      </c>
      <c r="D103" s="40">
        <v>752.51666666666677</v>
      </c>
      <c r="E103" s="40">
        <v>745.33333333333348</v>
      </c>
      <c r="F103" s="40">
        <v>738.51666666666677</v>
      </c>
      <c r="G103" s="40">
        <v>731.33333333333348</v>
      </c>
      <c r="H103" s="40">
        <v>759.33333333333348</v>
      </c>
      <c r="I103" s="40">
        <v>766.51666666666665</v>
      </c>
      <c r="J103" s="40">
        <v>773.33333333333348</v>
      </c>
      <c r="K103" s="31">
        <v>759.7</v>
      </c>
      <c r="L103" s="31">
        <v>745.7</v>
      </c>
      <c r="M103" s="31">
        <v>2.2233200000000002</v>
      </c>
      <c r="N103" s="1"/>
      <c r="O103" s="1"/>
    </row>
    <row r="104" spans="1:15" ht="12.75" customHeight="1">
      <c r="A104" s="33">
        <v>94</v>
      </c>
      <c r="B104" s="62" t="s">
        <v>363</v>
      </c>
      <c r="C104" s="31">
        <v>1219.75</v>
      </c>
      <c r="D104" s="40">
        <v>1214.0166666666667</v>
      </c>
      <c r="E104" s="40">
        <v>1207.9333333333334</v>
      </c>
      <c r="F104" s="40">
        <v>1196.1166666666668</v>
      </c>
      <c r="G104" s="40">
        <v>1190.0333333333335</v>
      </c>
      <c r="H104" s="40">
        <v>1225.8333333333333</v>
      </c>
      <c r="I104" s="40">
        <v>1231.9166666666667</v>
      </c>
      <c r="J104" s="40">
        <v>1243.7333333333331</v>
      </c>
      <c r="K104" s="31">
        <v>1220.0999999999999</v>
      </c>
      <c r="L104" s="31">
        <v>1202.2</v>
      </c>
      <c r="M104" s="31">
        <v>0.66049000000000002</v>
      </c>
      <c r="N104" s="1"/>
      <c r="O104" s="1"/>
    </row>
    <row r="105" spans="1:15" ht="12.75" customHeight="1">
      <c r="A105" s="33">
        <v>95</v>
      </c>
      <c r="B105" s="62" t="s">
        <v>364</v>
      </c>
      <c r="C105" s="31">
        <v>125.6</v>
      </c>
      <c r="D105" s="40">
        <v>125.46666666666665</v>
      </c>
      <c r="E105" s="40">
        <v>124.43333333333331</v>
      </c>
      <c r="F105" s="40">
        <v>123.26666666666665</v>
      </c>
      <c r="G105" s="40">
        <v>122.23333333333331</v>
      </c>
      <c r="H105" s="40">
        <v>126.63333333333331</v>
      </c>
      <c r="I105" s="40">
        <v>127.66666666666664</v>
      </c>
      <c r="J105" s="40">
        <v>128.83333333333331</v>
      </c>
      <c r="K105" s="31">
        <v>126.5</v>
      </c>
      <c r="L105" s="31">
        <v>124.3</v>
      </c>
      <c r="M105" s="31">
        <v>29.572900000000001</v>
      </c>
      <c r="N105" s="1"/>
      <c r="O105" s="1"/>
    </row>
    <row r="106" spans="1:15" ht="12.75" customHeight="1">
      <c r="A106" s="33">
        <v>96</v>
      </c>
      <c r="B106" s="62" t="s">
        <v>365</v>
      </c>
      <c r="C106" s="31">
        <v>2058.4499999999998</v>
      </c>
      <c r="D106" s="40">
        <v>2068.8166666666666</v>
      </c>
      <c r="E106" s="40">
        <v>2032.6333333333332</v>
      </c>
      <c r="F106" s="40">
        <v>2006.8166666666666</v>
      </c>
      <c r="G106" s="40">
        <v>1970.6333333333332</v>
      </c>
      <c r="H106" s="40">
        <v>2094.6333333333332</v>
      </c>
      <c r="I106" s="40">
        <v>2130.8166666666666</v>
      </c>
      <c r="J106" s="40">
        <v>2156.6333333333332</v>
      </c>
      <c r="K106" s="31">
        <v>2105</v>
      </c>
      <c r="L106" s="31">
        <v>2043</v>
      </c>
      <c r="M106" s="31">
        <v>1.57257</v>
      </c>
      <c r="N106" s="1"/>
      <c r="O106" s="1"/>
    </row>
    <row r="107" spans="1:15" ht="12.75" customHeight="1">
      <c r="A107" s="33">
        <v>97</v>
      </c>
      <c r="B107" s="62" t="s">
        <v>366</v>
      </c>
      <c r="C107" s="31">
        <v>28.75</v>
      </c>
      <c r="D107" s="40">
        <v>29.05</v>
      </c>
      <c r="E107" s="40">
        <v>28.3</v>
      </c>
      <c r="F107" s="40">
        <v>27.85</v>
      </c>
      <c r="G107" s="40">
        <v>27.1</v>
      </c>
      <c r="H107" s="40">
        <v>29.5</v>
      </c>
      <c r="I107" s="40">
        <v>30.25</v>
      </c>
      <c r="J107" s="40">
        <v>30.7</v>
      </c>
      <c r="K107" s="31">
        <v>29.8</v>
      </c>
      <c r="L107" s="31">
        <v>28.6</v>
      </c>
      <c r="M107" s="31">
        <v>198.24422999999999</v>
      </c>
      <c r="N107" s="1"/>
      <c r="O107" s="1"/>
    </row>
    <row r="108" spans="1:15" ht="12.75" customHeight="1">
      <c r="A108" s="33">
        <v>98</v>
      </c>
      <c r="B108" s="62" t="s">
        <v>367</v>
      </c>
      <c r="C108" s="31">
        <v>1040</v>
      </c>
      <c r="D108" s="40">
        <v>1041.6499999999999</v>
      </c>
      <c r="E108" s="40">
        <v>1033.8999999999996</v>
      </c>
      <c r="F108" s="40">
        <v>1027.7999999999997</v>
      </c>
      <c r="G108" s="40">
        <v>1020.0499999999995</v>
      </c>
      <c r="H108" s="40">
        <v>1047.7499999999998</v>
      </c>
      <c r="I108" s="40">
        <v>1055.5000000000002</v>
      </c>
      <c r="J108" s="40">
        <v>1061.5999999999999</v>
      </c>
      <c r="K108" s="31">
        <v>1049.4000000000001</v>
      </c>
      <c r="L108" s="31">
        <v>1035.55</v>
      </c>
      <c r="M108" s="31">
        <v>3.8153199999999998</v>
      </c>
      <c r="N108" s="1"/>
      <c r="O108" s="1"/>
    </row>
    <row r="109" spans="1:15" ht="12.75" customHeight="1">
      <c r="A109" s="33">
        <v>99</v>
      </c>
      <c r="B109" s="62" t="s">
        <v>368</v>
      </c>
      <c r="C109" s="31">
        <v>630.4</v>
      </c>
      <c r="D109" s="40">
        <v>629.9666666666667</v>
      </c>
      <c r="E109" s="40">
        <v>622.93333333333339</v>
      </c>
      <c r="F109" s="40">
        <v>615.4666666666667</v>
      </c>
      <c r="G109" s="40">
        <v>608.43333333333339</v>
      </c>
      <c r="H109" s="40">
        <v>637.43333333333339</v>
      </c>
      <c r="I109" s="40">
        <v>644.4666666666667</v>
      </c>
      <c r="J109" s="40">
        <v>651.93333333333339</v>
      </c>
      <c r="K109" s="31">
        <v>637</v>
      </c>
      <c r="L109" s="31">
        <v>622.5</v>
      </c>
      <c r="M109" s="31">
        <v>0.91015000000000001</v>
      </c>
      <c r="N109" s="1"/>
      <c r="O109" s="1"/>
    </row>
    <row r="110" spans="1:15" ht="12.75" customHeight="1">
      <c r="A110" s="33">
        <v>100</v>
      </c>
      <c r="B110" s="62" t="s">
        <v>369</v>
      </c>
      <c r="C110" s="31">
        <v>827.45</v>
      </c>
      <c r="D110" s="40">
        <v>831.81666666666661</v>
      </c>
      <c r="E110" s="40">
        <v>815.63333333333321</v>
      </c>
      <c r="F110" s="40">
        <v>803.81666666666661</v>
      </c>
      <c r="G110" s="40">
        <v>787.63333333333321</v>
      </c>
      <c r="H110" s="40">
        <v>843.63333333333321</v>
      </c>
      <c r="I110" s="40">
        <v>859.81666666666661</v>
      </c>
      <c r="J110" s="40">
        <v>871.63333333333321</v>
      </c>
      <c r="K110" s="31">
        <v>848</v>
      </c>
      <c r="L110" s="31">
        <v>820</v>
      </c>
      <c r="M110" s="31">
        <v>3.4443999999999999</v>
      </c>
      <c r="N110" s="1"/>
      <c r="O110" s="1"/>
    </row>
    <row r="111" spans="1:15" ht="12.75" customHeight="1">
      <c r="A111" s="33">
        <v>101</v>
      </c>
      <c r="B111" s="62" t="s">
        <v>370</v>
      </c>
      <c r="C111" s="31">
        <v>7957.45</v>
      </c>
      <c r="D111" s="40">
        <v>7989.1500000000005</v>
      </c>
      <c r="E111" s="40">
        <v>7878.3000000000011</v>
      </c>
      <c r="F111" s="40">
        <v>7799.1500000000005</v>
      </c>
      <c r="G111" s="40">
        <v>7688.3000000000011</v>
      </c>
      <c r="H111" s="40">
        <v>8068.3000000000011</v>
      </c>
      <c r="I111" s="40">
        <v>8179.1500000000015</v>
      </c>
      <c r="J111" s="40">
        <v>8258.3000000000011</v>
      </c>
      <c r="K111" s="31">
        <v>8100</v>
      </c>
      <c r="L111" s="31">
        <v>7910</v>
      </c>
      <c r="M111" s="31">
        <v>0.15495</v>
      </c>
      <c r="N111" s="1"/>
      <c r="O111" s="1"/>
    </row>
    <row r="112" spans="1:15" ht="12.75" customHeight="1">
      <c r="A112" s="33">
        <v>102</v>
      </c>
      <c r="B112" s="62" t="s">
        <v>371</v>
      </c>
      <c r="C112" s="31">
        <v>419.05</v>
      </c>
      <c r="D112" s="40">
        <v>418.83333333333331</v>
      </c>
      <c r="E112" s="40">
        <v>412.76666666666665</v>
      </c>
      <c r="F112" s="40">
        <v>406.48333333333335</v>
      </c>
      <c r="G112" s="40">
        <v>400.41666666666669</v>
      </c>
      <c r="H112" s="40">
        <v>425.11666666666662</v>
      </c>
      <c r="I112" s="40">
        <v>431.18333333333334</v>
      </c>
      <c r="J112" s="40">
        <v>437.46666666666658</v>
      </c>
      <c r="K112" s="31">
        <v>424.9</v>
      </c>
      <c r="L112" s="31">
        <v>412.55</v>
      </c>
      <c r="M112" s="31">
        <v>0.98301000000000005</v>
      </c>
      <c r="N112" s="1"/>
      <c r="O112" s="1"/>
    </row>
    <row r="113" spans="1:15" ht="12.75" customHeight="1">
      <c r="A113" s="33">
        <v>103</v>
      </c>
      <c r="B113" s="62" t="s">
        <v>92</v>
      </c>
      <c r="C113" s="31">
        <v>279.05</v>
      </c>
      <c r="D113" s="40">
        <v>279.3</v>
      </c>
      <c r="E113" s="40">
        <v>277.85000000000002</v>
      </c>
      <c r="F113" s="40">
        <v>276.65000000000003</v>
      </c>
      <c r="G113" s="40">
        <v>275.20000000000005</v>
      </c>
      <c r="H113" s="40">
        <v>280.5</v>
      </c>
      <c r="I113" s="40">
        <v>281.94999999999993</v>
      </c>
      <c r="J113" s="40">
        <v>283.14999999999998</v>
      </c>
      <c r="K113" s="31">
        <v>280.75</v>
      </c>
      <c r="L113" s="31">
        <v>278.10000000000002</v>
      </c>
      <c r="M113" s="31">
        <v>6.0436699999999997</v>
      </c>
      <c r="N113" s="1"/>
      <c r="O113" s="1"/>
    </row>
    <row r="114" spans="1:15" ht="12.75" customHeight="1">
      <c r="A114" s="33">
        <v>104</v>
      </c>
      <c r="B114" s="62" t="s">
        <v>372</v>
      </c>
      <c r="C114" s="31">
        <v>447.5</v>
      </c>
      <c r="D114" s="40">
        <v>449.4666666666667</v>
      </c>
      <c r="E114" s="40">
        <v>442.93333333333339</v>
      </c>
      <c r="F114" s="40">
        <v>438.36666666666667</v>
      </c>
      <c r="G114" s="40">
        <v>431.83333333333337</v>
      </c>
      <c r="H114" s="40">
        <v>454.03333333333342</v>
      </c>
      <c r="I114" s="40">
        <v>460.56666666666672</v>
      </c>
      <c r="J114" s="40">
        <v>465.13333333333344</v>
      </c>
      <c r="K114" s="31">
        <v>456</v>
      </c>
      <c r="L114" s="31">
        <v>444.9</v>
      </c>
      <c r="M114" s="31">
        <v>1.7542800000000001</v>
      </c>
      <c r="N114" s="1"/>
      <c r="O114" s="1"/>
    </row>
    <row r="115" spans="1:15" ht="12.75" customHeight="1">
      <c r="A115" s="33">
        <v>105</v>
      </c>
      <c r="B115" s="62" t="s">
        <v>373</v>
      </c>
      <c r="C115" s="31">
        <v>908.55</v>
      </c>
      <c r="D115" s="40">
        <v>914.68333333333339</v>
      </c>
      <c r="E115" s="40">
        <v>895.36666666666679</v>
      </c>
      <c r="F115" s="40">
        <v>882.18333333333339</v>
      </c>
      <c r="G115" s="40">
        <v>862.86666666666679</v>
      </c>
      <c r="H115" s="40">
        <v>927.86666666666679</v>
      </c>
      <c r="I115" s="40">
        <v>947.18333333333339</v>
      </c>
      <c r="J115" s="40">
        <v>960.36666666666679</v>
      </c>
      <c r="K115" s="31">
        <v>934</v>
      </c>
      <c r="L115" s="31">
        <v>901.5</v>
      </c>
      <c r="M115" s="31">
        <v>0.73477000000000003</v>
      </c>
      <c r="N115" s="1"/>
      <c r="O115" s="1"/>
    </row>
    <row r="116" spans="1:15" ht="12.75" customHeight="1">
      <c r="A116" s="33">
        <v>106</v>
      </c>
      <c r="B116" s="62" t="s">
        <v>93</v>
      </c>
      <c r="C116" s="31">
        <v>1134.3499999999999</v>
      </c>
      <c r="D116" s="40">
        <v>1138.1499999999999</v>
      </c>
      <c r="E116" s="40">
        <v>1121.2999999999997</v>
      </c>
      <c r="F116" s="40">
        <v>1108.2499999999998</v>
      </c>
      <c r="G116" s="40">
        <v>1091.3999999999996</v>
      </c>
      <c r="H116" s="40">
        <v>1151.1999999999998</v>
      </c>
      <c r="I116" s="40">
        <v>1168.0499999999997</v>
      </c>
      <c r="J116" s="40">
        <v>1181.0999999999999</v>
      </c>
      <c r="K116" s="31">
        <v>1155</v>
      </c>
      <c r="L116" s="31">
        <v>1125.0999999999999</v>
      </c>
      <c r="M116" s="31">
        <v>10.680070000000001</v>
      </c>
      <c r="N116" s="1"/>
      <c r="O116" s="1"/>
    </row>
    <row r="117" spans="1:15" ht="12.75" customHeight="1">
      <c r="A117" s="33">
        <v>107</v>
      </c>
      <c r="B117" s="62" t="s">
        <v>94</v>
      </c>
      <c r="C117" s="31">
        <v>1008.9</v>
      </c>
      <c r="D117" s="40">
        <v>1008.1999999999999</v>
      </c>
      <c r="E117" s="40">
        <v>1002.9499999999998</v>
      </c>
      <c r="F117" s="40">
        <v>996.99999999999989</v>
      </c>
      <c r="G117" s="40">
        <v>991.74999999999977</v>
      </c>
      <c r="H117" s="40">
        <v>1014.1499999999999</v>
      </c>
      <c r="I117" s="40">
        <v>1019.4000000000001</v>
      </c>
      <c r="J117" s="40">
        <v>1025.3499999999999</v>
      </c>
      <c r="K117" s="31">
        <v>1013.45</v>
      </c>
      <c r="L117" s="31">
        <v>1002.25</v>
      </c>
      <c r="M117" s="31">
        <v>11.40198</v>
      </c>
      <c r="N117" s="1"/>
      <c r="O117" s="1"/>
    </row>
    <row r="118" spans="1:15" ht="12.75" customHeight="1">
      <c r="A118" s="33">
        <v>108</v>
      </c>
      <c r="B118" s="62" t="s">
        <v>101</v>
      </c>
      <c r="C118" s="31">
        <v>125</v>
      </c>
      <c r="D118" s="40">
        <v>124.85000000000001</v>
      </c>
      <c r="E118" s="40">
        <v>124.15000000000002</v>
      </c>
      <c r="F118" s="40">
        <v>123.30000000000001</v>
      </c>
      <c r="G118" s="40">
        <v>122.60000000000002</v>
      </c>
      <c r="H118" s="40">
        <v>125.70000000000002</v>
      </c>
      <c r="I118" s="40">
        <v>126.4</v>
      </c>
      <c r="J118" s="40">
        <v>127.25000000000001</v>
      </c>
      <c r="K118" s="31">
        <v>125.55</v>
      </c>
      <c r="L118" s="31">
        <v>124</v>
      </c>
      <c r="M118" s="31">
        <v>29.76275</v>
      </c>
      <c r="N118" s="1"/>
      <c r="O118" s="1"/>
    </row>
    <row r="119" spans="1:15" ht="12.75" customHeight="1">
      <c r="A119" s="33">
        <v>109</v>
      </c>
      <c r="B119" s="62" t="s">
        <v>275</v>
      </c>
      <c r="C119" s="31">
        <v>1369.55</v>
      </c>
      <c r="D119" s="40">
        <v>1373.5166666666667</v>
      </c>
      <c r="E119" s="40">
        <v>1361.0333333333333</v>
      </c>
      <c r="F119" s="40">
        <v>1352.5166666666667</v>
      </c>
      <c r="G119" s="40">
        <v>1340.0333333333333</v>
      </c>
      <c r="H119" s="40">
        <v>1382.0333333333333</v>
      </c>
      <c r="I119" s="40">
        <v>1394.5166666666664</v>
      </c>
      <c r="J119" s="40">
        <v>1403.0333333333333</v>
      </c>
      <c r="K119" s="31">
        <v>1386</v>
      </c>
      <c r="L119" s="31">
        <v>1365</v>
      </c>
      <c r="M119" s="31">
        <v>0.70714999999999995</v>
      </c>
      <c r="N119" s="1"/>
      <c r="O119" s="1"/>
    </row>
    <row r="120" spans="1:15" ht="12.75" customHeight="1">
      <c r="A120" s="33">
        <v>110</v>
      </c>
      <c r="B120" s="62" t="s">
        <v>95</v>
      </c>
      <c r="C120" s="31">
        <v>228.45</v>
      </c>
      <c r="D120" s="40">
        <v>227.9</v>
      </c>
      <c r="E120" s="40">
        <v>227</v>
      </c>
      <c r="F120" s="40">
        <v>225.54999999999998</v>
      </c>
      <c r="G120" s="40">
        <v>224.64999999999998</v>
      </c>
      <c r="H120" s="40">
        <v>229.35000000000002</v>
      </c>
      <c r="I120" s="40">
        <v>230.25000000000006</v>
      </c>
      <c r="J120" s="40">
        <v>231.70000000000005</v>
      </c>
      <c r="K120" s="31">
        <v>228.8</v>
      </c>
      <c r="L120" s="31">
        <v>226.45</v>
      </c>
      <c r="M120" s="31">
        <v>47.055669999999999</v>
      </c>
      <c r="N120" s="1"/>
      <c r="O120" s="1"/>
    </row>
    <row r="121" spans="1:15" ht="12.75" customHeight="1">
      <c r="A121" s="33">
        <v>111</v>
      </c>
      <c r="B121" s="62" t="s">
        <v>374</v>
      </c>
      <c r="C121" s="31">
        <v>586.70000000000005</v>
      </c>
      <c r="D121" s="40">
        <v>593.36666666666667</v>
      </c>
      <c r="E121" s="40">
        <v>577.33333333333337</v>
      </c>
      <c r="F121" s="40">
        <v>567.9666666666667</v>
      </c>
      <c r="G121" s="40">
        <v>551.93333333333339</v>
      </c>
      <c r="H121" s="40">
        <v>602.73333333333335</v>
      </c>
      <c r="I121" s="40">
        <v>618.76666666666665</v>
      </c>
      <c r="J121" s="40">
        <v>628.13333333333333</v>
      </c>
      <c r="K121" s="31">
        <v>609.4</v>
      </c>
      <c r="L121" s="31">
        <v>584</v>
      </c>
      <c r="M121" s="31">
        <v>25.27026</v>
      </c>
      <c r="N121" s="1"/>
      <c r="O121" s="1"/>
    </row>
    <row r="122" spans="1:15" ht="12.75" customHeight="1">
      <c r="A122" s="33">
        <v>112</v>
      </c>
      <c r="B122" s="62" t="s">
        <v>96</v>
      </c>
      <c r="C122" s="31">
        <v>4604.8500000000004</v>
      </c>
      <c r="D122" s="40">
        <v>4621.3</v>
      </c>
      <c r="E122" s="40">
        <v>4563.8</v>
      </c>
      <c r="F122" s="40">
        <v>4522.75</v>
      </c>
      <c r="G122" s="40">
        <v>4465.25</v>
      </c>
      <c r="H122" s="40">
        <v>4662.3500000000004</v>
      </c>
      <c r="I122" s="40">
        <v>4719.8500000000004</v>
      </c>
      <c r="J122" s="40">
        <v>4760.9000000000005</v>
      </c>
      <c r="K122" s="31">
        <v>4678.8</v>
      </c>
      <c r="L122" s="31">
        <v>4580.25</v>
      </c>
      <c r="M122" s="31">
        <v>3.0414699999999999</v>
      </c>
      <c r="N122" s="1"/>
      <c r="O122" s="1"/>
    </row>
    <row r="123" spans="1:15" ht="12.75" customHeight="1">
      <c r="A123" s="33">
        <v>113</v>
      </c>
      <c r="B123" s="62" t="s">
        <v>97</v>
      </c>
      <c r="C123" s="31">
        <v>1652.4</v>
      </c>
      <c r="D123" s="40">
        <v>1659.9666666666665</v>
      </c>
      <c r="E123" s="40">
        <v>1635.9333333333329</v>
      </c>
      <c r="F123" s="40">
        <v>1619.4666666666665</v>
      </c>
      <c r="G123" s="40">
        <v>1595.4333333333329</v>
      </c>
      <c r="H123" s="40">
        <v>1676.4333333333329</v>
      </c>
      <c r="I123" s="40">
        <v>1700.4666666666662</v>
      </c>
      <c r="J123" s="40">
        <v>1716.9333333333329</v>
      </c>
      <c r="K123" s="31">
        <v>1684</v>
      </c>
      <c r="L123" s="31">
        <v>1643.5</v>
      </c>
      <c r="M123" s="31">
        <v>5.34788</v>
      </c>
      <c r="N123" s="1"/>
      <c r="O123" s="1"/>
    </row>
    <row r="124" spans="1:15" ht="12.75" customHeight="1">
      <c r="A124" s="33">
        <v>114</v>
      </c>
      <c r="B124" s="62" t="s">
        <v>375</v>
      </c>
      <c r="C124" s="31">
        <v>2187.6999999999998</v>
      </c>
      <c r="D124" s="40">
        <v>2190.0499999999997</v>
      </c>
      <c r="E124" s="40">
        <v>2173.4999999999995</v>
      </c>
      <c r="F124" s="40">
        <v>2159.2999999999997</v>
      </c>
      <c r="G124" s="40">
        <v>2142.7499999999995</v>
      </c>
      <c r="H124" s="40">
        <v>2204.2499999999995</v>
      </c>
      <c r="I124" s="40">
        <v>2220.7999999999997</v>
      </c>
      <c r="J124" s="40">
        <v>2234.9999999999995</v>
      </c>
      <c r="K124" s="31">
        <v>2206.6</v>
      </c>
      <c r="L124" s="31">
        <v>2175.85</v>
      </c>
      <c r="M124" s="31">
        <v>0.53220999999999996</v>
      </c>
      <c r="N124" s="1"/>
      <c r="O124" s="1"/>
    </row>
    <row r="125" spans="1:15" ht="12.75" customHeight="1">
      <c r="A125" s="33">
        <v>115</v>
      </c>
      <c r="B125" s="62" t="s">
        <v>98</v>
      </c>
      <c r="C125" s="31">
        <v>653.15</v>
      </c>
      <c r="D125" s="40">
        <v>648.26666666666665</v>
      </c>
      <c r="E125" s="40">
        <v>642.33333333333326</v>
      </c>
      <c r="F125" s="40">
        <v>631.51666666666665</v>
      </c>
      <c r="G125" s="40">
        <v>625.58333333333326</v>
      </c>
      <c r="H125" s="40">
        <v>659.08333333333326</v>
      </c>
      <c r="I125" s="40">
        <v>665.01666666666665</v>
      </c>
      <c r="J125" s="40">
        <v>675.83333333333326</v>
      </c>
      <c r="K125" s="31">
        <v>654.20000000000005</v>
      </c>
      <c r="L125" s="31">
        <v>637.45000000000005</v>
      </c>
      <c r="M125" s="31">
        <v>15.223520000000001</v>
      </c>
      <c r="N125" s="1"/>
      <c r="O125" s="1"/>
    </row>
    <row r="126" spans="1:15" ht="12.75" customHeight="1">
      <c r="A126" s="33">
        <v>116</v>
      </c>
      <c r="B126" s="62" t="s">
        <v>99</v>
      </c>
      <c r="C126" s="31">
        <v>942.25</v>
      </c>
      <c r="D126" s="40">
        <v>942.08333333333337</v>
      </c>
      <c r="E126" s="40">
        <v>936.16666666666674</v>
      </c>
      <c r="F126" s="40">
        <v>930.08333333333337</v>
      </c>
      <c r="G126" s="40">
        <v>924.16666666666674</v>
      </c>
      <c r="H126" s="40">
        <v>948.16666666666674</v>
      </c>
      <c r="I126" s="40">
        <v>954.08333333333348</v>
      </c>
      <c r="J126" s="40">
        <v>960.16666666666674</v>
      </c>
      <c r="K126" s="31">
        <v>948</v>
      </c>
      <c r="L126" s="31">
        <v>936</v>
      </c>
      <c r="M126" s="31">
        <v>3.30585</v>
      </c>
      <c r="N126" s="1"/>
      <c r="O126" s="1"/>
    </row>
    <row r="127" spans="1:15" ht="12.75" customHeight="1">
      <c r="A127" s="33">
        <v>117</v>
      </c>
      <c r="B127" s="62" t="s">
        <v>376</v>
      </c>
      <c r="C127" s="31">
        <v>1314.35</v>
      </c>
      <c r="D127" s="40">
        <v>1311.1499999999999</v>
      </c>
      <c r="E127" s="40">
        <v>1283.1999999999998</v>
      </c>
      <c r="F127" s="40">
        <v>1252.05</v>
      </c>
      <c r="G127" s="40">
        <v>1224.0999999999999</v>
      </c>
      <c r="H127" s="40">
        <v>1342.2999999999997</v>
      </c>
      <c r="I127" s="40">
        <v>1370.25</v>
      </c>
      <c r="J127" s="40">
        <v>1401.3999999999996</v>
      </c>
      <c r="K127" s="31">
        <v>1339.1</v>
      </c>
      <c r="L127" s="31">
        <v>1280</v>
      </c>
      <c r="M127" s="31">
        <v>3.10812</v>
      </c>
      <c r="N127" s="1"/>
      <c r="O127" s="1"/>
    </row>
    <row r="128" spans="1:15" ht="12.75" customHeight="1">
      <c r="A128" s="33">
        <v>118</v>
      </c>
      <c r="B128" s="62" t="s">
        <v>100</v>
      </c>
      <c r="C128" s="31">
        <v>293.7</v>
      </c>
      <c r="D128" s="40">
        <v>293.56666666666666</v>
      </c>
      <c r="E128" s="40">
        <v>290.48333333333335</v>
      </c>
      <c r="F128" s="40">
        <v>287.26666666666671</v>
      </c>
      <c r="G128" s="40">
        <v>284.18333333333339</v>
      </c>
      <c r="H128" s="40">
        <v>296.7833333333333</v>
      </c>
      <c r="I128" s="40">
        <v>299.86666666666667</v>
      </c>
      <c r="J128" s="40">
        <v>303.08333333333326</v>
      </c>
      <c r="K128" s="31">
        <v>296.64999999999998</v>
      </c>
      <c r="L128" s="31">
        <v>290.35000000000002</v>
      </c>
      <c r="M128" s="31">
        <v>24.960570000000001</v>
      </c>
      <c r="N128" s="1"/>
      <c r="O128" s="1"/>
    </row>
    <row r="129" spans="1:15" ht="12.75" customHeight="1">
      <c r="A129" s="33">
        <v>119</v>
      </c>
      <c r="B129" s="62" t="s">
        <v>102</v>
      </c>
      <c r="C129" s="31">
        <v>1857.8</v>
      </c>
      <c r="D129" s="40">
        <v>1872.3333333333333</v>
      </c>
      <c r="E129" s="40">
        <v>1836.6666666666665</v>
      </c>
      <c r="F129" s="40">
        <v>1815.5333333333333</v>
      </c>
      <c r="G129" s="40">
        <v>1779.8666666666666</v>
      </c>
      <c r="H129" s="40">
        <v>1893.4666666666665</v>
      </c>
      <c r="I129" s="40">
        <v>1929.133333333333</v>
      </c>
      <c r="J129" s="40">
        <v>1950.2666666666664</v>
      </c>
      <c r="K129" s="31">
        <v>1908</v>
      </c>
      <c r="L129" s="31">
        <v>1851.2</v>
      </c>
      <c r="M129" s="31">
        <v>6.0577699999999997</v>
      </c>
      <c r="N129" s="1"/>
      <c r="O129" s="1"/>
    </row>
    <row r="130" spans="1:15" ht="12.75" customHeight="1">
      <c r="A130" s="33">
        <v>120</v>
      </c>
      <c r="B130" s="62" t="s">
        <v>377</v>
      </c>
      <c r="C130" s="31">
        <v>1465.75</v>
      </c>
      <c r="D130" s="40">
        <v>1481.4833333333333</v>
      </c>
      <c r="E130" s="40">
        <v>1439.2666666666667</v>
      </c>
      <c r="F130" s="40">
        <v>1412.7833333333333</v>
      </c>
      <c r="G130" s="40">
        <v>1370.5666666666666</v>
      </c>
      <c r="H130" s="40">
        <v>1507.9666666666667</v>
      </c>
      <c r="I130" s="40">
        <v>1550.1833333333334</v>
      </c>
      <c r="J130" s="40">
        <v>1576.6666666666667</v>
      </c>
      <c r="K130" s="31">
        <v>1523.7</v>
      </c>
      <c r="L130" s="31">
        <v>1455</v>
      </c>
      <c r="M130" s="31">
        <v>4.6404199999999998</v>
      </c>
      <c r="N130" s="1"/>
      <c r="O130" s="1"/>
    </row>
    <row r="131" spans="1:15" ht="12.75" customHeight="1">
      <c r="A131" s="33">
        <v>121</v>
      </c>
      <c r="B131" s="62" t="s">
        <v>378</v>
      </c>
      <c r="C131" s="31">
        <v>876.4</v>
      </c>
      <c r="D131" s="40">
        <v>874.15</v>
      </c>
      <c r="E131" s="40">
        <v>864.3</v>
      </c>
      <c r="F131" s="40">
        <v>852.19999999999993</v>
      </c>
      <c r="G131" s="40">
        <v>842.34999999999991</v>
      </c>
      <c r="H131" s="40">
        <v>886.25</v>
      </c>
      <c r="I131" s="40">
        <v>896.10000000000014</v>
      </c>
      <c r="J131" s="40">
        <v>908.2</v>
      </c>
      <c r="K131" s="31">
        <v>884</v>
      </c>
      <c r="L131" s="31">
        <v>862.05</v>
      </c>
      <c r="M131" s="31">
        <v>0.55517000000000005</v>
      </c>
      <c r="N131" s="1"/>
      <c r="O131" s="1"/>
    </row>
    <row r="132" spans="1:15" ht="12.75" customHeight="1">
      <c r="A132" s="33">
        <v>122</v>
      </c>
      <c r="B132" s="62" t="s">
        <v>110</v>
      </c>
      <c r="C132" s="31">
        <v>482.85</v>
      </c>
      <c r="D132" s="40">
        <v>485.85000000000008</v>
      </c>
      <c r="E132" s="40">
        <v>477.35000000000014</v>
      </c>
      <c r="F132" s="40">
        <v>471.85000000000008</v>
      </c>
      <c r="G132" s="40">
        <v>463.35000000000014</v>
      </c>
      <c r="H132" s="40">
        <v>491.35000000000014</v>
      </c>
      <c r="I132" s="40">
        <v>499.85</v>
      </c>
      <c r="J132" s="40">
        <v>505.35000000000014</v>
      </c>
      <c r="K132" s="31">
        <v>494.35</v>
      </c>
      <c r="L132" s="31">
        <v>480.35</v>
      </c>
      <c r="M132" s="31">
        <v>37.583060000000003</v>
      </c>
      <c r="N132" s="1"/>
      <c r="O132" s="1"/>
    </row>
    <row r="133" spans="1:15" ht="12.75" customHeight="1">
      <c r="A133" s="33">
        <v>123</v>
      </c>
      <c r="B133" s="62" t="s">
        <v>103</v>
      </c>
      <c r="C133" s="31">
        <v>567.1</v>
      </c>
      <c r="D133" s="40">
        <v>569.13333333333333</v>
      </c>
      <c r="E133" s="40">
        <v>562.76666666666665</v>
      </c>
      <c r="F133" s="40">
        <v>558.43333333333328</v>
      </c>
      <c r="G133" s="40">
        <v>552.06666666666661</v>
      </c>
      <c r="H133" s="40">
        <v>573.4666666666667</v>
      </c>
      <c r="I133" s="40">
        <v>579.83333333333326</v>
      </c>
      <c r="J133" s="40">
        <v>584.16666666666674</v>
      </c>
      <c r="K133" s="31">
        <v>575.5</v>
      </c>
      <c r="L133" s="31">
        <v>564.79999999999995</v>
      </c>
      <c r="M133" s="31">
        <v>16.321210000000001</v>
      </c>
      <c r="N133" s="1"/>
      <c r="O133" s="1"/>
    </row>
    <row r="134" spans="1:15" ht="12.75" customHeight="1">
      <c r="A134" s="33">
        <v>124</v>
      </c>
      <c r="B134" s="62" t="s">
        <v>104</v>
      </c>
      <c r="C134" s="31">
        <v>2258.1999999999998</v>
      </c>
      <c r="D134" s="40">
        <v>2256.2333333333331</v>
      </c>
      <c r="E134" s="40">
        <v>2242.4666666666662</v>
      </c>
      <c r="F134" s="40">
        <v>2226.7333333333331</v>
      </c>
      <c r="G134" s="40">
        <v>2212.9666666666662</v>
      </c>
      <c r="H134" s="40">
        <v>2271.9666666666662</v>
      </c>
      <c r="I134" s="40">
        <v>2285.7333333333336</v>
      </c>
      <c r="J134" s="40">
        <v>2301.4666666666662</v>
      </c>
      <c r="K134" s="31">
        <v>2270</v>
      </c>
      <c r="L134" s="31">
        <v>2240.5</v>
      </c>
      <c r="M134" s="31">
        <v>2.11185</v>
      </c>
      <c r="N134" s="1"/>
      <c r="O134" s="1"/>
    </row>
    <row r="135" spans="1:15" ht="12.75" customHeight="1">
      <c r="A135" s="33">
        <v>125</v>
      </c>
      <c r="B135" s="62" t="s">
        <v>379</v>
      </c>
      <c r="C135" s="31">
        <v>579.25</v>
      </c>
      <c r="D135" s="40">
        <v>578.23333333333323</v>
      </c>
      <c r="E135" s="40">
        <v>568.16666666666652</v>
      </c>
      <c r="F135" s="40">
        <v>557.08333333333326</v>
      </c>
      <c r="G135" s="40">
        <v>547.01666666666654</v>
      </c>
      <c r="H135" s="40">
        <v>589.31666666666649</v>
      </c>
      <c r="I135" s="40">
        <v>599.38333333333333</v>
      </c>
      <c r="J135" s="40">
        <v>610.46666666666647</v>
      </c>
      <c r="K135" s="31">
        <v>588.29999999999995</v>
      </c>
      <c r="L135" s="31">
        <v>567.15</v>
      </c>
      <c r="M135" s="31">
        <v>18.36919</v>
      </c>
      <c r="N135" s="1"/>
      <c r="O135" s="1"/>
    </row>
    <row r="136" spans="1:15" ht="12.75" customHeight="1">
      <c r="A136" s="33">
        <v>126</v>
      </c>
      <c r="B136" s="62" t="s">
        <v>105</v>
      </c>
      <c r="C136" s="31">
        <v>2260.25</v>
      </c>
      <c r="D136" s="40">
        <v>2255.4500000000003</v>
      </c>
      <c r="E136" s="40">
        <v>2246.9000000000005</v>
      </c>
      <c r="F136" s="40">
        <v>2233.5500000000002</v>
      </c>
      <c r="G136" s="40">
        <v>2225.0000000000005</v>
      </c>
      <c r="H136" s="40">
        <v>2268.8000000000006</v>
      </c>
      <c r="I136" s="40">
        <v>2277.3500000000008</v>
      </c>
      <c r="J136" s="40">
        <v>2290.7000000000007</v>
      </c>
      <c r="K136" s="31">
        <v>2264</v>
      </c>
      <c r="L136" s="31">
        <v>2242.1</v>
      </c>
      <c r="M136" s="31">
        <v>4.9485299999999999</v>
      </c>
      <c r="N136" s="1"/>
      <c r="O136" s="1"/>
    </row>
    <row r="137" spans="1:15" ht="12.75" customHeight="1">
      <c r="A137" s="33">
        <v>127</v>
      </c>
      <c r="B137" s="62" t="s">
        <v>276</v>
      </c>
      <c r="C137" s="31">
        <v>388.6</v>
      </c>
      <c r="D137" s="40">
        <v>388.7166666666667</v>
      </c>
      <c r="E137" s="40">
        <v>383.43333333333339</v>
      </c>
      <c r="F137" s="40">
        <v>378.26666666666671</v>
      </c>
      <c r="G137" s="40">
        <v>372.98333333333341</v>
      </c>
      <c r="H137" s="40">
        <v>393.88333333333338</v>
      </c>
      <c r="I137" s="40">
        <v>399.16666666666669</v>
      </c>
      <c r="J137" s="40">
        <v>404.33333333333337</v>
      </c>
      <c r="K137" s="31">
        <v>394</v>
      </c>
      <c r="L137" s="31">
        <v>383.55</v>
      </c>
      <c r="M137" s="31">
        <v>8.17075</v>
      </c>
      <c r="N137" s="1"/>
      <c r="O137" s="1"/>
    </row>
    <row r="138" spans="1:15" ht="12.75" customHeight="1">
      <c r="A138" s="33">
        <v>128</v>
      </c>
      <c r="B138" s="62" t="s">
        <v>106</v>
      </c>
      <c r="C138" s="31">
        <v>243.05</v>
      </c>
      <c r="D138" s="40">
        <v>243.9</v>
      </c>
      <c r="E138" s="40">
        <v>240.70000000000002</v>
      </c>
      <c r="F138" s="40">
        <v>238.35000000000002</v>
      </c>
      <c r="G138" s="40">
        <v>235.15000000000003</v>
      </c>
      <c r="H138" s="40">
        <v>246.25</v>
      </c>
      <c r="I138" s="40">
        <v>249.45</v>
      </c>
      <c r="J138" s="40">
        <v>251.79999999999998</v>
      </c>
      <c r="K138" s="31">
        <v>247.1</v>
      </c>
      <c r="L138" s="31">
        <v>241.55</v>
      </c>
      <c r="M138" s="31">
        <v>11.12312</v>
      </c>
      <c r="N138" s="1"/>
      <c r="O138" s="1"/>
    </row>
    <row r="139" spans="1:15" ht="12.75" customHeight="1">
      <c r="A139" s="33">
        <v>129</v>
      </c>
      <c r="B139" s="62" t="s">
        <v>380</v>
      </c>
      <c r="C139" s="31">
        <v>191.05</v>
      </c>
      <c r="D139" s="40">
        <v>191.31666666666669</v>
      </c>
      <c r="E139" s="40">
        <v>188.73333333333338</v>
      </c>
      <c r="F139" s="40">
        <v>186.41666666666669</v>
      </c>
      <c r="G139" s="40">
        <v>183.83333333333337</v>
      </c>
      <c r="H139" s="40">
        <v>193.63333333333338</v>
      </c>
      <c r="I139" s="40">
        <v>196.2166666666667</v>
      </c>
      <c r="J139" s="40">
        <v>198.53333333333339</v>
      </c>
      <c r="K139" s="31">
        <v>193.9</v>
      </c>
      <c r="L139" s="31">
        <v>189</v>
      </c>
      <c r="M139" s="31">
        <v>9.2520100000000003</v>
      </c>
      <c r="N139" s="1"/>
      <c r="O139" s="1"/>
    </row>
    <row r="140" spans="1:15" ht="12.75" customHeight="1">
      <c r="A140" s="33">
        <v>130</v>
      </c>
      <c r="B140" s="62" t="s">
        <v>381</v>
      </c>
      <c r="C140" s="31">
        <v>33.85</v>
      </c>
      <c r="D140" s="40">
        <v>34.116666666666667</v>
      </c>
      <c r="E140" s="40">
        <v>32.933333333333337</v>
      </c>
      <c r="F140" s="40">
        <v>32.016666666666673</v>
      </c>
      <c r="G140" s="40">
        <v>30.833333333333343</v>
      </c>
      <c r="H140" s="40">
        <v>35.033333333333331</v>
      </c>
      <c r="I140" s="40">
        <v>36.216666666666654</v>
      </c>
      <c r="J140" s="40">
        <v>37.133333333333326</v>
      </c>
      <c r="K140" s="31">
        <v>35.299999999999997</v>
      </c>
      <c r="L140" s="31">
        <v>33.200000000000003</v>
      </c>
      <c r="M140" s="31">
        <v>62.93365</v>
      </c>
      <c r="N140" s="1"/>
      <c r="O140" s="1"/>
    </row>
    <row r="141" spans="1:15" ht="12.75" customHeight="1">
      <c r="A141" s="33">
        <v>131</v>
      </c>
      <c r="B141" s="62" t="s">
        <v>382</v>
      </c>
      <c r="C141" s="31">
        <v>247.85</v>
      </c>
      <c r="D141" s="40">
        <v>243.75</v>
      </c>
      <c r="E141" s="40">
        <v>235.55</v>
      </c>
      <c r="F141" s="40">
        <v>223.25</v>
      </c>
      <c r="G141" s="40">
        <v>215.05</v>
      </c>
      <c r="H141" s="40">
        <v>256.05</v>
      </c>
      <c r="I141" s="40">
        <v>264.25</v>
      </c>
      <c r="J141" s="40">
        <v>276.55</v>
      </c>
      <c r="K141" s="31">
        <v>251.95</v>
      </c>
      <c r="L141" s="31">
        <v>231.45</v>
      </c>
      <c r="M141" s="31">
        <v>44.715000000000003</v>
      </c>
      <c r="N141" s="1"/>
      <c r="O141" s="1"/>
    </row>
    <row r="142" spans="1:15" ht="12.75" customHeight="1">
      <c r="A142" s="33">
        <v>132</v>
      </c>
      <c r="B142" s="62" t="s">
        <v>107</v>
      </c>
      <c r="C142" s="31">
        <v>3509.55</v>
      </c>
      <c r="D142" s="40">
        <v>3525.2833333333333</v>
      </c>
      <c r="E142" s="40">
        <v>3485.5666666666666</v>
      </c>
      <c r="F142" s="40">
        <v>3461.5833333333335</v>
      </c>
      <c r="G142" s="40">
        <v>3421.8666666666668</v>
      </c>
      <c r="H142" s="40">
        <v>3549.2666666666664</v>
      </c>
      <c r="I142" s="40">
        <v>3588.9833333333327</v>
      </c>
      <c r="J142" s="40">
        <v>3612.9666666666662</v>
      </c>
      <c r="K142" s="31">
        <v>3565</v>
      </c>
      <c r="L142" s="31">
        <v>3501.3</v>
      </c>
      <c r="M142" s="31">
        <v>6.2164200000000003</v>
      </c>
      <c r="N142" s="1"/>
      <c r="O142" s="1"/>
    </row>
    <row r="143" spans="1:15" ht="12.75" customHeight="1">
      <c r="A143" s="33">
        <v>133</v>
      </c>
      <c r="B143" s="62" t="s">
        <v>108</v>
      </c>
      <c r="C143" s="31">
        <v>4587.1000000000004</v>
      </c>
      <c r="D143" s="40">
        <v>4591.05</v>
      </c>
      <c r="E143" s="40">
        <v>4547.7000000000007</v>
      </c>
      <c r="F143" s="40">
        <v>4508.3</v>
      </c>
      <c r="G143" s="40">
        <v>4464.9500000000007</v>
      </c>
      <c r="H143" s="40">
        <v>4630.4500000000007</v>
      </c>
      <c r="I143" s="40">
        <v>4673.8000000000011</v>
      </c>
      <c r="J143" s="40">
        <v>4713.2000000000007</v>
      </c>
      <c r="K143" s="31">
        <v>4634.3999999999996</v>
      </c>
      <c r="L143" s="31">
        <v>4551.6499999999996</v>
      </c>
      <c r="M143" s="31">
        <v>5.01241</v>
      </c>
      <c r="N143" s="1"/>
      <c r="O143" s="1"/>
    </row>
    <row r="144" spans="1:15" ht="12.75" customHeight="1">
      <c r="A144" s="33">
        <v>134</v>
      </c>
      <c r="B144" s="62" t="s">
        <v>166</v>
      </c>
      <c r="C144" s="31">
        <v>2231.85</v>
      </c>
      <c r="D144" s="40">
        <v>2223.1166666666668</v>
      </c>
      <c r="E144" s="40">
        <v>2200.7333333333336</v>
      </c>
      <c r="F144" s="40">
        <v>2169.6166666666668</v>
      </c>
      <c r="G144" s="40">
        <v>2147.2333333333336</v>
      </c>
      <c r="H144" s="40">
        <v>2254.2333333333336</v>
      </c>
      <c r="I144" s="40">
        <v>2276.6166666666668</v>
      </c>
      <c r="J144" s="40">
        <v>2307.7333333333336</v>
      </c>
      <c r="K144" s="31">
        <v>2245.5</v>
      </c>
      <c r="L144" s="31">
        <v>2192</v>
      </c>
      <c r="M144" s="31">
        <v>3.6771099999999999</v>
      </c>
      <c r="N144" s="1"/>
      <c r="O144" s="1"/>
    </row>
    <row r="145" spans="1:15" ht="12.75" customHeight="1">
      <c r="A145" s="33">
        <v>135</v>
      </c>
      <c r="B145" s="62" t="s">
        <v>111</v>
      </c>
      <c r="C145" s="31">
        <v>4910.3999999999996</v>
      </c>
      <c r="D145" s="40">
        <v>4918.0333333333328</v>
      </c>
      <c r="E145" s="40">
        <v>4886.0666666666657</v>
      </c>
      <c r="F145" s="40">
        <v>4861.7333333333327</v>
      </c>
      <c r="G145" s="40">
        <v>4829.7666666666655</v>
      </c>
      <c r="H145" s="40">
        <v>4942.3666666666659</v>
      </c>
      <c r="I145" s="40">
        <v>4974.333333333333</v>
      </c>
      <c r="J145" s="40">
        <v>4998.6666666666661</v>
      </c>
      <c r="K145" s="31">
        <v>4950</v>
      </c>
      <c r="L145" s="31">
        <v>4893.7</v>
      </c>
      <c r="M145" s="31">
        <v>2.2471000000000001</v>
      </c>
      <c r="N145" s="1"/>
      <c r="O145" s="1"/>
    </row>
    <row r="146" spans="1:15" ht="12.75" customHeight="1">
      <c r="A146" s="33">
        <v>136</v>
      </c>
      <c r="B146" s="62" t="s">
        <v>383</v>
      </c>
      <c r="C146" s="31">
        <v>477.15</v>
      </c>
      <c r="D146" s="40">
        <v>477.46666666666664</v>
      </c>
      <c r="E146" s="40">
        <v>473.98333333333329</v>
      </c>
      <c r="F146" s="40">
        <v>470.81666666666666</v>
      </c>
      <c r="G146" s="40">
        <v>467.33333333333331</v>
      </c>
      <c r="H146" s="40">
        <v>480.63333333333327</v>
      </c>
      <c r="I146" s="40">
        <v>484.11666666666662</v>
      </c>
      <c r="J146" s="40">
        <v>487.28333333333325</v>
      </c>
      <c r="K146" s="31">
        <v>480.95</v>
      </c>
      <c r="L146" s="31">
        <v>474.3</v>
      </c>
      <c r="M146" s="31">
        <v>1.93726</v>
      </c>
      <c r="N146" s="1"/>
      <c r="O146" s="1"/>
    </row>
    <row r="147" spans="1:15" ht="12.75" customHeight="1">
      <c r="A147" s="33">
        <v>137</v>
      </c>
      <c r="B147" s="62" t="s">
        <v>384</v>
      </c>
      <c r="C147" s="31">
        <v>213.3</v>
      </c>
      <c r="D147" s="40">
        <v>214.65</v>
      </c>
      <c r="E147" s="40">
        <v>210.3</v>
      </c>
      <c r="F147" s="40">
        <v>207.3</v>
      </c>
      <c r="G147" s="40">
        <v>202.95000000000002</v>
      </c>
      <c r="H147" s="40">
        <v>217.65</v>
      </c>
      <c r="I147" s="40">
        <v>221.99999999999997</v>
      </c>
      <c r="J147" s="40">
        <v>225</v>
      </c>
      <c r="K147" s="31">
        <v>219</v>
      </c>
      <c r="L147" s="31">
        <v>211.65</v>
      </c>
      <c r="M147" s="31">
        <v>7.25603</v>
      </c>
      <c r="N147" s="1"/>
      <c r="O147" s="1"/>
    </row>
    <row r="148" spans="1:15" ht="12.75" customHeight="1">
      <c r="A148" s="33">
        <v>138</v>
      </c>
      <c r="B148" s="62" t="s">
        <v>385</v>
      </c>
      <c r="C148" s="31">
        <v>208.05</v>
      </c>
      <c r="D148" s="40">
        <v>209</v>
      </c>
      <c r="E148" s="40">
        <v>205.15</v>
      </c>
      <c r="F148" s="40">
        <v>202.25</v>
      </c>
      <c r="G148" s="40">
        <v>198.4</v>
      </c>
      <c r="H148" s="40">
        <v>211.9</v>
      </c>
      <c r="I148" s="40">
        <v>215.75000000000003</v>
      </c>
      <c r="J148" s="40">
        <v>218.65</v>
      </c>
      <c r="K148" s="31">
        <v>212.85</v>
      </c>
      <c r="L148" s="31">
        <v>206.1</v>
      </c>
      <c r="M148" s="31">
        <v>7.5345599999999999</v>
      </c>
      <c r="N148" s="1"/>
      <c r="O148" s="1"/>
    </row>
    <row r="149" spans="1:15" ht="12.75" customHeight="1">
      <c r="A149" s="33">
        <v>139</v>
      </c>
      <c r="B149" s="62" t="s">
        <v>386</v>
      </c>
      <c r="C149" s="31">
        <v>43.35</v>
      </c>
      <c r="D149" s="40">
        <v>43.366666666666667</v>
      </c>
      <c r="E149" s="40">
        <v>42.983333333333334</v>
      </c>
      <c r="F149" s="40">
        <v>42.616666666666667</v>
      </c>
      <c r="G149" s="40">
        <v>42.233333333333334</v>
      </c>
      <c r="H149" s="40">
        <v>43.733333333333334</v>
      </c>
      <c r="I149" s="40">
        <v>44.116666666666674</v>
      </c>
      <c r="J149" s="40">
        <v>44.483333333333334</v>
      </c>
      <c r="K149" s="31">
        <v>43.75</v>
      </c>
      <c r="L149" s="31">
        <v>43</v>
      </c>
      <c r="M149" s="31">
        <v>88.032629999999997</v>
      </c>
      <c r="N149" s="1"/>
      <c r="O149" s="1"/>
    </row>
    <row r="150" spans="1:15" ht="12.75" customHeight="1">
      <c r="A150" s="33">
        <v>140</v>
      </c>
      <c r="B150" s="62" t="s">
        <v>387</v>
      </c>
      <c r="C150" s="31">
        <v>51.05</v>
      </c>
      <c r="D150" s="40">
        <v>51.783333333333331</v>
      </c>
      <c r="E150" s="40">
        <v>49.916666666666664</v>
      </c>
      <c r="F150" s="40">
        <v>48.783333333333331</v>
      </c>
      <c r="G150" s="40">
        <v>46.916666666666664</v>
      </c>
      <c r="H150" s="40">
        <v>52.916666666666664</v>
      </c>
      <c r="I150" s="40">
        <v>54.783333333333339</v>
      </c>
      <c r="J150" s="40">
        <v>55.916666666666664</v>
      </c>
      <c r="K150" s="31">
        <v>53.65</v>
      </c>
      <c r="L150" s="31">
        <v>50.65</v>
      </c>
      <c r="M150" s="31">
        <v>55.21472</v>
      </c>
      <c r="N150" s="1"/>
      <c r="O150" s="1"/>
    </row>
    <row r="151" spans="1:15" ht="12.75" customHeight="1">
      <c r="A151" s="33">
        <v>141</v>
      </c>
      <c r="B151" s="62" t="s">
        <v>112</v>
      </c>
      <c r="C151" s="31">
        <v>3570.45</v>
      </c>
      <c r="D151" s="40">
        <v>3563.6833333333329</v>
      </c>
      <c r="E151" s="40">
        <v>3541.8166666666657</v>
      </c>
      <c r="F151" s="40">
        <v>3513.1833333333329</v>
      </c>
      <c r="G151" s="40">
        <v>3491.3166666666657</v>
      </c>
      <c r="H151" s="40">
        <v>3592.3166666666657</v>
      </c>
      <c r="I151" s="40">
        <v>3614.1833333333334</v>
      </c>
      <c r="J151" s="40">
        <v>3642.8166666666657</v>
      </c>
      <c r="K151" s="31">
        <v>3585.55</v>
      </c>
      <c r="L151" s="31">
        <v>3535.05</v>
      </c>
      <c r="M151" s="31">
        <v>5.3805100000000001</v>
      </c>
      <c r="N151" s="1"/>
      <c r="O151" s="1"/>
    </row>
    <row r="152" spans="1:15" ht="12.75" customHeight="1">
      <c r="A152" s="33">
        <v>142</v>
      </c>
      <c r="B152" s="62" t="s">
        <v>388</v>
      </c>
      <c r="C152" s="31">
        <v>540.15</v>
      </c>
      <c r="D152" s="40">
        <v>538.48333333333323</v>
      </c>
      <c r="E152" s="40">
        <v>533.76666666666642</v>
      </c>
      <c r="F152" s="40">
        <v>527.38333333333321</v>
      </c>
      <c r="G152" s="40">
        <v>522.6666666666664</v>
      </c>
      <c r="H152" s="40">
        <v>544.86666666666645</v>
      </c>
      <c r="I152" s="40">
        <v>549.58333333333337</v>
      </c>
      <c r="J152" s="40">
        <v>555.96666666666647</v>
      </c>
      <c r="K152" s="31">
        <v>543.20000000000005</v>
      </c>
      <c r="L152" s="31">
        <v>532.1</v>
      </c>
      <c r="M152" s="31">
        <v>2.4089999999999998</v>
      </c>
      <c r="N152" s="1"/>
      <c r="O152" s="1"/>
    </row>
    <row r="153" spans="1:15" ht="12.75" customHeight="1">
      <c r="A153" s="33">
        <v>143</v>
      </c>
      <c r="B153" s="62" t="s">
        <v>277</v>
      </c>
      <c r="C153" s="31">
        <v>415.1</v>
      </c>
      <c r="D153" s="40">
        <v>415.65000000000003</v>
      </c>
      <c r="E153" s="40">
        <v>409.45000000000005</v>
      </c>
      <c r="F153" s="40">
        <v>403.8</v>
      </c>
      <c r="G153" s="40">
        <v>397.6</v>
      </c>
      <c r="H153" s="40">
        <v>421.30000000000007</v>
      </c>
      <c r="I153" s="40">
        <v>427.5</v>
      </c>
      <c r="J153" s="40">
        <v>433.15000000000009</v>
      </c>
      <c r="K153" s="31">
        <v>421.85</v>
      </c>
      <c r="L153" s="31">
        <v>410</v>
      </c>
      <c r="M153" s="31">
        <v>10.020440000000001</v>
      </c>
      <c r="N153" s="1"/>
      <c r="O153" s="1"/>
    </row>
    <row r="154" spans="1:15" ht="12.75" customHeight="1">
      <c r="A154" s="33">
        <v>144</v>
      </c>
      <c r="B154" s="62" t="s">
        <v>389</v>
      </c>
      <c r="C154" s="31">
        <v>1567</v>
      </c>
      <c r="D154" s="40">
        <v>1567.3333333333333</v>
      </c>
      <c r="E154" s="40">
        <v>1542.2166666666665</v>
      </c>
      <c r="F154" s="40">
        <v>1517.4333333333332</v>
      </c>
      <c r="G154" s="40">
        <v>1492.3166666666664</v>
      </c>
      <c r="H154" s="40">
        <v>1592.1166666666666</v>
      </c>
      <c r="I154" s="40">
        <v>1617.2333333333333</v>
      </c>
      <c r="J154" s="40">
        <v>1642.0166666666667</v>
      </c>
      <c r="K154" s="31">
        <v>1592.45</v>
      </c>
      <c r="L154" s="31">
        <v>1542.55</v>
      </c>
      <c r="M154" s="31">
        <v>0.69581999999999999</v>
      </c>
      <c r="N154" s="1"/>
      <c r="O154" s="1"/>
    </row>
    <row r="155" spans="1:15" ht="12.75" customHeight="1">
      <c r="A155" s="33">
        <v>145</v>
      </c>
      <c r="B155" s="62" t="s">
        <v>390</v>
      </c>
      <c r="C155" s="31">
        <v>119.4</v>
      </c>
      <c r="D155" s="40">
        <v>119.83333333333333</v>
      </c>
      <c r="E155" s="40">
        <v>117.21666666666665</v>
      </c>
      <c r="F155" s="40">
        <v>115.03333333333333</v>
      </c>
      <c r="G155" s="40">
        <v>112.41666666666666</v>
      </c>
      <c r="H155" s="40">
        <v>122.01666666666665</v>
      </c>
      <c r="I155" s="40">
        <v>124.63333333333333</v>
      </c>
      <c r="J155" s="40">
        <v>126.81666666666665</v>
      </c>
      <c r="K155" s="31">
        <v>122.45</v>
      </c>
      <c r="L155" s="31">
        <v>117.65</v>
      </c>
      <c r="M155" s="31">
        <v>87.988140000000001</v>
      </c>
      <c r="N155" s="1"/>
      <c r="O155" s="1"/>
    </row>
    <row r="156" spans="1:15" ht="12.75" customHeight="1">
      <c r="A156" s="33">
        <v>146</v>
      </c>
      <c r="B156" s="62" t="s">
        <v>391</v>
      </c>
      <c r="C156" s="31">
        <v>87.2</v>
      </c>
      <c r="D156" s="40">
        <v>88.3</v>
      </c>
      <c r="E156" s="40">
        <v>85.649999999999991</v>
      </c>
      <c r="F156" s="40">
        <v>84.1</v>
      </c>
      <c r="G156" s="40">
        <v>81.449999999999989</v>
      </c>
      <c r="H156" s="40">
        <v>89.85</v>
      </c>
      <c r="I156" s="40">
        <v>92.5</v>
      </c>
      <c r="J156" s="40">
        <v>94.05</v>
      </c>
      <c r="K156" s="31">
        <v>90.95</v>
      </c>
      <c r="L156" s="31">
        <v>86.75</v>
      </c>
      <c r="M156" s="31">
        <v>61.006999999999998</v>
      </c>
      <c r="N156" s="1"/>
      <c r="O156" s="1"/>
    </row>
    <row r="157" spans="1:15" ht="12.75" customHeight="1">
      <c r="A157" s="33">
        <v>147</v>
      </c>
      <c r="B157" s="62" t="s">
        <v>113</v>
      </c>
      <c r="C157" s="31">
        <v>2176.1</v>
      </c>
      <c r="D157" s="40">
        <v>2183.9833333333331</v>
      </c>
      <c r="E157" s="40">
        <v>2153.3666666666663</v>
      </c>
      <c r="F157" s="40">
        <v>2130.6333333333332</v>
      </c>
      <c r="G157" s="40">
        <v>2100.0166666666664</v>
      </c>
      <c r="H157" s="40">
        <v>2206.7166666666662</v>
      </c>
      <c r="I157" s="40">
        <v>2237.333333333333</v>
      </c>
      <c r="J157" s="40">
        <v>2260.0666666666662</v>
      </c>
      <c r="K157" s="31">
        <v>2214.6</v>
      </c>
      <c r="L157" s="31">
        <v>2161.25</v>
      </c>
      <c r="M157" s="31">
        <v>4.4668400000000004</v>
      </c>
      <c r="N157" s="1"/>
      <c r="O157" s="1"/>
    </row>
    <row r="158" spans="1:15" ht="12.75" customHeight="1">
      <c r="A158" s="33">
        <v>148</v>
      </c>
      <c r="B158" s="62" t="s">
        <v>114</v>
      </c>
      <c r="C158" s="31">
        <v>230.3</v>
      </c>
      <c r="D158" s="40">
        <v>227.9</v>
      </c>
      <c r="E158" s="40">
        <v>224.8</v>
      </c>
      <c r="F158" s="40">
        <v>219.3</v>
      </c>
      <c r="G158" s="40">
        <v>216.20000000000002</v>
      </c>
      <c r="H158" s="40">
        <v>233.4</v>
      </c>
      <c r="I158" s="40">
        <v>236.49999999999997</v>
      </c>
      <c r="J158" s="40">
        <v>242</v>
      </c>
      <c r="K158" s="31">
        <v>231</v>
      </c>
      <c r="L158" s="31">
        <v>222.4</v>
      </c>
      <c r="M158" s="31">
        <v>130.46366</v>
      </c>
      <c r="N158" s="1"/>
      <c r="O158" s="1"/>
    </row>
    <row r="159" spans="1:15" ht="12.75" customHeight="1">
      <c r="A159" s="33">
        <v>149</v>
      </c>
      <c r="B159" s="62" t="s">
        <v>392</v>
      </c>
      <c r="C159" s="31">
        <v>313.64999999999998</v>
      </c>
      <c r="D159" s="40">
        <v>313.48333333333335</v>
      </c>
      <c r="E159" s="40">
        <v>309.16666666666669</v>
      </c>
      <c r="F159" s="40">
        <v>304.68333333333334</v>
      </c>
      <c r="G159" s="40">
        <v>300.36666666666667</v>
      </c>
      <c r="H159" s="40">
        <v>317.9666666666667</v>
      </c>
      <c r="I159" s="40">
        <v>322.2833333333333</v>
      </c>
      <c r="J159" s="40">
        <v>326.76666666666671</v>
      </c>
      <c r="K159" s="31">
        <v>317.8</v>
      </c>
      <c r="L159" s="31">
        <v>309</v>
      </c>
      <c r="M159" s="31">
        <v>6.6299799999999998</v>
      </c>
      <c r="N159" s="1"/>
      <c r="O159" s="1"/>
    </row>
    <row r="160" spans="1:15" ht="12.75" customHeight="1">
      <c r="A160" s="33">
        <v>150</v>
      </c>
      <c r="B160" s="62" t="s">
        <v>278</v>
      </c>
      <c r="C160" s="31">
        <v>150.4</v>
      </c>
      <c r="D160" s="40">
        <v>149.58333333333334</v>
      </c>
      <c r="E160" s="40">
        <v>148.16666666666669</v>
      </c>
      <c r="F160" s="40">
        <v>145.93333333333334</v>
      </c>
      <c r="G160" s="40">
        <v>144.51666666666668</v>
      </c>
      <c r="H160" s="40">
        <v>151.81666666666669</v>
      </c>
      <c r="I160" s="40">
        <v>153.23333333333338</v>
      </c>
      <c r="J160" s="40">
        <v>155.4666666666667</v>
      </c>
      <c r="K160" s="31">
        <v>151</v>
      </c>
      <c r="L160" s="31">
        <v>147.35</v>
      </c>
      <c r="M160" s="31">
        <v>103.63339999999999</v>
      </c>
      <c r="N160" s="1"/>
      <c r="O160" s="1"/>
    </row>
    <row r="161" spans="1:15" ht="12.75" customHeight="1">
      <c r="A161" s="33">
        <v>151</v>
      </c>
      <c r="B161" s="62" t="s">
        <v>115</v>
      </c>
      <c r="C161" s="31">
        <v>123.45</v>
      </c>
      <c r="D161" s="40">
        <v>123.73333333333335</v>
      </c>
      <c r="E161" s="40">
        <v>122.81666666666669</v>
      </c>
      <c r="F161" s="40">
        <v>122.18333333333334</v>
      </c>
      <c r="G161" s="40">
        <v>121.26666666666668</v>
      </c>
      <c r="H161" s="40">
        <v>124.3666666666667</v>
      </c>
      <c r="I161" s="40">
        <v>125.28333333333336</v>
      </c>
      <c r="J161" s="40">
        <v>125.91666666666671</v>
      </c>
      <c r="K161" s="31">
        <v>124.65</v>
      </c>
      <c r="L161" s="31">
        <v>123.1</v>
      </c>
      <c r="M161" s="31">
        <v>64.028790000000001</v>
      </c>
      <c r="N161" s="1"/>
      <c r="O161" s="1"/>
    </row>
    <row r="162" spans="1:15" ht="12.75" customHeight="1">
      <c r="A162" s="33">
        <v>152</v>
      </c>
      <c r="B162" s="62" t="s">
        <v>393</v>
      </c>
      <c r="C162" s="31">
        <v>413.7</v>
      </c>
      <c r="D162" s="40">
        <v>419.59999999999997</v>
      </c>
      <c r="E162" s="40">
        <v>401.49999999999994</v>
      </c>
      <c r="F162" s="40">
        <v>389.29999999999995</v>
      </c>
      <c r="G162" s="40">
        <v>371.19999999999993</v>
      </c>
      <c r="H162" s="40">
        <v>431.79999999999995</v>
      </c>
      <c r="I162" s="40">
        <v>449.9</v>
      </c>
      <c r="J162" s="40">
        <v>462.09999999999997</v>
      </c>
      <c r="K162" s="31">
        <v>437.7</v>
      </c>
      <c r="L162" s="31">
        <v>407.4</v>
      </c>
      <c r="M162" s="31">
        <v>60.47625</v>
      </c>
      <c r="N162" s="1"/>
      <c r="O162" s="1"/>
    </row>
    <row r="163" spans="1:15" ht="12.75" customHeight="1">
      <c r="A163" s="33">
        <v>153</v>
      </c>
      <c r="B163" s="62" t="s">
        <v>394</v>
      </c>
      <c r="C163" s="31">
        <v>4797.05</v>
      </c>
      <c r="D163" s="40">
        <v>4835.8666666666668</v>
      </c>
      <c r="E163" s="40">
        <v>4736.1833333333334</v>
      </c>
      <c r="F163" s="40">
        <v>4675.3166666666666</v>
      </c>
      <c r="G163" s="40">
        <v>4575.6333333333332</v>
      </c>
      <c r="H163" s="40">
        <v>4896.7333333333336</v>
      </c>
      <c r="I163" s="40">
        <v>4996.4166666666679</v>
      </c>
      <c r="J163" s="40">
        <v>5057.2833333333338</v>
      </c>
      <c r="K163" s="31">
        <v>4935.55</v>
      </c>
      <c r="L163" s="31">
        <v>4775</v>
      </c>
      <c r="M163" s="31">
        <v>0.60185</v>
      </c>
      <c r="N163" s="1"/>
      <c r="O163" s="1"/>
    </row>
    <row r="164" spans="1:15" ht="12.75" customHeight="1">
      <c r="A164" s="33">
        <v>154</v>
      </c>
      <c r="B164" s="62" t="s">
        <v>395</v>
      </c>
      <c r="C164" s="31">
        <v>828.2</v>
      </c>
      <c r="D164" s="40">
        <v>839.4</v>
      </c>
      <c r="E164" s="40">
        <v>813.8</v>
      </c>
      <c r="F164" s="40">
        <v>799.4</v>
      </c>
      <c r="G164" s="40">
        <v>773.8</v>
      </c>
      <c r="H164" s="40">
        <v>853.8</v>
      </c>
      <c r="I164" s="40">
        <v>879.40000000000009</v>
      </c>
      <c r="J164" s="40">
        <v>893.8</v>
      </c>
      <c r="K164" s="31">
        <v>865</v>
      </c>
      <c r="L164" s="31">
        <v>825</v>
      </c>
      <c r="M164" s="31">
        <v>3.2340599999999999</v>
      </c>
      <c r="N164" s="1"/>
      <c r="O164" s="1"/>
    </row>
    <row r="165" spans="1:15" ht="12.75" customHeight="1">
      <c r="A165" s="33">
        <v>155</v>
      </c>
      <c r="B165" s="62" t="s">
        <v>396</v>
      </c>
      <c r="C165" s="31">
        <v>176.9</v>
      </c>
      <c r="D165" s="40">
        <v>177.4</v>
      </c>
      <c r="E165" s="40">
        <v>175.35000000000002</v>
      </c>
      <c r="F165" s="40">
        <v>173.8</v>
      </c>
      <c r="G165" s="40">
        <v>171.75000000000003</v>
      </c>
      <c r="H165" s="40">
        <v>178.95000000000002</v>
      </c>
      <c r="I165" s="40">
        <v>181.00000000000003</v>
      </c>
      <c r="J165" s="40">
        <v>182.55</v>
      </c>
      <c r="K165" s="31">
        <v>179.45</v>
      </c>
      <c r="L165" s="31">
        <v>175.85</v>
      </c>
      <c r="M165" s="31">
        <v>6.8262299999999998</v>
      </c>
      <c r="N165" s="1"/>
      <c r="O165" s="1"/>
    </row>
    <row r="166" spans="1:15" ht="12.75" customHeight="1">
      <c r="A166" s="33">
        <v>156</v>
      </c>
      <c r="B166" s="62" t="s">
        <v>397</v>
      </c>
      <c r="C166" s="31">
        <v>130.5</v>
      </c>
      <c r="D166" s="40">
        <v>131.04999999999998</v>
      </c>
      <c r="E166" s="40">
        <v>129.29999999999995</v>
      </c>
      <c r="F166" s="40">
        <v>128.09999999999997</v>
      </c>
      <c r="G166" s="40">
        <v>126.34999999999994</v>
      </c>
      <c r="H166" s="40">
        <v>132.24999999999997</v>
      </c>
      <c r="I166" s="40">
        <v>134.00000000000003</v>
      </c>
      <c r="J166" s="40">
        <v>135.19999999999999</v>
      </c>
      <c r="K166" s="31">
        <v>132.80000000000001</v>
      </c>
      <c r="L166" s="31">
        <v>129.85</v>
      </c>
      <c r="M166" s="31">
        <v>15.202450000000001</v>
      </c>
      <c r="N166" s="1"/>
      <c r="O166" s="1"/>
    </row>
    <row r="167" spans="1:15" ht="12.75" customHeight="1">
      <c r="A167" s="33">
        <v>157</v>
      </c>
      <c r="B167" s="62" t="s">
        <v>279</v>
      </c>
      <c r="C167" s="31">
        <v>309.5</v>
      </c>
      <c r="D167" s="40">
        <v>308.16666666666669</v>
      </c>
      <c r="E167" s="40">
        <v>305.33333333333337</v>
      </c>
      <c r="F167" s="40">
        <v>301.16666666666669</v>
      </c>
      <c r="G167" s="40">
        <v>298.33333333333337</v>
      </c>
      <c r="H167" s="40">
        <v>312.33333333333337</v>
      </c>
      <c r="I167" s="40">
        <v>315.16666666666674</v>
      </c>
      <c r="J167" s="40">
        <v>319.33333333333337</v>
      </c>
      <c r="K167" s="31">
        <v>311</v>
      </c>
      <c r="L167" s="31">
        <v>304</v>
      </c>
      <c r="M167" s="31">
        <v>19.921320000000001</v>
      </c>
      <c r="N167" s="1"/>
      <c r="O167" s="1"/>
    </row>
    <row r="168" spans="1:15" ht="12.75" customHeight="1">
      <c r="A168" s="33">
        <v>158</v>
      </c>
      <c r="B168" s="62" t="s">
        <v>398</v>
      </c>
      <c r="C168" s="31">
        <v>1295.2</v>
      </c>
      <c r="D168" s="40">
        <v>1300.7333333333333</v>
      </c>
      <c r="E168" s="40">
        <v>1282.4666666666667</v>
      </c>
      <c r="F168" s="40">
        <v>1269.7333333333333</v>
      </c>
      <c r="G168" s="40">
        <v>1251.4666666666667</v>
      </c>
      <c r="H168" s="40">
        <v>1313.4666666666667</v>
      </c>
      <c r="I168" s="40">
        <v>1331.7333333333336</v>
      </c>
      <c r="J168" s="40">
        <v>1344.4666666666667</v>
      </c>
      <c r="K168" s="31">
        <v>1319</v>
      </c>
      <c r="L168" s="31">
        <v>1288</v>
      </c>
      <c r="M168" s="31">
        <v>1.012</v>
      </c>
      <c r="N168" s="1"/>
      <c r="O168" s="1"/>
    </row>
    <row r="169" spans="1:15" ht="12.75" customHeight="1">
      <c r="A169" s="33">
        <v>159</v>
      </c>
      <c r="B169" s="62" t="s">
        <v>116</v>
      </c>
      <c r="C169" s="31">
        <v>106.7</v>
      </c>
      <c r="D169" s="40">
        <v>107.2</v>
      </c>
      <c r="E169" s="40">
        <v>106</v>
      </c>
      <c r="F169" s="40">
        <v>105.3</v>
      </c>
      <c r="G169" s="40">
        <v>104.1</v>
      </c>
      <c r="H169" s="40">
        <v>107.9</v>
      </c>
      <c r="I169" s="40">
        <v>109.10000000000002</v>
      </c>
      <c r="J169" s="40">
        <v>109.80000000000001</v>
      </c>
      <c r="K169" s="31">
        <v>108.4</v>
      </c>
      <c r="L169" s="31">
        <v>106.5</v>
      </c>
      <c r="M169" s="31">
        <v>131.38208</v>
      </c>
      <c r="N169" s="1"/>
      <c r="O169" s="1"/>
    </row>
    <row r="170" spans="1:15" ht="12.75" customHeight="1">
      <c r="A170" s="33">
        <v>160</v>
      </c>
      <c r="B170" s="62" t="s">
        <v>399</v>
      </c>
      <c r="C170" s="31">
        <v>1534.75</v>
      </c>
      <c r="D170" s="40">
        <v>1544.3833333333332</v>
      </c>
      <c r="E170" s="40">
        <v>1518.9166666666665</v>
      </c>
      <c r="F170" s="40">
        <v>1503.0833333333333</v>
      </c>
      <c r="G170" s="40">
        <v>1477.6166666666666</v>
      </c>
      <c r="H170" s="40">
        <v>1560.2166666666665</v>
      </c>
      <c r="I170" s="40">
        <v>1585.6833333333332</v>
      </c>
      <c r="J170" s="40">
        <v>1601.5166666666664</v>
      </c>
      <c r="K170" s="31">
        <v>1569.85</v>
      </c>
      <c r="L170" s="31">
        <v>1528.55</v>
      </c>
      <c r="M170" s="31">
        <v>0.96775999999999995</v>
      </c>
      <c r="N170" s="1"/>
      <c r="O170" s="1"/>
    </row>
    <row r="171" spans="1:15" ht="12.75" customHeight="1">
      <c r="A171" s="33">
        <v>161</v>
      </c>
      <c r="B171" s="62" t="s">
        <v>119</v>
      </c>
      <c r="C171" s="31">
        <v>43.35</v>
      </c>
      <c r="D171" s="40">
        <v>43.199999999999996</v>
      </c>
      <c r="E171" s="40">
        <v>42.79999999999999</v>
      </c>
      <c r="F171" s="40">
        <v>42.249999999999993</v>
      </c>
      <c r="G171" s="40">
        <v>41.849999999999987</v>
      </c>
      <c r="H171" s="40">
        <v>43.749999999999993</v>
      </c>
      <c r="I171" s="40">
        <v>44.15</v>
      </c>
      <c r="J171" s="40">
        <v>44.699999999999996</v>
      </c>
      <c r="K171" s="31">
        <v>43.6</v>
      </c>
      <c r="L171" s="31">
        <v>42.65</v>
      </c>
      <c r="M171" s="31">
        <v>76.546009999999995</v>
      </c>
      <c r="N171" s="1"/>
      <c r="O171" s="1"/>
    </row>
    <row r="172" spans="1:15" ht="12.75" customHeight="1">
      <c r="A172" s="33">
        <v>162</v>
      </c>
      <c r="B172" s="62" t="s">
        <v>400</v>
      </c>
      <c r="C172" s="31">
        <v>2847.5</v>
      </c>
      <c r="D172" s="40">
        <v>2859.1666666666665</v>
      </c>
      <c r="E172" s="40">
        <v>2828.333333333333</v>
      </c>
      <c r="F172" s="40">
        <v>2809.1666666666665</v>
      </c>
      <c r="G172" s="40">
        <v>2778.333333333333</v>
      </c>
      <c r="H172" s="40">
        <v>2878.333333333333</v>
      </c>
      <c r="I172" s="40">
        <v>2909.1666666666661</v>
      </c>
      <c r="J172" s="40">
        <v>2928.333333333333</v>
      </c>
      <c r="K172" s="31">
        <v>2890</v>
      </c>
      <c r="L172" s="31">
        <v>2840</v>
      </c>
      <c r="M172" s="31">
        <v>0.12277</v>
      </c>
      <c r="N172" s="1"/>
      <c r="O172" s="1"/>
    </row>
    <row r="173" spans="1:15" ht="12.75" customHeight="1">
      <c r="A173" s="33">
        <v>163</v>
      </c>
      <c r="B173" s="62" t="s">
        <v>401</v>
      </c>
      <c r="C173" s="31">
        <v>3131.25</v>
      </c>
      <c r="D173" s="40">
        <v>3141.0666666666671</v>
      </c>
      <c r="E173" s="40">
        <v>3105.1833333333343</v>
      </c>
      <c r="F173" s="40">
        <v>3079.1166666666672</v>
      </c>
      <c r="G173" s="40">
        <v>3043.2333333333345</v>
      </c>
      <c r="H173" s="40">
        <v>3167.1333333333341</v>
      </c>
      <c r="I173" s="40">
        <v>3203.0166666666664</v>
      </c>
      <c r="J173" s="40">
        <v>3229.0833333333339</v>
      </c>
      <c r="K173" s="31">
        <v>3176.95</v>
      </c>
      <c r="L173" s="31">
        <v>3115</v>
      </c>
      <c r="M173" s="31">
        <v>8.1860000000000002E-2</v>
      </c>
      <c r="N173" s="1"/>
      <c r="O173" s="1"/>
    </row>
    <row r="174" spans="1:15" ht="12.75" customHeight="1">
      <c r="A174" s="33">
        <v>164</v>
      </c>
      <c r="B174" s="62" t="s">
        <v>402</v>
      </c>
      <c r="C174" s="31">
        <v>186.05</v>
      </c>
      <c r="D174" s="40">
        <v>186.79999999999998</v>
      </c>
      <c r="E174" s="40">
        <v>183.99999999999997</v>
      </c>
      <c r="F174" s="40">
        <v>181.95</v>
      </c>
      <c r="G174" s="40">
        <v>179.14999999999998</v>
      </c>
      <c r="H174" s="40">
        <v>188.84999999999997</v>
      </c>
      <c r="I174" s="40">
        <v>191.64999999999998</v>
      </c>
      <c r="J174" s="40">
        <v>193.69999999999996</v>
      </c>
      <c r="K174" s="31">
        <v>189.6</v>
      </c>
      <c r="L174" s="31">
        <v>184.75</v>
      </c>
      <c r="M174" s="31">
        <v>5.3240600000000002</v>
      </c>
      <c r="N174" s="1"/>
      <c r="O174" s="1"/>
    </row>
    <row r="175" spans="1:15" ht="12.75" customHeight="1">
      <c r="A175" s="33">
        <v>165</v>
      </c>
      <c r="B175" s="62" t="s">
        <v>280</v>
      </c>
      <c r="C175" s="31">
        <v>1006.35</v>
      </c>
      <c r="D175" s="40">
        <v>1012.7000000000002</v>
      </c>
      <c r="E175" s="40">
        <v>996.45000000000027</v>
      </c>
      <c r="F175" s="40">
        <v>986.55000000000007</v>
      </c>
      <c r="G175" s="40">
        <v>970.30000000000018</v>
      </c>
      <c r="H175" s="40">
        <v>1022.6000000000004</v>
      </c>
      <c r="I175" s="40">
        <v>1038.8500000000001</v>
      </c>
      <c r="J175" s="40">
        <v>1048.7500000000005</v>
      </c>
      <c r="K175" s="31">
        <v>1028.95</v>
      </c>
      <c r="L175" s="31">
        <v>1002.8</v>
      </c>
      <c r="M175" s="31">
        <v>4.56867</v>
      </c>
      <c r="N175" s="1"/>
      <c r="O175" s="1"/>
    </row>
    <row r="176" spans="1:15" ht="12.75" customHeight="1">
      <c r="A176" s="33">
        <v>166</v>
      </c>
      <c r="B176" s="62" t="s">
        <v>403</v>
      </c>
      <c r="C176" s="31">
        <v>1433</v>
      </c>
      <c r="D176" s="40">
        <v>1434.3666666666668</v>
      </c>
      <c r="E176" s="40">
        <v>1419.1333333333337</v>
      </c>
      <c r="F176" s="40">
        <v>1405.2666666666669</v>
      </c>
      <c r="G176" s="40">
        <v>1390.0333333333338</v>
      </c>
      <c r="H176" s="40">
        <v>1448.2333333333336</v>
      </c>
      <c r="I176" s="40">
        <v>1463.4666666666667</v>
      </c>
      <c r="J176" s="40">
        <v>1477.3333333333335</v>
      </c>
      <c r="K176" s="31">
        <v>1449.6</v>
      </c>
      <c r="L176" s="31">
        <v>1420.5</v>
      </c>
      <c r="M176" s="31">
        <v>0.52290000000000003</v>
      </c>
      <c r="N176" s="1"/>
      <c r="O176" s="1"/>
    </row>
    <row r="177" spans="1:15" ht="12.75" customHeight="1">
      <c r="A177" s="33">
        <v>167</v>
      </c>
      <c r="B177" s="62" t="s">
        <v>117</v>
      </c>
      <c r="C177" s="31">
        <v>643.04999999999995</v>
      </c>
      <c r="D177" s="40">
        <v>642.85</v>
      </c>
      <c r="E177" s="40">
        <v>637.65000000000009</v>
      </c>
      <c r="F177" s="40">
        <v>632.25000000000011</v>
      </c>
      <c r="G177" s="40">
        <v>627.05000000000018</v>
      </c>
      <c r="H177" s="40">
        <v>648.25</v>
      </c>
      <c r="I177" s="40">
        <v>653.45000000000005</v>
      </c>
      <c r="J177" s="40">
        <v>658.84999999999991</v>
      </c>
      <c r="K177" s="31">
        <v>648.04999999999995</v>
      </c>
      <c r="L177" s="31">
        <v>637.45000000000005</v>
      </c>
      <c r="M177" s="31">
        <v>4.5313499999999998</v>
      </c>
      <c r="N177" s="1"/>
      <c r="O177" s="1"/>
    </row>
    <row r="178" spans="1:15" ht="12.75" customHeight="1">
      <c r="A178" s="33">
        <v>168</v>
      </c>
      <c r="B178" s="62" t="s">
        <v>404</v>
      </c>
      <c r="C178" s="31">
        <v>1123.6500000000001</v>
      </c>
      <c r="D178" s="40">
        <v>1126.5666666666666</v>
      </c>
      <c r="E178" s="40">
        <v>1113.7833333333333</v>
      </c>
      <c r="F178" s="40">
        <v>1103.9166666666667</v>
      </c>
      <c r="G178" s="40">
        <v>1091.1333333333334</v>
      </c>
      <c r="H178" s="40">
        <v>1136.4333333333332</v>
      </c>
      <c r="I178" s="40">
        <v>1149.2166666666665</v>
      </c>
      <c r="J178" s="40">
        <v>1159.083333333333</v>
      </c>
      <c r="K178" s="31">
        <v>1139.3499999999999</v>
      </c>
      <c r="L178" s="31">
        <v>1116.7</v>
      </c>
      <c r="M178" s="31">
        <v>0.47482999999999997</v>
      </c>
      <c r="N178" s="1"/>
      <c r="O178" s="1"/>
    </row>
    <row r="179" spans="1:15" ht="12.75" customHeight="1">
      <c r="A179" s="33">
        <v>169</v>
      </c>
      <c r="B179" s="62" t="s">
        <v>405</v>
      </c>
      <c r="C179" s="31">
        <v>1706.65</v>
      </c>
      <c r="D179" s="40">
        <v>1712.9166666666667</v>
      </c>
      <c r="E179" s="40">
        <v>1697.8333333333335</v>
      </c>
      <c r="F179" s="40">
        <v>1689.0166666666667</v>
      </c>
      <c r="G179" s="40">
        <v>1673.9333333333334</v>
      </c>
      <c r="H179" s="40">
        <v>1721.7333333333336</v>
      </c>
      <c r="I179" s="40">
        <v>1736.8166666666671</v>
      </c>
      <c r="J179" s="40">
        <v>1745.6333333333337</v>
      </c>
      <c r="K179" s="31">
        <v>1728</v>
      </c>
      <c r="L179" s="31">
        <v>1704.1</v>
      </c>
      <c r="M179" s="31">
        <v>0.44095000000000001</v>
      </c>
      <c r="N179" s="1"/>
      <c r="O179" s="1"/>
    </row>
    <row r="180" spans="1:15" ht="12.75" customHeight="1">
      <c r="A180" s="33">
        <v>170</v>
      </c>
      <c r="B180" s="62" t="s">
        <v>406</v>
      </c>
      <c r="C180" s="31">
        <v>453.75</v>
      </c>
      <c r="D180" s="40">
        <v>454.9666666666667</v>
      </c>
      <c r="E180" s="40">
        <v>450.78333333333342</v>
      </c>
      <c r="F180" s="40">
        <v>447.81666666666672</v>
      </c>
      <c r="G180" s="40">
        <v>443.63333333333344</v>
      </c>
      <c r="H180" s="40">
        <v>457.93333333333339</v>
      </c>
      <c r="I180" s="40">
        <v>462.11666666666667</v>
      </c>
      <c r="J180" s="40">
        <v>465.08333333333337</v>
      </c>
      <c r="K180" s="31">
        <v>459.15</v>
      </c>
      <c r="L180" s="31">
        <v>452</v>
      </c>
      <c r="M180" s="31">
        <v>0.52007000000000003</v>
      </c>
      <c r="N180" s="1"/>
      <c r="O180" s="1"/>
    </row>
    <row r="181" spans="1:15" ht="12.75" customHeight="1">
      <c r="A181" s="33">
        <v>171</v>
      </c>
      <c r="B181" s="62" t="s">
        <v>121</v>
      </c>
      <c r="C181" s="31">
        <v>1063.5999999999999</v>
      </c>
      <c r="D181" s="40">
        <v>1064.7666666666667</v>
      </c>
      <c r="E181" s="40">
        <v>1052.9333333333334</v>
      </c>
      <c r="F181" s="40">
        <v>1042.2666666666667</v>
      </c>
      <c r="G181" s="40">
        <v>1030.4333333333334</v>
      </c>
      <c r="H181" s="40">
        <v>1075.4333333333334</v>
      </c>
      <c r="I181" s="40">
        <v>1087.2666666666669</v>
      </c>
      <c r="J181" s="40">
        <v>1097.9333333333334</v>
      </c>
      <c r="K181" s="31">
        <v>1076.5999999999999</v>
      </c>
      <c r="L181" s="31">
        <v>1054.0999999999999</v>
      </c>
      <c r="M181" s="31">
        <v>11.290469999999999</v>
      </c>
      <c r="N181" s="1"/>
      <c r="O181" s="1"/>
    </row>
    <row r="182" spans="1:15" ht="12.75" customHeight="1">
      <c r="A182" s="33">
        <v>172</v>
      </c>
      <c r="B182" s="62" t="s">
        <v>407</v>
      </c>
      <c r="C182" s="31">
        <v>500.15</v>
      </c>
      <c r="D182" s="40">
        <v>501.11666666666662</v>
      </c>
      <c r="E182" s="40">
        <v>496.03333333333325</v>
      </c>
      <c r="F182" s="40">
        <v>491.91666666666663</v>
      </c>
      <c r="G182" s="40">
        <v>486.83333333333326</v>
      </c>
      <c r="H182" s="40">
        <v>505.23333333333323</v>
      </c>
      <c r="I182" s="40">
        <v>510.31666666666661</v>
      </c>
      <c r="J182" s="40">
        <v>514.43333333333317</v>
      </c>
      <c r="K182" s="31">
        <v>506.2</v>
      </c>
      <c r="L182" s="31">
        <v>497</v>
      </c>
      <c r="M182" s="31">
        <v>0.93820999999999999</v>
      </c>
      <c r="N182" s="1"/>
      <c r="O182" s="1"/>
    </row>
    <row r="183" spans="1:15" ht="12.75" customHeight="1">
      <c r="A183" s="33">
        <v>173</v>
      </c>
      <c r="B183" s="62" t="s">
        <v>122</v>
      </c>
      <c r="C183" s="31">
        <v>1529.85</v>
      </c>
      <c r="D183" s="40">
        <v>1532.4166666666667</v>
      </c>
      <c r="E183" s="40">
        <v>1505.8333333333335</v>
      </c>
      <c r="F183" s="40">
        <v>1481.8166666666668</v>
      </c>
      <c r="G183" s="40">
        <v>1455.2333333333336</v>
      </c>
      <c r="H183" s="40">
        <v>1556.4333333333334</v>
      </c>
      <c r="I183" s="40">
        <v>1583.0166666666669</v>
      </c>
      <c r="J183" s="40">
        <v>1607.0333333333333</v>
      </c>
      <c r="K183" s="31">
        <v>1559</v>
      </c>
      <c r="L183" s="31">
        <v>1508.4</v>
      </c>
      <c r="M183" s="31">
        <v>10.828139999999999</v>
      </c>
      <c r="N183" s="1"/>
      <c r="O183" s="1"/>
    </row>
    <row r="184" spans="1:15" ht="12.75" customHeight="1">
      <c r="A184" s="33">
        <v>174</v>
      </c>
      <c r="B184" s="62" t="s">
        <v>123</v>
      </c>
      <c r="C184" s="31">
        <v>290.95</v>
      </c>
      <c r="D184" s="40">
        <v>291</v>
      </c>
      <c r="E184" s="40">
        <v>287.25</v>
      </c>
      <c r="F184" s="40">
        <v>283.55</v>
      </c>
      <c r="G184" s="40">
        <v>279.8</v>
      </c>
      <c r="H184" s="40">
        <v>294.7</v>
      </c>
      <c r="I184" s="40">
        <v>298.45</v>
      </c>
      <c r="J184" s="40">
        <v>302.14999999999998</v>
      </c>
      <c r="K184" s="31">
        <v>294.75</v>
      </c>
      <c r="L184" s="31">
        <v>287.3</v>
      </c>
      <c r="M184" s="31">
        <v>17.209890000000001</v>
      </c>
      <c r="N184" s="1"/>
      <c r="O184" s="1"/>
    </row>
    <row r="185" spans="1:15" ht="12.75" customHeight="1">
      <c r="A185" s="33">
        <v>175</v>
      </c>
      <c r="B185" s="62" t="s">
        <v>408</v>
      </c>
      <c r="C185" s="31">
        <v>417.95</v>
      </c>
      <c r="D185" s="40">
        <v>420.45</v>
      </c>
      <c r="E185" s="40">
        <v>412.54999999999995</v>
      </c>
      <c r="F185" s="40">
        <v>407.15</v>
      </c>
      <c r="G185" s="40">
        <v>399.24999999999994</v>
      </c>
      <c r="H185" s="40">
        <v>425.84999999999997</v>
      </c>
      <c r="I185" s="40">
        <v>433.74999999999994</v>
      </c>
      <c r="J185" s="40">
        <v>439.15</v>
      </c>
      <c r="K185" s="31">
        <v>428.35</v>
      </c>
      <c r="L185" s="31">
        <v>415.05</v>
      </c>
      <c r="M185" s="31">
        <v>17.597539999999999</v>
      </c>
      <c r="N185" s="1"/>
      <c r="O185" s="1"/>
    </row>
    <row r="186" spans="1:15" ht="12.75" customHeight="1">
      <c r="A186" s="33">
        <v>176</v>
      </c>
      <c r="B186" s="62" t="s">
        <v>124</v>
      </c>
      <c r="C186" s="31">
        <v>1777.9</v>
      </c>
      <c r="D186" s="40">
        <v>1771.6333333333332</v>
      </c>
      <c r="E186" s="40">
        <v>1763.2666666666664</v>
      </c>
      <c r="F186" s="40">
        <v>1748.6333333333332</v>
      </c>
      <c r="G186" s="40">
        <v>1740.2666666666664</v>
      </c>
      <c r="H186" s="40">
        <v>1786.2666666666664</v>
      </c>
      <c r="I186" s="40">
        <v>1794.6333333333332</v>
      </c>
      <c r="J186" s="40">
        <v>1809.2666666666664</v>
      </c>
      <c r="K186" s="31">
        <v>1780</v>
      </c>
      <c r="L186" s="31">
        <v>1757</v>
      </c>
      <c r="M186" s="31">
        <v>3.3165300000000002</v>
      </c>
      <c r="N186" s="1"/>
      <c r="O186" s="1"/>
    </row>
    <row r="187" spans="1:15" ht="12.75" customHeight="1">
      <c r="A187" s="33">
        <v>177</v>
      </c>
      <c r="B187" s="62" t="s">
        <v>409</v>
      </c>
      <c r="C187" s="31">
        <v>728.65</v>
      </c>
      <c r="D187" s="40">
        <v>732.54999999999984</v>
      </c>
      <c r="E187" s="40">
        <v>721.29999999999973</v>
      </c>
      <c r="F187" s="40">
        <v>713.94999999999993</v>
      </c>
      <c r="G187" s="40">
        <v>702.69999999999982</v>
      </c>
      <c r="H187" s="40">
        <v>739.89999999999964</v>
      </c>
      <c r="I187" s="40">
        <v>751.14999999999986</v>
      </c>
      <c r="J187" s="40">
        <v>758.49999999999955</v>
      </c>
      <c r="K187" s="31">
        <v>743.8</v>
      </c>
      <c r="L187" s="31">
        <v>725.2</v>
      </c>
      <c r="M187" s="31">
        <v>2.69916</v>
      </c>
      <c r="N187" s="1"/>
      <c r="O187" s="1"/>
    </row>
    <row r="188" spans="1:15" ht="12.75" customHeight="1">
      <c r="A188" s="33">
        <v>178</v>
      </c>
      <c r="B188" s="62" t="s">
        <v>410</v>
      </c>
      <c r="C188" s="31">
        <v>338</v>
      </c>
      <c r="D188" s="40">
        <v>339.58333333333331</v>
      </c>
      <c r="E188" s="40">
        <v>335.46666666666664</v>
      </c>
      <c r="F188" s="40">
        <v>332.93333333333334</v>
      </c>
      <c r="G188" s="40">
        <v>328.81666666666666</v>
      </c>
      <c r="H188" s="40">
        <v>342.11666666666662</v>
      </c>
      <c r="I188" s="40">
        <v>346.23333333333329</v>
      </c>
      <c r="J188" s="40">
        <v>348.76666666666659</v>
      </c>
      <c r="K188" s="31">
        <v>343.7</v>
      </c>
      <c r="L188" s="31">
        <v>337.05</v>
      </c>
      <c r="M188" s="31">
        <v>1.2848200000000001</v>
      </c>
      <c r="N188" s="1"/>
      <c r="O188" s="1"/>
    </row>
    <row r="189" spans="1:15" ht="12.75" customHeight="1">
      <c r="A189" s="33">
        <v>179</v>
      </c>
      <c r="B189" s="62" t="s">
        <v>411</v>
      </c>
      <c r="C189" s="31">
        <v>2245.65</v>
      </c>
      <c r="D189" s="40">
        <v>2242.9166666666665</v>
      </c>
      <c r="E189" s="40">
        <v>2226.9333333333329</v>
      </c>
      <c r="F189" s="40">
        <v>2208.2166666666662</v>
      </c>
      <c r="G189" s="40">
        <v>2192.2333333333327</v>
      </c>
      <c r="H189" s="40">
        <v>2261.6333333333332</v>
      </c>
      <c r="I189" s="40">
        <v>2277.6166666666668</v>
      </c>
      <c r="J189" s="40">
        <v>2296.3333333333335</v>
      </c>
      <c r="K189" s="31">
        <v>2258.9</v>
      </c>
      <c r="L189" s="31">
        <v>2224.1999999999998</v>
      </c>
      <c r="M189" s="31">
        <v>0.44685000000000002</v>
      </c>
      <c r="N189" s="1"/>
      <c r="O189" s="1"/>
    </row>
    <row r="190" spans="1:15" ht="12.75" customHeight="1">
      <c r="A190" s="33">
        <v>180</v>
      </c>
      <c r="B190" s="62" t="s">
        <v>412</v>
      </c>
      <c r="C190" s="31">
        <v>682.35</v>
      </c>
      <c r="D190" s="40">
        <v>683.58333333333337</v>
      </c>
      <c r="E190" s="40">
        <v>677.26666666666677</v>
      </c>
      <c r="F190" s="40">
        <v>672.18333333333339</v>
      </c>
      <c r="G190" s="40">
        <v>665.86666666666679</v>
      </c>
      <c r="H190" s="40">
        <v>688.66666666666674</v>
      </c>
      <c r="I190" s="40">
        <v>694.98333333333335</v>
      </c>
      <c r="J190" s="40">
        <v>700.06666666666672</v>
      </c>
      <c r="K190" s="31">
        <v>689.9</v>
      </c>
      <c r="L190" s="31">
        <v>678.5</v>
      </c>
      <c r="M190" s="31">
        <v>0.71955000000000002</v>
      </c>
      <c r="N190" s="1"/>
      <c r="O190" s="1"/>
    </row>
    <row r="191" spans="1:15" ht="12.75" customHeight="1">
      <c r="A191" s="33">
        <v>181</v>
      </c>
      <c r="B191" s="62" t="s">
        <v>413</v>
      </c>
      <c r="C191" s="31">
        <v>248.85</v>
      </c>
      <c r="D191" s="40">
        <v>250.38333333333333</v>
      </c>
      <c r="E191" s="40">
        <v>246.06666666666666</v>
      </c>
      <c r="F191" s="40">
        <v>243.28333333333333</v>
      </c>
      <c r="G191" s="40">
        <v>238.96666666666667</v>
      </c>
      <c r="H191" s="40">
        <v>253.16666666666666</v>
      </c>
      <c r="I191" s="40">
        <v>257.48333333333335</v>
      </c>
      <c r="J191" s="40">
        <v>260.26666666666665</v>
      </c>
      <c r="K191" s="31">
        <v>254.7</v>
      </c>
      <c r="L191" s="31">
        <v>247.6</v>
      </c>
      <c r="M191" s="31">
        <v>2.84781</v>
      </c>
      <c r="N191" s="1"/>
      <c r="O191" s="1"/>
    </row>
    <row r="192" spans="1:15" ht="12.75" customHeight="1">
      <c r="A192" s="33">
        <v>182</v>
      </c>
      <c r="B192" s="62" t="s">
        <v>414</v>
      </c>
      <c r="C192" s="31">
        <v>3123.6</v>
      </c>
      <c r="D192" s="40">
        <v>3134.7333333333336</v>
      </c>
      <c r="E192" s="40">
        <v>3098.8166666666671</v>
      </c>
      <c r="F192" s="40">
        <v>3074.0333333333333</v>
      </c>
      <c r="G192" s="40">
        <v>3038.1166666666668</v>
      </c>
      <c r="H192" s="40">
        <v>3159.5166666666673</v>
      </c>
      <c r="I192" s="40">
        <v>3195.4333333333334</v>
      </c>
      <c r="J192" s="40">
        <v>3220.2166666666676</v>
      </c>
      <c r="K192" s="31">
        <v>3170.65</v>
      </c>
      <c r="L192" s="31">
        <v>3109.95</v>
      </c>
      <c r="M192" s="31">
        <v>0.61321000000000003</v>
      </c>
      <c r="N192" s="1"/>
      <c r="O192" s="1"/>
    </row>
    <row r="193" spans="1:15" ht="12.75" customHeight="1">
      <c r="A193" s="33">
        <v>183</v>
      </c>
      <c r="B193" s="62" t="s">
        <v>125</v>
      </c>
      <c r="C193" s="31">
        <v>472.8</v>
      </c>
      <c r="D193" s="40">
        <v>475.13333333333338</v>
      </c>
      <c r="E193" s="40">
        <v>469.66666666666674</v>
      </c>
      <c r="F193" s="40">
        <v>466.53333333333336</v>
      </c>
      <c r="G193" s="40">
        <v>461.06666666666672</v>
      </c>
      <c r="H193" s="40">
        <v>478.26666666666677</v>
      </c>
      <c r="I193" s="40">
        <v>483.73333333333335</v>
      </c>
      <c r="J193" s="40">
        <v>486.86666666666679</v>
      </c>
      <c r="K193" s="31">
        <v>480.6</v>
      </c>
      <c r="L193" s="31">
        <v>472</v>
      </c>
      <c r="M193" s="31">
        <v>12.49372</v>
      </c>
      <c r="N193" s="1"/>
      <c r="O193" s="1"/>
    </row>
    <row r="194" spans="1:15" ht="12.75" customHeight="1">
      <c r="A194" s="33">
        <v>184</v>
      </c>
      <c r="B194" s="62" t="s">
        <v>120</v>
      </c>
      <c r="C194" s="31">
        <v>600</v>
      </c>
      <c r="D194" s="40">
        <v>597.4</v>
      </c>
      <c r="E194" s="40">
        <v>591.79999999999995</v>
      </c>
      <c r="F194" s="40">
        <v>583.6</v>
      </c>
      <c r="G194" s="40">
        <v>578</v>
      </c>
      <c r="H194" s="40">
        <v>605.59999999999991</v>
      </c>
      <c r="I194" s="40">
        <v>611.20000000000005</v>
      </c>
      <c r="J194" s="40">
        <v>619.39999999999986</v>
      </c>
      <c r="K194" s="31">
        <v>603</v>
      </c>
      <c r="L194" s="31">
        <v>589.20000000000005</v>
      </c>
      <c r="M194" s="31">
        <v>10.4247</v>
      </c>
      <c r="N194" s="1"/>
      <c r="O194" s="1"/>
    </row>
    <row r="195" spans="1:15" ht="12.75" customHeight="1">
      <c r="A195" s="33">
        <v>185</v>
      </c>
      <c r="B195" s="62" t="s">
        <v>415</v>
      </c>
      <c r="C195" s="31">
        <v>115.25</v>
      </c>
      <c r="D195" s="40">
        <v>115.05</v>
      </c>
      <c r="E195" s="40">
        <v>114.44999999999999</v>
      </c>
      <c r="F195" s="40">
        <v>113.64999999999999</v>
      </c>
      <c r="G195" s="40">
        <v>113.04999999999998</v>
      </c>
      <c r="H195" s="40">
        <v>115.85</v>
      </c>
      <c r="I195" s="40">
        <v>116.44999999999999</v>
      </c>
      <c r="J195" s="40">
        <v>117.25</v>
      </c>
      <c r="K195" s="31">
        <v>115.65</v>
      </c>
      <c r="L195" s="31">
        <v>114.25</v>
      </c>
      <c r="M195" s="31">
        <v>4.8374199999999998</v>
      </c>
      <c r="N195" s="1"/>
      <c r="O195" s="1"/>
    </row>
    <row r="196" spans="1:15" ht="12.75" customHeight="1">
      <c r="A196" s="33">
        <v>186</v>
      </c>
      <c r="B196" s="62" t="s">
        <v>416</v>
      </c>
      <c r="C196" s="31">
        <v>163.69999999999999</v>
      </c>
      <c r="D196" s="40">
        <v>164.48333333333332</v>
      </c>
      <c r="E196" s="40">
        <v>162.46666666666664</v>
      </c>
      <c r="F196" s="40">
        <v>161.23333333333332</v>
      </c>
      <c r="G196" s="40">
        <v>159.21666666666664</v>
      </c>
      <c r="H196" s="40">
        <v>165.71666666666664</v>
      </c>
      <c r="I196" s="40">
        <v>167.73333333333335</v>
      </c>
      <c r="J196" s="40">
        <v>168.96666666666664</v>
      </c>
      <c r="K196" s="31">
        <v>166.5</v>
      </c>
      <c r="L196" s="31">
        <v>163.25</v>
      </c>
      <c r="M196" s="31">
        <v>38.090910000000001</v>
      </c>
      <c r="N196" s="1"/>
      <c r="O196" s="1"/>
    </row>
    <row r="197" spans="1:15" ht="12.75" customHeight="1">
      <c r="A197" s="33">
        <v>187</v>
      </c>
      <c r="B197" s="62" t="s">
        <v>281</v>
      </c>
      <c r="C197" s="31">
        <v>299.2</v>
      </c>
      <c r="D197" s="40">
        <v>300.2</v>
      </c>
      <c r="E197" s="40">
        <v>297</v>
      </c>
      <c r="F197" s="40">
        <v>294.8</v>
      </c>
      <c r="G197" s="40">
        <v>291.60000000000002</v>
      </c>
      <c r="H197" s="40">
        <v>302.39999999999998</v>
      </c>
      <c r="I197" s="40">
        <v>305.59999999999991</v>
      </c>
      <c r="J197" s="40">
        <v>307.79999999999995</v>
      </c>
      <c r="K197" s="31">
        <v>303.39999999999998</v>
      </c>
      <c r="L197" s="31">
        <v>298</v>
      </c>
      <c r="M197" s="31">
        <v>1.8978699999999999</v>
      </c>
      <c r="N197" s="1"/>
      <c r="O197" s="1"/>
    </row>
    <row r="198" spans="1:15" ht="12.75" customHeight="1">
      <c r="A198" s="33">
        <v>188</v>
      </c>
      <c r="B198" s="62" t="s">
        <v>417</v>
      </c>
      <c r="C198" s="31">
        <v>1661.6</v>
      </c>
      <c r="D198" s="40">
        <v>1680.1666666666667</v>
      </c>
      <c r="E198" s="40">
        <v>1631.5333333333335</v>
      </c>
      <c r="F198" s="40">
        <v>1601.4666666666667</v>
      </c>
      <c r="G198" s="40">
        <v>1552.8333333333335</v>
      </c>
      <c r="H198" s="40">
        <v>1710.2333333333336</v>
      </c>
      <c r="I198" s="40">
        <v>1758.8666666666668</v>
      </c>
      <c r="J198" s="40">
        <v>1788.9333333333336</v>
      </c>
      <c r="K198" s="31">
        <v>1728.8</v>
      </c>
      <c r="L198" s="31">
        <v>1650.1</v>
      </c>
      <c r="M198" s="31">
        <v>6.4648899999999996</v>
      </c>
      <c r="N198" s="1"/>
      <c r="O198" s="1"/>
    </row>
    <row r="199" spans="1:15" ht="12.75" customHeight="1">
      <c r="A199" s="33">
        <v>189</v>
      </c>
      <c r="B199" s="62" t="s">
        <v>128</v>
      </c>
      <c r="C199" s="31">
        <v>1170.45</v>
      </c>
      <c r="D199" s="40">
        <v>1169.2666666666667</v>
      </c>
      <c r="E199" s="40">
        <v>1162.8333333333333</v>
      </c>
      <c r="F199" s="40">
        <v>1155.2166666666667</v>
      </c>
      <c r="G199" s="40">
        <v>1148.7833333333333</v>
      </c>
      <c r="H199" s="40">
        <v>1176.8833333333332</v>
      </c>
      <c r="I199" s="40">
        <v>1183.3166666666666</v>
      </c>
      <c r="J199" s="40">
        <v>1190.9333333333332</v>
      </c>
      <c r="K199" s="31">
        <v>1175.7</v>
      </c>
      <c r="L199" s="31">
        <v>1161.6500000000001</v>
      </c>
      <c r="M199" s="31">
        <v>20.196829999999999</v>
      </c>
      <c r="N199" s="1"/>
      <c r="O199" s="1"/>
    </row>
    <row r="200" spans="1:15" ht="12.75" customHeight="1">
      <c r="A200" s="33">
        <v>190</v>
      </c>
      <c r="B200" s="62" t="s">
        <v>130</v>
      </c>
      <c r="C200" s="31">
        <v>2048.5</v>
      </c>
      <c r="D200" s="40">
        <v>2070.4833333333331</v>
      </c>
      <c r="E200" s="40">
        <v>2015.4666666666662</v>
      </c>
      <c r="F200" s="40">
        <v>1982.4333333333332</v>
      </c>
      <c r="G200" s="40">
        <v>1927.4166666666663</v>
      </c>
      <c r="H200" s="40">
        <v>2103.5166666666664</v>
      </c>
      <c r="I200" s="40">
        <v>2158.5333333333338</v>
      </c>
      <c r="J200" s="40">
        <v>2191.5666666666662</v>
      </c>
      <c r="K200" s="31">
        <v>2125.5</v>
      </c>
      <c r="L200" s="31">
        <v>2037.45</v>
      </c>
      <c r="M200" s="31">
        <v>21.33954</v>
      </c>
      <c r="N200" s="1"/>
      <c r="O200" s="1"/>
    </row>
    <row r="201" spans="1:15" ht="12.75" customHeight="1">
      <c r="A201" s="33">
        <v>191</v>
      </c>
      <c r="B201" s="62" t="s">
        <v>131</v>
      </c>
      <c r="C201" s="31">
        <v>1635.6</v>
      </c>
      <c r="D201" s="40">
        <v>1627.95</v>
      </c>
      <c r="E201" s="40">
        <v>1618.65</v>
      </c>
      <c r="F201" s="40">
        <v>1601.7</v>
      </c>
      <c r="G201" s="40">
        <v>1592.4</v>
      </c>
      <c r="H201" s="40">
        <v>1644.9</v>
      </c>
      <c r="I201" s="40">
        <v>1654.1999999999998</v>
      </c>
      <c r="J201" s="40">
        <v>1671.15</v>
      </c>
      <c r="K201" s="31">
        <v>1637.25</v>
      </c>
      <c r="L201" s="31">
        <v>1611</v>
      </c>
      <c r="M201" s="31">
        <v>121.54473</v>
      </c>
      <c r="N201" s="1"/>
      <c r="O201" s="1"/>
    </row>
    <row r="202" spans="1:15" ht="12.75" customHeight="1">
      <c r="A202" s="33">
        <v>192</v>
      </c>
      <c r="B202" s="62" t="s">
        <v>132</v>
      </c>
      <c r="C202" s="31">
        <v>642.5</v>
      </c>
      <c r="D202" s="40">
        <v>647.5</v>
      </c>
      <c r="E202" s="40">
        <v>635.04999999999995</v>
      </c>
      <c r="F202" s="40">
        <v>627.59999999999991</v>
      </c>
      <c r="G202" s="40">
        <v>615.14999999999986</v>
      </c>
      <c r="H202" s="40">
        <v>654.95000000000005</v>
      </c>
      <c r="I202" s="40">
        <v>667.40000000000009</v>
      </c>
      <c r="J202" s="40">
        <v>674.85000000000014</v>
      </c>
      <c r="K202" s="31">
        <v>659.95</v>
      </c>
      <c r="L202" s="31">
        <v>640.04999999999995</v>
      </c>
      <c r="M202" s="31">
        <v>76.890460000000004</v>
      </c>
      <c r="N202" s="1"/>
      <c r="O202" s="1"/>
    </row>
    <row r="203" spans="1:15" ht="12.75" customHeight="1">
      <c r="A203" s="33">
        <v>193</v>
      </c>
      <c r="B203" s="62" t="s">
        <v>418</v>
      </c>
      <c r="C203" s="31">
        <v>67.650000000000006</v>
      </c>
      <c r="D203" s="40">
        <v>68.2</v>
      </c>
      <c r="E203" s="40">
        <v>66.850000000000009</v>
      </c>
      <c r="F203" s="40">
        <v>66.050000000000011</v>
      </c>
      <c r="G203" s="40">
        <v>64.700000000000017</v>
      </c>
      <c r="H203" s="40">
        <v>69</v>
      </c>
      <c r="I203" s="40">
        <v>70.349999999999994</v>
      </c>
      <c r="J203" s="40">
        <v>71.149999999999991</v>
      </c>
      <c r="K203" s="31">
        <v>69.55</v>
      </c>
      <c r="L203" s="31">
        <v>67.400000000000006</v>
      </c>
      <c r="M203" s="31">
        <v>92.854140000000001</v>
      </c>
      <c r="N203" s="1"/>
      <c r="O203" s="1"/>
    </row>
    <row r="204" spans="1:15" ht="12.75" customHeight="1">
      <c r="A204" s="33">
        <v>194</v>
      </c>
      <c r="B204" s="62" t="s">
        <v>419</v>
      </c>
      <c r="C204" s="31">
        <v>657.7</v>
      </c>
      <c r="D204" s="40">
        <v>661.7833333333333</v>
      </c>
      <c r="E204" s="40">
        <v>648.56666666666661</v>
      </c>
      <c r="F204" s="40">
        <v>639.43333333333328</v>
      </c>
      <c r="G204" s="40">
        <v>626.21666666666658</v>
      </c>
      <c r="H204" s="40">
        <v>670.91666666666663</v>
      </c>
      <c r="I204" s="40">
        <v>684.13333333333333</v>
      </c>
      <c r="J204" s="40">
        <v>693.26666666666665</v>
      </c>
      <c r="K204" s="31">
        <v>675</v>
      </c>
      <c r="L204" s="31">
        <v>652.65</v>
      </c>
      <c r="M204" s="31">
        <v>0.55732999999999999</v>
      </c>
      <c r="N204" s="1"/>
      <c r="O204" s="1"/>
    </row>
    <row r="205" spans="1:15" ht="12.75" customHeight="1">
      <c r="A205" s="33">
        <v>195</v>
      </c>
      <c r="B205" s="62" t="s">
        <v>420</v>
      </c>
      <c r="C205" s="31">
        <v>1005.1</v>
      </c>
      <c r="D205" s="40">
        <v>989.01666666666677</v>
      </c>
      <c r="E205" s="40">
        <v>963.13333333333355</v>
      </c>
      <c r="F205" s="40">
        <v>921.16666666666674</v>
      </c>
      <c r="G205" s="40">
        <v>895.28333333333353</v>
      </c>
      <c r="H205" s="40">
        <v>1030.9833333333336</v>
      </c>
      <c r="I205" s="40">
        <v>1056.8666666666668</v>
      </c>
      <c r="J205" s="40">
        <v>1098.8333333333335</v>
      </c>
      <c r="K205" s="31">
        <v>1014.9</v>
      </c>
      <c r="L205" s="31">
        <v>947.05</v>
      </c>
      <c r="M205" s="31">
        <v>26.851800000000001</v>
      </c>
      <c r="N205" s="1"/>
      <c r="O205" s="1"/>
    </row>
    <row r="206" spans="1:15" ht="12.75" customHeight="1">
      <c r="A206" s="33">
        <v>196</v>
      </c>
      <c r="B206" s="62" t="s">
        <v>421</v>
      </c>
      <c r="C206" s="31">
        <v>922.5</v>
      </c>
      <c r="D206" s="40">
        <v>922.73333333333323</v>
      </c>
      <c r="E206" s="40">
        <v>917.46666666666647</v>
      </c>
      <c r="F206" s="40">
        <v>912.43333333333328</v>
      </c>
      <c r="G206" s="40">
        <v>907.16666666666652</v>
      </c>
      <c r="H206" s="40">
        <v>927.76666666666642</v>
      </c>
      <c r="I206" s="40">
        <v>933.03333333333308</v>
      </c>
      <c r="J206" s="40">
        <v>938.06666666666638</v>
      </c>
      <c r="K206" s="31">
        <v>928</v>
      </c>
      <c r="L206" s="31">
        <v>917.7</v>
      </c>
      <c r="M206" s="31">
        <v>8.4839999999999999E-2</v>
      </c>
      <c r="N206" s="1"/>
      <c r="O206" s="1"/>
    </row>
    <row r="207" spans="1:15" ht="12.75" customHeight="1">
      <c r="A207" s="33">
        <v>197</v>
      </c>
      <c r="B207" s="62" t="s">
        <v>127</v>
      </c>
      <c r="C207" s="31">
        <v>1339.4</v>
      </c>
      <c r="D207" s="40">
        <v>1345.8666666666668</v>
      </c>
      <c r="E207" s="40">
        <v>1328.5333333333335</v>
      </c>
      <c r="F207" s="40">
        <v>1317.6666666666667</v>
      </c>
      <c r="G207" s="40">
        <v>1300.3333333333335</v>
      </c>
      <c r="H207" s="40">
        <v>1356.7333333333336</v>
      </c>
      <c r="I207" s="40">
        <v>1374.0666666666666</v>
      </c>
      <c r="J207" s="40">
        <v>1384.9333333333336</v>
      </c>
      <c r="K207" s="31">
        <v>1363.2</v>
      </c>
      <c r="L207" s="31">
        <v>1335</v>
      </c>
      <c r="M207" s="31">
        <v>7.1730799999999997</v>
      </c>
      <c r="N207" s="1"/>
      <c r="O207" s="1"/>
    </row>
    <row r="208" spans="1:15" ht="12.75" customHeight="1">
      <c r="A208" s="33">
        <v>198</v>
      </c>
      <c r="B208" s="62" t="s">
        <v>133</v>
      </c>
      <c r="C208" s="31">
        <v>2823.55</v>
      </c>
      <c r="D208" s="40">
        <v>2817.85</v>
      </c>
      <c r="E208" s="40">
        <v>2805.7</v>
      </c>
      <c r="F208" s="40">
        <v>2787.85</v>
      </c>
      <c r="G208" s="40">
        <v>2775.7</v>
      </c>
      <c r="H208" s="40">
        <v>2835.7</v>
      </c>
      <c r="I208" s="40">
        <v>2847.8500000000004</v>
      </c>
      <c r="J208" s="40">
        <v>2865.7</v>
      </c>
      <c r="K208" s="31">
        <v>2830</v>
      </c>
      <c r="L208" s="31">
        <v>2800</v>
      </c>
      <c r="M208" s="31">
        <v>4.0719099999999999</v>
      </c>
      <c r="N208" s="1"/>
      <c r="O208" s="1"/>
    </row>
    <row r="209" spans="1:15" ht="12.75" customHeight="1">
      <c r="A209" s="33">
        <v>199</v>
      </c>
      <c r="B209" s="62" t="s">
        <v>422</v>
      </c>
      <c r="C209" s="31">
        <v>315.60000000000002</v>
      </c>
      <c r="D209" s="40">
        <v>315.86666666666662</v>
      </c>
      <c r="E209" s="40">
        <v>313.78333333333325</v>
      </c>
      <c r="F209" s="40">
        <v>311.96666666666664</v>
      </c>
      <c r="G209" s="40">
        <v>309.88333333333327</v>
      </c>
      <c r="H209" s="40">
        <v>317.68333333333322</v>
      </c>
      <c r="I209" s="40">
        <v>319.76666666666659</v>
      </c>
      <c r="J209" s="40">
        <v>321.5833333333332</v>
      </c>
      <c r="K209" s="31">
        <v>317.95</v>
      </c>
      <c r="L209" s="31">
        <v>314.05</v>
      </c>
      <c r="M209" s="31">
        <v>3.4056199999999999</v>
      </c>
      <c r="N209" s="1"/>
      <c r="O209" s="1"/>
    </row>
    <row r="210" spans="1:15" ht="12.75" customHeight="1">
      <c r="A210" s="33">
        <v>200</v>
      </c>
      <c r="B210" s="62" t="s">
        <v>135</v>
      </c>
      <c r="C210" s="31">
        <v>420.95</v>
      </c>
      <c r="D210" s="40">
        <v>422.91666666666669</v>
      </c>
      <c r="E210" s="40">
        <v>416.13333333333338</v>
      </c>
      <c r="F210" s="40">
        <v>411.31666666666672</v>
      </c>
      <c r="G210" s="40">
        <v>404.53333333333342</v>
      </c>
      <c r="H210" s="40">
        <v>427.73333333333335</v>
      </c>
      <c r="I210" s="40">
        <v>434.51666666666665</v>
      </c>
      <c r="J210" s="40">
        <v>439.33333333333331</v>
      </c>
      <c r="K210" s="31">
        <v>429.7</v>
      </c>
      <c r="L210" s="31">
        <v>418.1</v>
      </c>
      <c r="M210" s="31">
        <v>56.895330000000001</v>
      </c>
      <c r="N210" s="1"/>
      <c r="O210" s="1"/>
    </row>
    <row r="211" spans="1:15" ht="12.75" customHeight="1">
      <c r="A211" s="33">
        <v>201</v>
      </c>
      <c r="B211" s="62" t="s">
        <v>423</v>
      </c>
      <c r="C211" s="31">
        <v>1079.3</v>
      </c>
      <c r="D211" s="40">
        <v>1080.8833333333332</v>
      </c>
      <c r="E211" s="40">
        <v>1073.9166666666665</v>
      </c>
      <c r="F211" s="40">
        <v>1068.5333333333333</v>
      </c>
      <c r="G211" s="40">
        <v>1061.5666666666666</v>
      </c>
      <c r="H211" s="40">
        <v>1086.2666666666664</v>
      </c>
      <c r="I211" s="40">
        <v>1093.2333333333331</v>
      </c>
      <c r="J211" s="40">
        <v>1098.6166666666663</v>
      </c>
      <c r="K211" s="31">
        <v>1087.8499999999999</v>
      </c>
      <c r="L211" s="31">
        <v>1075.5</v>
      </c>
      <c r="M211" s="31">
        <v>0.19683999999999999</v>
      </c>
      <c r="N211" s="1"/>
      <c r="O211" s="1"/>
    </row>
    <row r="212" spans="1:15" ht="12.75" customHeight="1">
      <c r="A212" s="33">
        <v>202</v>
      </c>
      <c r="B212" s="62" t="s">
        <v>126</v>
      </c>
      <c r="C212" s="31">
        <v>3820.35</v>
      </c>
      <c r="D212" s="40">
        <v>3823.5666666666671</v>
      </c>
      <c r="E212" s="40">
        <v>3756.7833333333342</v>
      </c>
      <c r="F212" s="40">
        <v>3693.2166666666672</v>
      </c>
      <c r="G212" s="40">
        <v>3626.4333333333343</v>
      </c>
      <c r="H212" s="40">
        <v>3887.1333333333341</v>
      </c>
      <c r="I212" s="40">
        <v>3953.916666666667</v>
      </c>
      <c r="J212" s="40">
        <v>4017.483333333334</v>
      </c>
      <c r="K212" s="31">
        <v>3890.35</v>
      </c>
      <c r="L212" s="31">
        <v>3760</v>
      </c>
      <c r="M212" s="31">
        <v>16.55049</v>
      </c>
      <c r="N212" s="1"/>
      <c r="O212" s="1"/>
    </row>
    <row r="213" spans="1:15" ht="12.75" customHeight="1">
      <c r="A213" s="33">
        <v>203</v>
      </c>
      <c r="B213" s="62" t="s">
        <v>136</v>
      </c>
      <c r="C213" s="31">
        <v>115.8</v>
      </c>
      <c r="D213" s="40">
        <v>116.14999999999999</v>
      </c>
      <c r="E213" s="40">
        <v>114.49999999999999</v>
      </c>
      <c r="F213" s="40">
        <v>113.19999999999999</v>
      </c>
      <c r="G213" s="40">
        <v>111.54999999999998</v>
      </c>
      <c r="H213" s="40">
        <v>117.44999999999999</v>
      </c>
      <c r="I213" s="40">
        <v>119.1</v>
      </c>
      <c r="J213" s="40">
        <v>120.39999999999999</v>
      </c>
      <c r="K213" s="31">
        <v>117.8</v>
      </c>
      <c r="L213" s="31">
        <v>114.85</v>
      </c>
      <c r="M213" s="31">
        <v>30.86853</v>
      </c>
      <c r="N213" s="1"/>
      <c r="O213" s="1"/>
    </row>
    <row r="214" spans="1:15" ht="12.75" customHeight="1">
      <c r="A214" s="33">
        <v>204</v>
      </c>
      <c r="B214" s="62" t="s">
        <v>137</v>
      </c>
      <c r="C214" s="31">
        <v>274</v>
      </c>
      <c r="D214" s="40">
        <v>273.2833333333333</v>
      </c>
      <c r="E214" s="40">
        <v>271.26666666666659</v>
      </c>
      <c r="F214" s="40">
        <v>268.5333333333333</v>
      </c>
      <c r="G214" s="40">
        <v>266.51666666666659</v>
      </c>
      <c r="H214" s="40">
        <v>276.01666666666659</v>
      </c>
      <c r="I214" s="40">
        <v>278.03333333333325</v>
      </c>
      <c r="J214" s="40">
        <v>280.76666666666659</v>
      </c>
      <c r="K214" s="31">
        <v>275.3</v>
      </c>
      <c r="L214" s="31">
        <v>270.55</v>
      </c>
      <c r="M214" s="31">
        <v>28.045439999999999</v>
      </c>
      <c r="N214" s="1"/>
      <c r="O214" s="1"/>
    </row>
    <row r="215" spans="1:15" ht="12.75" customHeight="1">
      <c r="A215" s="33">
        <v>205</v>
      </c>
      <c r="B215" s="62" t="s">
        <v>138</v>
      </c>
      <c r="C215" s="31">
        <v>2676.6</v>
      </c>
      <c r="D215" s="40">
        <v>2683.9666666666667</v>
      </c>
      <c r="E215" s="40">
        <v>2661.0833333333335</v>
      </c>
      <c r="F215" s="40">
        <v>2645.5666666666666</v>
      </c>
      <c r="G215" s="40">
        <v>2622.6833333333334</v>
      </c>
      <c r="H215" s="40">
        <v>2699.4833333333336</v>
      </c>
      <c r="I215" s="40">
        <v>2722.3666666666668</v>
      </c>
      <c r="J215" s="40">
        <v>2737.8833333333337</v>
      </c>
      <c r="K215" s="31">
        <v>2706.85</v>
      </c>
      <c r="L215" s="31">
        <v>2668.45</v>
      </c>
      <c r="M215" s="31">
        <v>12.0184</v>
      </c>
      <c r="N215" s="1"/>
      <c r="O215" s="1"/>
    </row>
    <row r="216" spans="1:15" ht="12.75" customHeight="1">
      <c r="A216" s="33">
        <v>206</v>
      </c>
      <c r="B216" s="62" t="s">
        <v>282</v>
      </c>
      <c r="C216" s="31">
        <v>307.89999999999998</v>
      </c>
      <c r="D216" s="40">
        <v>307.38333333333327</v>
      </c>
      <c r="E216" s="40">
        <v>306.06666666666655</v>
      </c>
      <c r="F216" s="40">
        <v>304.23333333333329</v>
      </c>
      <c r="G216" s="40">
        <v>302.91666666666657</v>
      </c>
      <c r="H216" s="40">
        <v>309.21666666666653</v>
      </c>
      <c r="I216" s="40">
        <v>310.53333333333325</v>
      </c>
      <c r="J216" s="40">
        <v>312.3666666666665</v>
      </c>
      <c r="K216" s="31">
        <v>308.7</v>
      </c>
      <c r="L216" s="31">
        <v>305.55</v>
      </c>
      <c r="M216" s="31">
        <v>4.8812199999999999</v>
      </c>
      <c r="N216" s="1"/>
      <c r="O216" s="1"/>
    </row>
    <row r="217" spans="1:15" ht="12.75" customHeight="1">
      <c r="A217" s="33">
        <v>207</v>
      </c>
      <c r="B217" s="62" t="s">
        <v>424</v>
      </c>
      <c r="C217" s="31">
        <v>4161.1499999999996</v>
      </c>
      <c r="D217" s="40">
        <v>4137.8833333333332</v>
      </c>
      <c r="E217" s="40">
        <v>4107.7666666666664</v>
      </c>
      <c r="F217" s="40">
        <v>4054.3833333333332</v>
      </c>
      <c r="G217" s="40">
        <v>4024.2666666666664</v>
      </c>
      <c r="H217" s="40">
        <v>4191.2666666666664</v>
      </c>
      <c r="I217" s="40">
        <v>4221.3833333333332</v>
      </c>
      <c r="J217" s="40">
        <v>4274.7666666666664</v>
      </c>
      <c r="K217" s="31">
        <v>4168</v>
      </c>
      <c r="L217" s="31">
        <v>4084.5</v>
      </c>
      <c r="M217" s="31">
        <v>0.14071</v>
      </c>
      <c r="N217" s="1"/>
      <c r="O217" s="1"/>
    </row>
    <row r="218" spans="1:15" ht="12.75" customHeight="1">
      <c r="A218" s="33">
        <v>208</v>
      </c>
      <c r="B218" s="62" t="s">
        <v>425</v>
      </c>
      <c r="C218" s="31">
        <v>766.05</v>
      </c>
      <c r="D218" s="40">
        <v>784.9666666666667</v>
      </c>
      <c r="E218" s="40">
        <v>742.68333333333339</v>
      </c>
      <c r="F218" s="40">
        <v>719.31666666666672</v>
      </c>
      <c r="G218" s="40">
        <v>677.03333333333342</v>
      </c>
      <c r="H218" s="40">
        <v>808.33333333333337</v>
      </c>
      <c r="I218" s="40">
        <v>850.61666666666667</v>
      </c>
      <c r="J218" s="40">
        <v>873.98333333333335</v>
      </c>
      <c r="K218" s="31">
        <v>827.25</v>
      </c>
      <c r="L218" s="31">
        <v>761.6</v>
      </c>
      <c r="M218" s="31">
        <v>5.29549</v>
      </c>
      <c r="N218" s="1"/>
      <c r="O218" s="1"/>
    </row>
    <row r="219" spans="1:15" ht="12.75" customHeight="1">
      <c r="A219" s="33">
        <v>209</v>
      </c>
      <c r="B219" s="62" t="s">
        <v>283</v>
      </c>
      <c r="C219" s="31">
        <v>42649.8</v>
      </c>
      <c r="D219" s="40">
        <v>42628.950000000004</v>
      </c>
      <c r="E219" s="40">
        <v>42432.900000000009</v>
      </c>
      <c r="F219" s="40">
        <v>42216.000000000007</v>
      </c>
      <c r="G219" s="40">
        <v>42019.950000000012</v>
      </c>
      <c r="H219" s="40">
        <v>42845.850000000006</v>
      </c>
      <c r="I219" s="40">
        <v>43041.900000000009</v>
      </c>
      <c r="J219" s="40">
        <v>43258.8</v>
      </c>
      <c r="K219" s="31">
        <v>42825</v>
      </c>
      <c r="L219" s="31">
        <v>42412.05</v>
      </c>
      <c r="M219" s="31">
        <v>1.508E-2</v>
      </c>
      <c r="N219" s="1"/>
      <c r="O219" s="1"/>
    </row>
    <row r="220" spans="1:15" ht="12.75" customHeight="1">
      <c r="A220" s="33">
        <v>210</v>
      </c>
      <c r="B220" s="62" t="s">
        <v>426</v>
      </c>
      <c r="C220" s="31">
        <v>60.25</v>
      </c>
      <c r="D220" s="40">
        <v>60.766666666666673</v>
      </c>
      <c r="E220" s="40">
        <v>58.733333333333348</v>
      </c>
      <c r="F220" s="40">
        <v>57.216666666666676</v>
      </c>
      <c r="G220" s="40">
        <v>55.183333333333351</v>
      </c>
      <c r="H220" s="40">
        <v>62.283333333333346</v>
      </c>
      <c r="I220" s="40">
        <v>64.316666666666663</v>
      </c>
      <c r="J220" s="40">
        <v>65.833333333333343</v>
      </c>
      <c r="K220" s="31">
        <v>62.8</v>
      </c>
      <c r="L220" s="31">
        <v>59.25</v>
      </c>
      <c r="M220" s="31">
        <v>234.97971000000001</v>
      </c>
      <c r="N220" s="1"/>
      <c r="O220" s="1"/>
    </row>
    <row r="221" spans="1:15" ht="12.75" customHeight="1">
      <c r="A221" s="33">
        <v>211</v>
      </c>
      <c r="B221" s="62" t="s">
        <v>129</v>
      </c>
      <c r="C221" s="31">
        <v>2702</v>
      </c>
      <c r="D221" s="40">
        <v>2690.6333333333332</v>
      </c>
      <c r="E221" s="40">
        <v>2676.3666666666663</v>
      </c>
      <c r="F221" s="40">
        <v>2650.7333333333331</v>
      </c>
      <c r="G221" s="40">
        <v>2636.4666666666662</v>
      </c>
      <c r="H221" s="40">
        <v>2716.2666666666664</v>
      </c>
      <c r="I221" s="40">
        <v>2730.5333333333328</v>
      </c>
      <c r="J221" s="40">
        <v>2756.1666666666665</v>
      </c>
      <c r="K221" s="31">
        <v>2704.9</v>
      </c>
      <c r="L221" s="31">
        <v>2665</v>
      </c>
      <c r="M221" s="31">
        <v>44.865009999999998</v>
      </c>
      <c r="N221" s="1"/>
      <c r="O221" s="1"/>
    </row>
    <row r="222" spans="1:15" ht="12.75" customHeight="1">
      <c r="A222" s="33">
        <v>212</v>
      </c>
      <c r="B222" s="62" t="s">
        <v>140</v>
      </c>
      <c r="C222" s="31">
        <v>924.7</v>
      </c>
      <c r="D222" s="40">
        <v>924.36666666666667</v>
      </c>
      <c r="E222" s="40">
        <v>920.33333333333337</v>
      </c>
      <c r="F222" s="40">
        <v>915.9666666666667</v>
      </c>
      <c r="G222" s="40">
        <v>911.93333333333339</v>
      </c>
      <c r="H222" s="40">
        <v>928.73333333333335</v>
      </c>
      <c r="I222" s="40">
        <v>932.76666666666665</v>
      </c>
      <c r="J222" s="40">
        <v>937.13333333333333</v>
      </c>
      <c r="K222" s="31">
        <v>928.4</v>
      </c>
      <c r="L222" s="31">
        <v>920</v>
      </c>
      <c r="M222" s="31">
        <v>92.105530000000002</v>
      </c>
      <c r="N222" s="1"/>
      <c r="O222" s="1"/>
    </row>
    <row r="223" spans="1:15" ht="12.75" customHeight="1">
      <c r="A223" s="33">
        <v>213</v>
      </c>
      <c r="B223" s="62" t="s">
        <v>141</v>
      </c>
      <c r="C223" s="31">
        <v>1302.55</v>
      </c>
      <c r="D223" s="40">
        <v>1304.5</v>
      </c>
      <c r="E223" s="40">
        <v>1286.0999999999999</v>
      </c>
      <c r="F223" s="40">
        <v>1269.6499999999999</v>
      </c>
      <c r="G223" s="40">
        <v>1251.2499999999998</v>
      </c>
      <c r="H223" s="40">
        <v>1320.95</v>
      </c>
      <c r="I223" s="40">
        <v>1339.3500000000001</v>
      </c>
      <c r="J223" s="40">
        <v>1355.8000000000002</v>
      </c>
      <c r="K223" s="31">
        <v>1322.9</v>
      </c>
      <c r="L223" s="31">
        <v>1288.05</v>
      </c>
      <c r="M223" s="31">
        <v>6.4572599999999998</v>
      </c>
      <c r="N223" s="1"/>
      <c r="O223" s="1"/>
    </row>
    <row r="224" spans="1:15" ht="12.75" customHeight="1">
      <c r="A224" s="33">
        <v>214</v>
      </c>
      <c r="B224" s="62" t="s">
        <v>142</v>
      </c>
      <c r="C224" s="31">
        <v>567.9</v>
      </c>
      <c r="D224" s="40">
        <v>566.81666666666661</v>
      </c>
      <c r="E224" s="40">
        <v>561.68333333333317</v>
      </c>
      <c r="F224" s="40">
        <v>555.46666666666658</v>
      </c>
      <c r="G224" s="40">
        <v>550.33333333333314</v>
      </c>
      <c r="H224" s="40">
        <v>573.03333333333319</v>
      </c>
      <c r="I224" s="40">
        <v>578.16666666666663</v>
      </c>
      <c r="J224" s="40">
        <v>584.38333333333321</v>
      </c>
      <c r="K224" s="31">
        <v>571.95000000000005</v>
      </c>
      <c r="L224" s="31">
        <v>560.6</v>
      </c>
      <c r="M224" s="31">
        <v>49.149679999999996</v>
      </c>
      <c r="N224" s="1"/>
      <c r="O224" s="1"/>
    </row>
    <row r="225" spans="1:15" ht="12.75" customHeight="1">
      <c r="A225" s="33">
        <v>215</v>
      </c>
      <c r="B225" s="62" t="s">
        <v>284</v>
      </c>
      <c r="C225" s="31">
        <v>515.15</v>
      </c>
      <c r="D225" s="40">
        <v>514.08333333333337</v>
      </c>
      <c r="E225" s="40">
        <v>510.2166666666667</v>
      </c>
      <c r="F225" s="40">
        <v>505.2833333333333</v>
      </c>
      <c r="G225" s="40">
        <v>501.41666666666663</v>
      </c>
      <c r="H225" s="40">
        <v>519.01666666666677</v>
      </c>
      <c r="I225" s="40">
        <v>522.88333333333333</v>
      </c>
      <c r="J225" s="40">
        <v>527.81666666666683</v>
      </c>
      <c r="K225" s="31">
        <v>517.95000000000005</v>
      </c>
      <c r="L225" s="31">
        <v>509.15</v>
      </c>
      <c r="M225" s="31">
        <v>1.9577</v>
      </c>
      <c r="N225" s="1"/>
      <c r="O225" s="1"/>
    </row>
    <row r="226" spans="1:15" ht="12.75" customHeight="1">
      <c r="A226" s="33">
        <v>216</v>
      </c>
      <c r="B226" s="62" t="s">
        <v>427</v>
      </c>
      <c r="C226" s="31">
        <v>54.8</v>
      </c>
      <c r="D226" s="40">
        <v>54.983333333333327</v>
      </c>
      <c r="E226" s="40">
        <v>54.266666666666652</v>
      </c>
      <c r="F226" s="40">
        <v>53.733333333333327</v>
      </c>
      <c r="G226" s="40">
        <v>53.016666666666652</v>
      </c>
      <c r="H226" s="40">
        <v>55.516666666666652</v>
      </c>
      <c r="I226" s="40">
        <v>56.233333333333334</v>
      </c>
      <c r="J226" s="40">
        <v>56.766666666666652</v>
      </c>
      <c r="K226" s="31">
        <v>55.7</v>
      </c>
      <c r="L226" s="31">
        <v>54.45</v>
      </c>
      <c r="M226" s="31">
        <v>74.417619999999999</v>
      </c>
      <c r="N226" s="1"/>
      <c r="O226" s="1"/>
    </row>
    <row r="227" spans="1:15" ht="12.75" customHeight="1">
      <c r="A227" s="33">
        <v>217</v>
      </c>
      <c r="B227" s="62" t="s">
        <v>145</v>
      </c>
      <c r="C227" s="31">
        <v>82.2</v>
      </c>
      <c r="D227" s="40">
        <v>82.683333333333337</v>
      </c>
      <c r="E227" s="40">
        <v>81.01666666666668</v>
      </c>
      <c r="F227" s="40">
        <v>79.833333333333343</v>
      </c>
      <c r="G227" s="40">
        <v>78.166666666666686</v>
      </c>
      <c r="H227" s="40">
        <v>83.866666666666674</v>
      </c>
      <c r="I227" s="40">
        <v>85.533333333333331</v>
      </c>
      <c r="J227" s="40">
        <v>86.716666666666669</v>
      </c>
      <c r="K227" s="31">
        <v>84.35</v>
      </c>
      <c r="L227" s="31">
        <v>81.5</v>
      </c>
      <c r="M227" s="31">
        <v>445.26728000000003</v>
      </c>
      <c r="N227" s="1"/>
      <c r="O227" s="1"/>
    </row>
    <row r="228" spans="1:15" ht="12.75" customHeight="1">
      <c r="A228" s="33">
        <v>218</v>
      </c>
      <c r="B228" s="62" t="s">
        <v>144</v>
      </c>
      <c r="C228" s="31">
        <v>102.8</v>
      </c>
      <c r="D228" s="40">
        <v>103.21666666666665</v>
      </c>
      <c r="E228" s="40">
        <v>100.13333333333331</v>
      </c>
      <c r="F228" s="40">
        <v>97.466666666666654</v>
      </c>
      <c r="G228" s="40">
        <v>94.383333333333312</v>
      </c>
      <c r="H228" s="40">
        <v>105.88333333333331</v>
      </c>
      <c r="I228" s="40">
        <v>108.96666666666665</v>
      </c>
      <c r="J228" s="40">
        <v>111.63333333333331</v>
      </c>
      <c r="K228" s="31">
        <v>106.3</v>
      </c>
      <c r="L228" s="31">
        <v>100.55</v>
      </c>
      <c r="M228" s="31">
        <v>207.34864999999999</v>
      </c>
      <c r="N228" s="1"/>
      <c r="O228" s="1"/>
    </row>
    <row r="229" spans="1:15" ht="12.75" customHeight="1">
      <c r="A229" s="33">
        <v>219</v>
      </c>
      <c r="B229" s="62" t="s">
        <v>428</v>
      </c>
      <c r="C229" s="31">
        <v>816.45</v>
      </c>
      <c r="D229" s="40">
        <v>815.2166666666667</v>
      </c>
      <c r="E229" s="40">
        <v>810.13333333333344</v>
      </c>
      <c r="F229" s="40">
        <v>803.81666666666672</v>
      </c>
      <c r="G229" s="40">
        <v>798.73333333333346</v>
      </c>
      <c r="H229" s="40">
        <v>821.53333333333342</v>
      </c>
      <c r="I229" s="40">
        <v>826.61666666666667</v>
      </c>
      <c r="J229" s="40">
        <v>832.93333333333339</v>
      </c>
      <c r="K229" s="31">
        <v>820.3</v>
      </c>
      <c r="L229" s="31">
        <v>808.9</v>
      </c>
      <c r="M229" s="31">
        <v>0.17509</v>
      </c>
      <c r="N229" s="1"/>
      <c r="O229" s="1"/>
    </row>
    <row r="230" spans="1:15" ht="12.75" customHeight="1">
      <c r="A230" s="33">
        <v>220</v>
      </c>
      <c r="B230" s="62" t="s">
        <v>429</v>
      </c>
      <c r="C230" s="31">
        <v>486.7</v>
      </c>
      <c r="D230" s="40">
        <v>487.38333333333327</v>
      </c>
      <c r="E230" s="40">
        <v>480.61666666666656</v>
      </c>
      <c r="F230" s="40">
        <v>474.5333333333333</v>
      </c>
      <c r="G230" s="40">
        <v>467.76666666666659</v>
      </c>
      <c r="H230" s="40">
        <v>493.46666666666653</v>
      </c>
      <c r="I230" s="40">
        <v>500.23333333333329</v>
      </c>
      <c r="J230" s="40">
        <v>506.31666666666649</v>
      </c>
      <c r="K230" s="31">
        <v>494.15</v>
      </c>
      <c r="L230" s="31">
        <v>481.3</v>
      </c>
      <c r="M230" s="31">
        <v>12.531280000000001</v>
      </c>
      <c r="N230" s="1"/>
      <c r="O230" s="1"/>
    </row>
    <row r="231" spans="1:15" ht="12.75" customHeight="1">
      <c r="A231" s="33">
        <v>221</v>
      </c>
      <c r="B231" s="62" t="s">
        <v>430</v>
      </c>
      <c r="C231" s="31">
        <v>26.5</v>
      </c>
      <c r="D231" s="40">
        <v>26.7</v>
      </c>
      <c r="E231" s="40">
        <v>26.2</v>
      </c>
      <c r="F231" s="40">
        <v>25.9</v>
      </c>
      <c r="G231" s="40">
        <v>25.4</v>
      </c>
      <c r="H231" s="40">
        <v>27</v>
      </c>
      <c r="I231" s="40">
        <v>27.5</v>
      </c>
      <c r="J231" s="40">
        <v>27.8</v>
      </c>
      <c r="K231" s="31">
        <v>27.2</v>
      </c>
      <c r="L231" s="31">
        <v>26.4</v>
      </c>
      <c r="M231" s="31">
        <v>85.236329999999995</v>
      </c>
      <c r="N231" s="1"/>
      <c r="O231" s="1"/>
    </row>
    <row r="232" spans="1:15" ht="12.75" customHeight="1">
      <c r="A232" s="33">
        <v>222</v>
      </c>
      <c r="B232" s="62" t="s">
        <v>159</v>
      </c>
      <c r="C232" s="31">
        <v>447.05</v>
      </c>
      <c r="D232" s="40">
        <v>448.76666666666665</v>
      </c>
      <c r="E232" s="40">
        <v>443.33333333333331</v>
      </c>
      <c r="F232" s="40">
        <v>439.61666666666667</v>
      </c>
      <c r="G232" s="40">
        <v>434.18333333333334</v>
      </c>
      <c r="H232" s="40">
        <v>452.48333333333329</v>
      </c>
      <c r="I232" s="40">
        <v>457.91666666666669</v>
      </c>
      <c r="J232" s="40">
        <v>461.63333333333327</v>
      </c>
      <c r="K232" s="31">
        <v>454.2</v>
      </c>
      <c r="L232" s="31">
        <v>445.05</v>
      </c>
      <c r="M232" s="31">
        <v>60.595039999999997</v>
      </c>
      <c r="N232" s="1"/>
      <c r="O232" s="1"/>
    </row>
    <row r="233" spans="1:15" ht="12.75" customHeight="1">
      <c r="A233" s="33">
        <v>223</v>
      </c>
      <c r="B233" s="62" t="s">
        <v>431</v>
      </c>
      <c r="C233" s="31">
        <v>110.2</v>
      </c>
      <c r="D233" s="40">
        <v>110.71666666666665</v>
      </c>
      <c r="E233" s="40">
        <v>109.33333333333331</v>
      </c>
      <c r="F233" s="40">
        <v>108.46666666666665</v>
      </c>
      <c r="G233" s="40">
        <v>107.08333333333331</v>
      </c>
      <c r="H233" s="40">
        <v>111.58333333333331</v>
      </c>
      <c r="I233" s="40">
        <v>112.96666666666667</v>
      </c>
      <c r="J233" s="40">
        <v>113.83333333333331</v>
      </c>
      <c r="K233" s="31">
        <v>112.1</v>
      </c>
      <c r="L233" s="31">
        <v>109.85</v>
      </c>
      <c r="M233" s="31">
        <v>5.0753399999999997</v>
      </c>
      <c r="N233" s="1"/>
      <c r="O233" s="1"/>
    </row>
    <row r="234" spans="1:15" ht="12.75" customHeight="1">
      <c r="A234" s="33">
        <v>224</v>
      </c>
      <c r="B234" s="62" t="s">
        <v>149</v>
      </c>
      <c r="C234" s="31">
        <v>231.5</v>
      </c>
      <c r="D234" s="40">
        <v>229.13333333333333</v>
      </c>
      <c r="E234" s="40">
        <v>224.86666666666665</v>
      </c>
      <c r="F234" s="40">
        <v>218.23333333333332</v>
      </c>
      <c r="G234" s="40">
        <v>213.96666666666664</v>
      </c>
      <c r="H234" s="40">
        <v>235.76666666666665</v>
      </c>
      <c r="I234" s="40">
        <v>240.0333333333333</v>
      </c>
      <c r="J234" s="40">
        <v>246.66666666666666</v>
      </c>
      <c r="K234" s="31">
        <v>233.4</v>
      </c>
      <c r="L234" s="31">
        <v>222.5</v>
      </c>
      <c r="M234" s="31">
        <v>49.785769999999999</v>
      </c>
      <c r="N234" s="1"/>
      <c r="O234" s="1"/>
    </row>
    <row r="235" spans="1:15" ht="12.75" customHeight="1">
      <c r="A235" s="33">
        <v>225</v>
      </c>
      <c r="B235" s="62" t="s">
        <v>139</v>
      </c>
      <c r="C235" s="31">
        <v>117.15</v>
      </c>
      <c r="D235" s="40">
        <v>116.39999999999999</v>
      </c>
      <c r="E235" s="40">
        <v>114.94999999999999</v>
      </c>
      <c r="F235" s="40">
        <v>112.75</v>
      </c>
      <c r="G235" s="40">
        <v>111.3</v>
      </c>
      <c r="H235" s="40">
        <v>118.59999999999998</v>
      </c>
      <c r="I235" s="40">
        <v>120.05</v>
      </c>
      <c r="J235" s="40">
        <v>122.24999999999997</v>
      </c>
      <c r="K235" s="31">
        <v>117.85</v>
      </c>
      <c r="L235" s="31">
        <v>114.2</v>
      </c>
      <c r="M235" s="31">
        <v>131.21995999999999</v>
      </c>
      <c r="N235" s="1"/>
      <c r="O235" s="1"/>
    </row>
    <row r="236" spans="1:15" ht="12.75" customHeight="1">
      <c r="A236" s="33">
        <v>226</v>
      </c>
      <c r="B236" s="62" t="s">
        <v>432</v>
      </c>
      <c r="C236" s="31">
        <v>60.55</v>
      </c>
      <c r="D236" s="40">
        <v>61.6</v>
      </c>
      <c r="E236" s="40">
        <v>59.25</v>
      </c>
      <c r="F236" s="40">
        <v>57.949999999999996</v>
      </c>
      <c r="G236" s="40">
        <v>55.599999999999994</v>
      </c>
      <c r="H236" s="40">
        <v>62.900000000000006</v>
      </c>
      <c r="I236" s="40">
        <v>65.250000000000014</v>
      </c>
      <c r="J236" s="40">
        <v>66.550000000000011</v>
      </c>
      <c r="K236" s="31">
        <v>63.95</v>
      </c>
      <c r="L236" s="31">
        <v>60.3</v>
      </c>
      <c r="M236" s="31">
        <v>111.91443</v>
      </c>
      <c r="N236" s="1"/>
      <c r="O236" s="1"/>
    </row>
    <row r="237" spans="1:15" ht="12.75" customHeight="1">
      <c r="A237" s="33">
        <v>227</v>
      </c>
      <c r="B237" s="62" t="s">
        <v>150</v>
      </c>
      <c r="C237" s="31">
        <v>2990.5</v>
      </c>
      <c r="D237" s="40">
        <v>2989.8333333333335</v>
      </c>
      <c r="E237" s="40">
        <v>2965.666666666667</v>
      </c>
      <c r="F237" s="40">
        <v>2940.8333333333335</v>
      </c>
      <c r="G237" s="40">
        <v>2916.666666666667</v>
      </c>
      <c r="H237" s="40">
        <v>3014.666666666667</v>
      </c>
      <c r="I237" s="40">
        <v>3038.8333333333339</v>
      </c>
      <c r="J237" s="40">
        <v>3063.666666666667</v>
      </c>
      <c r="K237" s="31">
        <v>3014</v>
      </c>
      <c r="L237" s="31">
        <v>2965</v>
      </c>
      <c r="M237" s="31">
        <v>3.46075</v>
      </c>
      <c r="N237" s="1"/>
      <c r="O237" s="1"/>
    </row>
    <row r="238" spans="1:15" ht="12.75" customHeight="1">
      <c r="A238" s="33">
        <v>228</v>
      </c>
      <c r="B238" s="62" t="s">
        <v>285</v>
      </c>
      <c r="C238" s="31">
        <v>281.7</v>
      </c>
      <c r="D238" s="40">
        <v>282.18333333333334</v>
      </c>
      <c r="E238" s="40">
        <v>280.51666666666665</v>
      </c>
      <c r="F238" s="40">
        <v>279.33333333333331</v>
      </c>
      <c r="G238" s="40">
        <v>277.66666666666663</v>
      </c>
      <c r="H238" s="40">
        <v>283.36666666666667</v>
      </c>
      <c r="I238" s="40">
        <v>285.0333333333333</v>
      </c>
      <c r="J238" s="40">
        <v>286.2166666666667</v>
      </c>
      <c r="K238" s="31">
        <v>283.85000000000002</v>
      </c>
      <c r="L238" s="31">
        <v>281</v>
      </c>
      <c r="M238" s="31">
        <v>7.13401</v>
      </c>
      <c r="N238" s="1"/>
      <c r="O238" s="1"/>
    </row>
    <row r="239" spans="1:15" ht="12.75" customHeight="1">
      <c r="A239" s="33">
        <v>229</v>
      </c>
      <c r="B239" s="62" t="s">
        <v>146</v>
      </c>
      <c r="C239" s="31">
        <v>128.35</v>
      </c>
      <c r="D239" s="40">
        <v>129.29999999999998</v>
      </c>
      <c r="E239" s="40">
        <v>127.04999999999995</v>
      </c>
      <c r="F239" s="40">
        <v>125.74999999999997</v>
      </c>
      <c r="G239" s="40">
        <v>123.49999999999994</v>
      </c>
      <c r="H239" s="40">
        <v>130.59999999999997</v>
      </c>
      <c r="I239" s="40">
        <v>132.85000000000002</v>
      </c>
      <c r="J239" s="40">
        <v>134.14999999999998</v>
      </c>
      <c r="K239" s="31">
        <v>131.55000000000001</v>
      </c>
      <c r="L239" s="31">
        <v>128</v>
      </c>
      <c r="M239" s="31">
        <v>88.660110000000003</v>
      </c>
      <c r="N239" s="1"/>
      <c r="O239" s="1"/>
    </row>
    <row r="240" spans="1:15" ht="12.75" customHeight="1">
      <c r="A240" s="33">
        <v>230</v>
      </c>
      <c r="B240" s="62" t="s">
        <v>148</v>
      </c>
      <c r="C240" s="31">
        <v>396.8</v>
      </c>
      <c r="D240" s="40">
        <v>397.9666666666667</v>
      </c>
      <c r="E240" s="40">
        <v>392.93333333333339</v>
      </c>
      <c r="F240" s="40">
        <v>389.06666666666672</v>
      </c>
      <c r="G240" s="40">
        <v>384.03333333333342</v>
      </c>
      <c r="H240" s="40">
        <v>401.83333333333337</v>
      </c>
      <c r="I240" s="40">
        <v>406.86666666666667</v>
      </c>
      <c r="J240" s="40">
        <v>410.73333333333335</v>
      </c>
      <c r="K240" s="31">
        <v>403</v>
      </c>
      <c r="L240" s="31">
        <v>394.1</v>
      </c>
      <c r="M240" s="31">
        <v>53.243740000000003</v>
      </c>
      <c r="N240" s="1"/>
      <c r="O240" s="1"/>
    </row>
    <row r="241" spans="1:15" ht="12.75" customHeight="1">
      <c r="A241" s="33">
        <v>231</v>
      </c>
      <c r="B241" s="62" t="s">
        <v>156</v>
      </c>
      <c r="C241" s="31">
        <v>92</v>
      </c>
      <c r="D241" s="40">
        <v>92.183333333333337</v>
      </c>
      <c r="E241" s="40">
        <v>91.51666666666668</v>
      </c>
      <c r="F241" s="40">
        <v>91.033333333333346</v>
      </c>
      <c r="G241" s="40">
        <v>90.366666666666688</v>
      </c>
      <c r="H241" s="40">
        <v>92.666666666666671</v>
      </c>
      <c r="I241" s="40">
        <v>93.333333333333329</v>
      </c>
      <c r="J241" s="40">
        <v>93.816666666666663</v>
      </c>
      <c r="K241" s="31">
        <v>92.85</v>
      </c>
      <c r="L241" s="31">
        <v>91.7</v>
      </c>
      <c r="M241" s="31">
        <v>94.998930000000001</v>
      </c>
      <c r="N241" s="1"/>
      <c r="O241" s="1"/>
    </row>
    <row r="242" spans="1:15" ht="12.75" customHeight="1">
      <c r="A242" s="33">
        <v>232</v>
      </c>
      <c r="B242" s="62" t="s">
        <v>433</v>
      </c>
      <c r="C242" s="31">
        <v>24.55</v>
      </c>
      <c r="D242" s="40">
        <v>24.633333333333336</v>
      </c>
      <c r="E242" s="40">
        <v>24.316666666666674</v>
      </c>
      <c r="F242" s="40">
        <v>24.083333333333336</v>
      </c>
      <c r="G242" s="40">
        <v>23.766666666666673</v>
      </c>
      <c r="H242" s="40">
        <v>24.866666666666674</v>
      </c>
      <c r="I242" s="40">
        <v>25.183333333333337</v>
      </c>
      <c r="J242" s="40">
        <v>25.416666666666675</v>
      </c>
      <c r="K242" s="31">
        <v>24.95</v>
      </c>
      <c r="L242" s="31">
        <v>24.4</v>
      </c>
      <c r="M242" s="31">
        <v>116.39255</v>
      </c>
      <c r="N242" s="1"/>
      <c r="O242" s="1"/>
    </row>
    <row r="243" spans="1:15" ht="12.75" customHeight="1">
      <c r="A243" s="33">
        <v>233</v>
      </c>
      <c r="B243" s="62" t="s">
        <v>158</v>
      </c>
      <c r="C243" s="31">
        <v>662.35</v>
      </c>
      <c r="D243" s="40">
        <v>662.94999999999993</v>
      </c>
      <c r="E243" s="40">
        <v>658.39999999999986</v>
      </c>
      <c r="F243" s="40">
        <v>654.44999999999993</v>
      </c>
      <c r="G243" s="40">
        <v>649.89999999999986</v>
      </c>
      <c r="H243" s="40">
        <v>666.89999999999986</v>
      </c>
      <c r="I243" s="40">
        <v>671.44999999999982</v>
      </c>
      <c r="J243" s="40">
        <v>675.39999999999986</v>
      </c>
      <c r="K243" s="31">
        <v>667.5</v>
      </c>
      <c r="L243" s="31">
        <v>659</v>
      </c>
      <c r="M243" s="31">
        <v>10.065720000000001</v>
      </c>
      <c r="N243" s="1"/>
      <c r="O243" s="1"/>
    </row>
    <row r="244" spans="1:15" ht="12.75" customHeight="1">
      <c r="A244" s="33">
        <v>234</v>
      </c>
      <c r="B244" s="62" t="s">
        <v>434</v>
      </c>
      <c r="C244" s="31">
        <v>33.049999999999997</v>
      </c>
      <c r="D244" s="40">
        <v>33.166666666666664</v>
      </c>
      <c r="E244" s="40">
        <v>32.783333333333331</v>
      </c>
      <c r="F244" s="40">
        <v>32.516666666666666</v>
      </c>
      <c r="G244" s="40">
        <v>32.133333333333333</v>
      </c>
      <c r="H244" s="40">
        <v>33.43333333333333</v>
      </c>
      <c r="I244" s="40">
        <v>33.81666666666667</v>
      </c>
      <c r="J244" s="40">
        <v>34.083333333333329</v>
      </c>
      <c r="K244" s="31">
        <v>33.549999999999997</v>
      </c>
      <c r="L244" s="31">
        <v>32.9</v>
      </c>
      <c r="M244" s="31">
        <v>230.54775000000001</v>
      </c>
      <c r="N244" s="1"/>
      <c r="O244" s="1"/>
    </row>
    <row r="245" spans="1:15" ht="12.75" customHeight="1">
      <c r="A245" s="33">
        <v>235</v>
      </c>
      <c r="B245" s="62" t="s">
        <v>435</v>
      </c>
      <c r="C245" s="31">
        <v>1466.15</v>
      </c>
      <c r="D245" s="40">
        <v>1464.8833333333334</v>
      </c>
      <c r="E245" s="40">
        <v>1429.8166666666668</v>
      </c>
      <c r="F245" s="40">
        <v>1393.4833333333333</v>
      </c>
      <c r="G245" s="40">
        <v>1358.4166666666667</v>
      </c>
      <c r="H245" s="40">
        <v>1501.2166666666669</v>
      </c>
      <c r="I245" s="40">
        <v>1536.2833333333335</v>
      </c>
      <c r="J245" s="40">
        <v>1572.616666666667</v>
      </c>
      <c r="K245" s="31">
        <v>1499.95</v>
      </c>
      <c r="L245" s="31">
        <v>1428.55</v>
      </c>
      <c r="M245" s="31">
        <v>1.1383399999999999</v>
      </c>
      <c r="N245" s="1"/>
      <c r="O245" s="1"/>
    </row>
    <row r="246" spans="1:15" ht="12.75" customHeight="1">
      <c r="A246" s="33">
        <v>236</v>
      </c>
      <c r="B246" s="62" t="s">
        <v>436</v>
      </c>
      <c r="C246" s="31">
        <v>328.35</v>
      </c>
      <c r="D246" s="40">
        <v>328.59999999999997</v>
      </c>
      <c r="E246" s="40">
        <v>325.79999999999995</v>
      </c>
      <c r="F246" s="40">
        <v>323.25</v>
      </c>
      <c r="G246" s="40">
        <v>320.45</v>
      </c>
      <c r="H246" s="40">
        <v>331.14999999999992</v>
      </c>
      <c r="I246" s="40">
        <v>333.95</v>
      </c>
      <c r="J246" s="40">
        <v>336.49999999999989</v>
      </c>
      <c r="K246" s="31">
        <v>331.4</v>
      </c>
      <c r="L246" s="31">
        <v>326.05</v>
      </c>
      <c r="M246" s="31">
        <v>0.65193000000000001</v>
      </c>
      <c r="N246" s="1"/>
      <c r="O246" s="1"/>
    </row>
    <row r="247" spans="1:15" ht="12.75" customHeight="1">
      <c r="A247" s="33">
        <v>237</v>
      </c>
      <c r="B247" s="62" t="s">
        <v>147</v>
      </c>
      <c r="C247" s="31">
        <v>480.4</v>
      </c>
      <c r="D247" s="40">
        <v>476.18333333333334</v>
      </c>
      <c r="E247" s="40">
        <v>470.36666666666667</v>
      </c>
      <c r="F247" s="40">
        <v>460.33333333333331</v>
      </c>
      <c r="G247" s="40">
        <v>454.51666666666665</v>
      </c>
      <c r="H247" s="40">
        <v>486.2166666666667</v>
      </c>
      <c r="I247" s="40">
        <v>492.03333333333342</v>
      </c>
      <c r="J247" s="40">
        <v>502.06666666666672</v>
      </c>
      <c r="K247" s="31">
        <v>482</v>
      </c>
      <c r="L247" s="31">
        <v>466.15</v>
      </c>
      <c r="M247" s="31">
        <v>27.701630000000002</v>
      </c>
      <c r="N247" s="1"/>
      <c r="O247" s="1"/>
    </row>
    <row r="248" spans="1:15" ht="12.75" customHeight="1">
      <c r="A248" s="33">
        <v>238</v>
      </c>
      <c r="B248" s="62" t="s">
        <v>153</v>
      </c>
      <c r="C248" s="31">
        <v>167</v>
      </c>
      <c r="D248" s="40">
        <v>166.43333333333334</v>
      </c>
      <c r="E248" s="40">
        <v>161.11666666666667</v>
      </c>
      <c r="F248" s="40">
        <v>155.23333333333335</v>
      </c>
      <c r="G248" s="40">
        <v>149.91666666666669</v>
      </c>
      <c r="H248" s="40">
        <v>172.31666666666666</v>
      </c>
      <c r="I248" s="40">
        <v>177.63333333333333</v>
      </c>
      <c r="J248" s="40">
        <v>183.51666666666665</v>
      </c>
      <c r="K248" s="31">
        <v>171.75</v>
      </c>
      <c r="L248" s="31">
        <v>160.55000000000001</v>
      </c>
      <c r="M248" s="31">
        <v>319.46660000000003</v>
      </c>
      <c r="N248" s="1"/>
      <c r="O248" s="1"/>
    </row>
    <row r="249" spans="1:15" ht="12.75" customHeight="1">
      <c r="A249" s="33">
        <v>239</v>
      </c>
      <c r="B249" s="62" t="s">
        <v>152</v>
      </c>
      <c r="C249" s="31">
        <v>1286.5999999999999</v>
      </c>
      <c r="D249" s="40">
        <v>1292.8333333333333</v>
      </c>
      <c r="E249" s="40">
        <v>1278.1666666666665</v>
      </c>
      <c r="F249" s="40">
        <v>1269.7333333333333</v>
      </c>
      <c r="G249" s="40">
        <v>1255.0666666666666</v>
      </c>
      <c r="H249" s="40">
        <v>1301.2666666666664</v>
      </c>
      <c r="I249" s="40">
        <v>1315.9333333333329</v>
      </c>
      <c r="J249" s="40">
        <v>1324.3666666666663</v>
      </c>
      <c r="K249" s="31">
        <v>1307.5</v>
      </c>
      <c r="L249" s="31">
        <v>1284.4000000000001</v>
      </c>
      <c r="M249" s="31">
        <v>14.905519999999999</v>
      </c>
      <c r="N249" s="1"/>
      <c r="O249" s="1"/>
    </row>
    <row r="250" spans="1:15" ht="12.75" customHeight="1">
      <c r="A250" s="33">
        <v>240</v>
      </c>
      <c r="B250" s="62" t="s">
        <v>437</v>
      </c>
      <c r="C250" s="31">
        <v>15.6</v>
      </c>
      <c r="D250" s="40">
        <v>15.916666666666666</v>
      </c>
      <c r="E250" s="40">
        <v>15.233333333333331</v>
      </c>
      <c r="F250" s="40">
        <v>14.866666666666665</v>
      </c>
      <c r="G250" s="40">
        <v>14.18333333333333</v>
      </c>
      <c r="H250" s="40">
        <v>16.283333333333331</v>
      </c>
      <c r="I250" s="40">
        <v>16.966666666666665</v>
      </c>
      <c r="J250" s="40">
        <v>17.333333333333332</v>
      </c>
      <c r="K250" s="31">
        <v>16.600000000000001</v>
      </c>
      <c r="L250" s="31">
        <v>15.55</v>
      </c>
      <c r="M250" s="31">
        <v>174.75711000000001</v>
      </c>
      <c r="N250" s="1"/>
      <c r="O250" s="1"/>
    </row>
    <row r="251" spans="1:15" ht="12.75" customHeight="1">
      <c r="A251" s="33">
        <v>241</v>
      </c>
      <c r="B251" s="62" t="s">
        <v>188</v>
      </c>
      <c r="C251" s="31">
        <v>4474.1000000000004</v>
      </c>
      <c r="D251" s="40">
        <v>4473.8833333333341</v>
      </c>
      <c r="E251" s="40">
        <v>4442.7666666666682</v>
      </c>
      <c r="F251" s="40">
        <v>4411.4333333333343</v>
      </c>
      <c r="G251" s="40">
        <v>4380.3166666666684</v>
      </c>
      <c r="H251" s="40">
        <v>4505.2166666666681</v>
      </c>
      <c r="I251" s="40">
        <v>4536.3333333333348</v>
      </c>
      <c r="J251" s="40">
        <v>4567.6666666666679</v>
      </c>
      <c r="K251" s="31">
        <v>4505</v>
      </c>
      <c r="L251" s="31">
        <v>4442.55</v>
      </c>
      <c r="M251" s="31">
        <v>2.3251599999999999</v>
      </c>
      <c r="N251" s="1"/>
      <c r="O251" s="1"/>
    </row>
    <row r="252" spans="1:15" ht="12.75" customHeight="1">
      <c r="A252" s="33">
        <v>242</v>
      </c>
      <c r="B252" s="62" t="s">
        <v>154</v>
      </c>
      <c r="C252" s="31">
        <v>1299.3499999999999</v>
      </c>
      <c r="D252" s="40">
        <v>1299.3833333333332</v>
      </c>
      <c r="E252" s="40">
        <v>1294.9666666666665</v>
      </c>
      <c r="F252" s="40">
        <v>1290.5833333333333</v>
      </c>
      <c r="G252" s="40">
        <v>1286.1666666666665</v>
      </c>
      <c r="H252" s="40">
        <v>1303.7666666666664</v>
      </c>
      <c r="I252" s="40">
        <v>1308.1833333333334</v>
      </c>
      <c r="J252" s="40">
        <v>1312.5666666666664</v>
      </c>
      <c r="K252" s="31">
        <v>1303.8</v>
      </c>
      <c r="L252" s="31">
        <v>1295</v>
      </c>
      <c r="M252" s="31">
        <v>40.415289999999999</v>
      </c>
      <c r="N252" s="1"/>
      <c r="O252" s="1"/>
    </row>
    <row r="253" spans="1:15" ht="12.75" customHeight="1">
      <c r="A253" s="33">
        <v>243</v>
      </c>
      <c r="B253" s="62" t="s">
        <v>155</v>
      </c>
      <c r="C253" s="31">
        <v>618.54999999999995</v>
      </c>
      <c r="D253" s="40">
        <v>619.58333333333337</v>
      </c>
      <c r="E253" s="40">
        <v>612.7166666666667</v>
      </c>
      <c r="F253" s="40">
        <v>606.88333333333333</v>
      </c>
      <c r="G253" s="40">
        <v>600.01666666666665</v>
      </c>
      <c r="H253" s="40">
        <v>625.41666666666674</v>
      </c>
      <c r="I253" s="40">
        <v>632.2833333333333</v>
      </c>
      <c r="J253" s="40">
        <v>638.11666666666679</v>
      </c>
      <c r="K253" s="31">
        <v>626.45000000000005</v>
      </c>
      <c r="L253" s="31">
        <v>613.75</v>
      </c>
      <c r="M253" s="31">
        <v>6.8188599999999999</v>
      </c>
      <c r="N253" s="1"/>
      <c r="O253" s="1"/>
    </row>
    <row r="254" spans="1:15" ht="12.75" customHeight="1">
      <c r="A254" s="33">
        <v>244</v>
      </c>
      <c r="B254" s="62" t="s">
        <v>151</v>
      </c>
      <c r="C254" s="31">
        <v>2470.3000000000002</v>
      </c>
      <c r="D254" s="40">
        <v>2458.3666666666668</v>
      </c>
      <c r="E254" s="40">
        <v>2441.9333333333334</v>
      </c>
      <c r="F254" s="40">
        <v>2413.5666666666666</v>
      </c>
      <c r="G254" s="40">
        <v>2397.1333333333332</v>
      </c>
      <c r="H254" s="40">
        <v>2486.7333333333336</v>
      </c>
      <c r="I254" s="40">
        <v>2503.166666666667</v>
      </c>
      <c r="J254" s="40">
        <v>2531.5333333333338</v>
      </c>
      <c r="K254" s="31">
        <v>2474.8000000000002</v>
      </c>
      <c r="L254" s="31">
        <v>2430</v>
      </c>
      <c r="M254" s="31">
        <v>7.1607200000000004</v>
      </c>
      <c r="N254" s="1"/>
      <c r="O254" s="1"/>
    </row>
    <row r="255" spans="1:15" ht="12.75" customHeight="1">
      <c r="A255" s="33">
        <v>245</v>
      </c>
      <c r="B255" s="62" t="s">
        <v>157</v>
      </c>
      <c r="C255" s="31">
        <v>737.25</v>
      </c>
      <c r="D255" s="40">
        <v>736.44999999999993</v>
      </c>
      <c r="E255" s="40">
        <v>730.04999999999984</v>
      </c>
      <c r="F255" s="40">
        <v>722.84999999999991</v>
      </c>
      <c r="G255" s="40">
        <v>716.44999999999982</v>
      </c>
      <c r="H255" s="40">
        <v>743.64999999999986</v>
      </c>
      <c r="I255" s="40">
        <v>750.05</v>
      </c>
      <c r="J255" s="40">
        <v>757.24999999999989</v>
      </c>
      <c r="K255" s="31">
        <v>742.85</v>
      </c>
      <c r="L255" s="31">
        <v>729.25</v>
      </c>
      <c r="M255" s="31">
        <v>3.1324399999999999</v>
      </c>
      <c r="N255" s="1"/>
      <c r="O255" s="1"/>
    </row>
    <row r="256" spans="1:15" ht="12.75" customHeight="1">
      <c r="A256" s="33">
        <v>246</v>
      </c>
      <c r="B256" s="62" t="s">
        <v>438</v>
      </c>
      <c r="C256" s="31">
        <v>2358.9499999999998</v>
      </c>
      <c r="D256" s="40">
        <v>2361.4833333333331</v>
      </c>
      <c r="E256" s="40">
        <v>2325.4666666666662</v>
      </c>
      <c r="F256" s="40">
        <v>2291.9833333333331</v>
      </c>
      <c r="G256" s="40">
        <v>2255.9666666666662</v>
      </c>
      <c r="H256" s="40">
        <v>2394.9666666666662</v>
      </c>
      <c r="I256" s="40">
        <v>2430.9833333333336</v>
      </c>
      <c r="J256" s="40">
        <v>2464.4666666666662</v>
      </c>
      <c r="K256" s="31">
        <v>2397.5</v>
      </c>
      <c r="L256" s="31">
        <v>2328</v>
      </c>
      <c r="M256" s="31">
        <v>1.0713900000000001</v>
      </c>
      <c r="N256" s="1"/>
      <c r="O256" s="1"/>
    </row>
    <row r="257" spans="1:15" ht="12.75" customHeight="1">
      <c r="A257" s="33">
        <v>247</v>
      </c>
      <c r="B257" s="62" t="s">
        <v>161</v>
      </c>
      <c r="C257" s="31">
        <v>3411.05</v>
      </c>
      <c r="D257" s="40">
        <v>3410.35</v>
      </c>
      <c r="E257" s="40">
        <v>3370.7</v>
      </c>
      <c r="F257" s="40">
        <v>3330.35</v>
      </c>
      <c r="G257" s="40">
        <v>3290.7</v>
      </c>
      <c r="H257" s="40">
        <v>3450.7</v>
      </c>
      <c r="I257" s="40">
        <v>3490.3500000000004</v>
      </c>
      <c r="J257" s="40">
        <v>3530.7</v>
      </c>
      <c r="K257" s="31">
        <v>3450</v>
      </c>
      <c r="L257" s="31">
        <v>3370</v>
      </c>
      <c r="M257" s="31">
        <v>0.93310000000000004</v>
      </c>
      <c r="N257" s="1"/>
      <c r="O257" s="1"/>
    </row>
    <row r="258" spans="1:15" ht="12.75" customHeight="1">
      <c r="A258" s="33">
        <v>248</v>
      </c>
      <c r="B258" s="62" t="s">
        <v>439</v>
      </c>
      <c r="C258" s="31">
        <v>1020.45</v>
      </c>
      <c r="D258" s="40">
        <v>1024.1666666666667</v>
      </c>
      <c r="E258" s="40">
        <v>1005.3333333333335</v>
      </c>
      <c r="F258" s="40">
        <v>990.2166666666667</v>
      </c>
      <c r="G258" s="40">
        <v>971.38333333333344</v>
      </c>
      <c r="H258" s="40">
        <v>1039.2833333333335</v>
      </c>
      <c r="I258" s="40">
        <v>1058.116666666667</v>
      </c>
      <c r="J258" s="40">
        <v>1073.2333333333336</v>
      </c>
      <c r="K258" s="31">
        <v>1043</v>
      </c>
      <c r="L258" s="31">
        <v>1009.05</v>
      </c>
      <c r="M258" s="31">
        <v>3.94516</v>
      </c>
      <c r="N258" s="1"/>
      <c r="O258" s="1"/>
    </row>
    <row r="259" spans="1:15" ht="12.75" customHeight="1">
      <c r="A259" s="33">
        <v>249</v>
      </c>
      <c r="B259" s="62" t="s">
        <v>440</v>
      </c>
      <c r="C259" s="31">
        <v>718</v>
      </c>
      <c r="D259" s="40">
        <v>723.66666666666663</v>
      </c>
      <c r="E259" s="40">
        <v>710.38333333333321</v>
      </c>
      <c r="F259" s="40">
        <v>702.76666666666654</v>
      </c>
      <c r="G259" s="40">
        <v>689.48333333333312</v>
      </c>
      <c r="H259" s="40">
        <v>731.2833333333333</v>
      </c>
      <c r="I259" s="40">
        <v>744.56666666666683</v>
      </c>
      <c r="J259" s="40">
        <v>752.18333333333339</v>
      </c>
      <c r="K259" s="31">
        <v>736.95</v>
      </c>
      <c r="L259" s="31">
        <v>716.05</v>
      </c>
      <c r="M259" s="31">
        <v>5.4886299999999997</v>
      </c>
      <c r="N259" s="1"/>
      <c r="O259" s="1"/>
    </row>
    <row r="260" spans="1:15" ht="12.75" customHeight="1">
      <c r="A260" s="33">
        <v>250</v>
      </c>
      <c r="B260" s="62" t="s">
        <v>441</v>
      </c>
      <c r="C260" s="31">
        <v>323.8</v>
      </c>
      <c r="D260" s="40">
        <v>326.38333333333338</v>
      </c>
      <c r="E260" s="40">
        <v>320.61666666666679</v>
      </c>
      <c r="F260" s="40">
        <v>317.43333333333339</v>
      </c>
      <c r="G260" s="40">
        <v>311.6666666666668</v>
      </c>
      <c r="H260" s="40">
        <v>329.56666666666678</v>
      </c>
      <c r="I260" s="40">
        <v>335.33333333333331</v>
      </c>
      <c r="J260" s="40">
        <v>338.51666666666677</v>
      </c>
      <c r="K260" s="31">
        <v>332.15</v>
      </c>
      <c r="L260" s="31">
        <v>323.2</v>
      </c>
      <c r="M260" s="31">
        <v>7.8231900000000003</v>
      </c>
      <c r="N260" s="1"/>
      <c r="O260" s="1"/>
    </row>
    <row r="261" spans="1:15" ht="12.75" customHeight="1">
      <c r="A261" s="33">
        <v>251</v>
      </c>
      <c r="B261" s="62" t="s">
        <v>442</v>
      </c>
      <c r="C261" s="31">
        <v>74.2</v>
      </c>
      <c r="D261" s="40">
        <v>74.066666666666677</v>
      </c>
      <c r="E261" s="40">
        <v>73.483333333333348</v>
      </c>
      <c r="F261" s="40">
        <v>72.766666666666666</v>
      </c>
      <c r="G261" s="40">
        <v>72.183333333333337</v>
      </c>
      <c r="H261" s="40">
        <v>74.78333333333336</v>
      </c>
      <c r="I261" s="40">
        <v>75.366666666666703</v>
      </c>
      <c r="J261" s="40">
        <v>76.083333333333371</v>
      </c>
      <c r="K261" s="31">
        <v>74.650000000000006</v>
      </c>
      <c r="L261" s="31">
        <v>73.349999999999994</v>
      </c>
      <c r="M261" s="31">
        <v>17.367470000000001</v>
      </c>
      <c r="N261" s="1"/>
      <c r="O261" s="1"/>
    </row>
    <row r="262" spans="1:15" ht="12.75" customHeight="1">
      <c r="A262" s="33">
        <v>252</v>
      </c>
      <c r="B262" s="62" t="s">
        <v>286</v>
      </c>
      <c r="C262" s="31">
        <v>274.3</v>
      </c>
      <c r="D262" s="40">
        <v>269.75</v>
      </c>
      <c r="E262" s="40">
        <v>262.60000000000002</v>
      </c>
      <c r="F262" s="40">
        <v>250.90000000000003</v>
      </c>
      <c r="G262" s="40">
        <v>243.75000000000006</v>
      </c>
      <c r="H262" s="40">
        <v>281.45</v>
      </c>
      <c r="I262" s="40">
        <v>288.59999999999997</v>
      </c>
      <c r="J262" s="40">
        <v>300.29999999999995</v>
      </c>
      <c r="K262" s="31">
        <v>276.89999999999998</v>
      </c>
      <c r="L262" s="31">
        <v>258.05</v>
      </c>
      <c r="M262" s="31">
        <v>105.55923</v>
      </c>
      <c r="N262" s="1"/>
      <c r="O262" s="1"/>
    </row>
    <row r="263" spans="1:15" ht="12.75" customHeight="1">
      <c r="A263" s="33">
        <v>253</v>
      </c>
      <c r="B263" s="62" t="s">
        <v>162</v>
      </c>
      <c r="C263" s="31">
        <v>758.75</v>
      </c>
      <c r="D263" s="40">
        <v>761.6</v>
      </c>
      <c r="E263" s="40">
        <v>749.2</v>
      </c>
      <c r="F263" s="40">
        <v>739.65</v>
      </c>
      <c r="G263" s="40">
        <v>727.25</v>
      </c>
      <c r="H263" s="40">
        <v>771.15000000000009</v>
      </c>
      <c r="I263" s="40">
        <v>783.55</v>
      </c>
      <c r="J263" s="40">
        <v>793.10000000000014</v>
      </c>
      <c r="K263" s="31">
        <v>774</v>
      </c>
      <c r="L263" s="31">
        <v>752.05</v>
      </c>
      <c r="M263" s="31">
        <v>27.682030000000001</v>
      </c>
      <c r="N263" s="1"/>
      <c r="O263" s="1"/>
    </row>
    <row r="264" spans="1:15" ht="12.75" customHeight="1">
      <c r="A264" s="33">
        <v>254</v>
      </c>
      <c r="B264" s="62" t="s">
        <v>443</v>
      </c>
      <c r="C264" s="31">
        <v>101.3</v>
      </c>
      <c r="D264" s="40">
        <v>103.33333333333333</v>
      </c>
      <c r="E264" s="40">
        <v>98.666666666666657</v>
      </c>
      <c r="F264" s="40">
        <v>96.033333333333331</v>
      </c>
      <c r="G264" s="40">
        <v>91.36666666666666</v>
      </c>
      <c r="H264" s="40">
        <v>105.96666666666665</v>
      </c>
      <c r="I264" s="40">
        <v>110.63333333333331</v>
      </c>
      <c r="J264" s="40">
        <v>113.26666666666665</v>
      </c>
      <c r="K264" s="31">
        <v>108</v>
      </c>
      <c r="L264" s="31">
        <v>100.7</v>
      </c>
      <c r="M264" s="31">
        <v>106.2717</v>
      </c>
      <c r="N264" s="1"/>
      <c r="O264" s="1"/>
    </row>
    <row r="265" spans="1:15" ht="12.75" customHeight="1">
      <c r="A265" s="33">
        <v>255</v>
      </c>
      <c r="B265" s="62" t="s">
        <v>444</v>
      </c>
      <c r="C265" s="31">
        <v>333.45</v>
      </c>
      <c r="D265" s="40">
        <v>335.78333333333336</v>
      </c>
      <c r="E265" s="40">
        <v>326.76666666666671</v>
      </c>
      <c r="F265" s="40">
        <v>320.08333333333337</v>
      </c>
      <c r="G265" s="40">
        <v>311.06666666666672</v>
      </c>
      <c r="H265" s="40">
        <v>342.4666666666667</v>
      </c>
      <c r="I265" s="40">
        <v>351.48333333333335</v>
      </c>
      <c r="J265" s="40">
        <v>358.16666666666669</v>
      </c>
      <c r="K265" s="31">
        <v>344.8</v>
      </c>
      <c r="L265" s="31">
        <v>329.1</v>
      </c>
      <c r="M265" s="31">
        <v>7.4082800000000004</v>
      </c>
      <c r="N265" s="1"/>
      <c r="O265" s="1"/>
    </row>
    <row r="266" spans="1:15" ht="12.75" customHeight="1">
      <c r="A266" s="33">
        <v>256</v>
      </c>
      <c r="B266" s="62" t="s">
        <v>160</v>
      </c>
      <c r="C266" s="31">
        <v>583.5</v>
      </c>
      <c r="D266" s="40">
        <v>586.86666666666667</v>
      </c>
      <c r="E266" s="40">
        <v>578.5333333333333</v>
      </c>
      <c r="F266" s="40">
        <v>573.56666666666661</v>
      </c>
      <c r="G266" s="40">
        <v>565.23333333333323</v>
      </c>
      <c r="H266" s="40">
        <v>591.83333333333337</v>
      </c>
      <c r="I266" s="40">
        <v>600.16666666666663</v>
      </c>
      <c r="J266" s="40">
        <v>605.13333333333344</v>
      </c>
      <c r="K266" s="31">
        <v>595.20000000000005</v>
      </c>
      <c r="L266" s="31">
        <v>581.9</v>
      </c>
      <c r="M266" s="31">
        <v>27.924399999999999</v>
      </c>
      <c r="N266" s="1"/>
      <c r="O266" s="1"/>
    </row>
    <row r="267" spans="1:15" ht="12.75" customHeight="1">
      <c r="A267" s="33">
        <v>257</v>
      </c>
      <c r="B267" s="62" t="s">
        <v>163</v>
      </c>
      <c r="C267" s="31">
        <v>495.15</v>
      </c>
      <c r="D267" s="40">
        <v>494.8</v>
      </c>
      <c r="E267" s="40">
        <v>490</v>
      </c>
      <c r="F267" s="40">
        <v>484.84999999999997</v>
      </c>
      <c r="G267" s="40">
        <v>480.04999999999995</v>
      </c>
      <c r="H267" s="40">
        <v>499.95000000000005</v>
      </c>
      <c r="I267" s="40">
        <v>504.75000000000011</v>
      </c>
      <c r="J267" s="40">
        <v>509.90000000000009</v>
      </c>
      <c r="K267" s="31">
        <v>499.6</v>
      </c>
      <c r="L267" s="31">
        <v>489.65</v>
      </c>
      <c r="M267" s="31">
        <v>17.638580000000001</v>
      </c>
      <c r="N267" s="1"/>
      <c r="O267" s="1"/>
    </row>
    <row r="268" spans="1:15" ht="12.75" customHeight="1">
      <c r="A268" s="33">
        <v>258</v>
      </c>
      <c r="B268" s="62" t="s">
        <v>445</v>
      </c>
      <c r="C268" s="31">
        <v>461.35</v>
      </c>
      <c r="D268" s="40">
        <v>464.73333333333335</v>
      </c>
      <c r="E268" s="40">
        <v>456.61666666666667</v>
      </c>
      <c r="F268" s="40">
        <v>451.88333333333333</v>
      </c>
      <c r="G268" s="40">
        <v>443.76666666666665</v>
      </c>
      <c r="H268" s="40">
        <v>469.4666666666667</v>
      </c>
      <c r="I268" s="40">
        <v>477.58333333333337</v>
      </c>
      <c r="J268" s="40">
        <v>482.31666666666672</v>
      </c>
      <c r="K268" s="31">
        <v>472.85</v>
      </c>
      <c r="L268" s="31">
        <v>460</v>
      </c>
      <c r="M268" s="31">
        <v>2.2423500000000001</v>
      </c>
      <c r="N268" s="1"/>
      <c r="O268" s="1"/>
    </row>
    <row r="269" spans="1:15" ht="12.75" customHeight="1">
      <c r="A269" s="33">
        <v>259</v>
      </c>
      <c r="B269" s="62" t="s">
        <v>446</v>
      </c>
      <c r="C269" s="31">
        <v>395.7</v>
      </c>
      <c r="D269" s="40">
        <v>402.16666666666669</v>
      </c>
      <c r="E269" s="40">
        <v>387.33333333333337</v>
      </c>
      <c r="F269" s="40">
        <v>378.9666666666667</v>
      </c>
      <c r="G269" s="40">
        <v>364.13333333333338</v>
      </c>
      <c r="H269" s="40">
        <v>410.53333333333336</v>
      </c>
      <c r="I269" s="40">
        <v>425.36666666666673</v>
      </c>
      <c r="J269" s="40">
        <v>433.73333333333335</v>
      </c>
      <c r="K269" s="31">
        <v>417</v>
      </c>
      <c r="L269" s="31">
        <v>393.8</v>
      </c>
      <c r="M269" s="31">
        <v>3.3798300000000001</v>
      </c>
      <c r="N269" s="1"/>
      <c r="O269" s="1"/>
    </row>
    <row r="270" spans="1:15" ht="12.75" customHeight="1">
      <c r="A270" s="33">
        <v>260</v>
      </c>
      <c r="B270" s="62" t="s">
        <v>447</v>
      </c>
      <c r="C270" s="31">
        <v>774.4</v>
      </c>
      <c r="D270" s="40">
        <v>777.25</v>
      </c>
      <c r="E270" s="40">
        <v>767.5</v>
      </c>
      <c r="F270" s="40">
        <v>760.6</v>
      </c>
      <c r="G270" s="40">
        <v>750.85</v>
      </c>
      <c r="H270" s="40">
        <v>784.15</v>
      </c>
      <c r="I270" s="40">
        <v>793.9</v>
      </c>
      <c r="J270" s="40">
        <v>800.8</v>
      </c>
      <c r="K270" s="31">
        <v>787</v>
      </c>
      <c r="L270" s="31">
        <v>770.35</v>
      </c>
      <c r="M270" s="31">
        <v>1.40804</v>
      </c>
      <c r="N270" s="1"/>
      <c r="O270" s="1"/>
    </row>
    <row r="271" spans="1:15" ht="12.75" customHeight="1">
      <c r="A271" s="33">
        <v>261</v>
      </c>
      <c r="B271" s="62" t="s">
        <v>448</v>
      </c>
      <c r="C271" s="31">
        <v>215.9</v>
      </c>
      <c r="D271" s="40">
        <v>216.51666666666665</v>
      </c>
      <c r="E271" s="40">
        <v>214.0333333333333</v>
      </c>
      <c r="F271" s="40">
        <v>212.16666666666666</v>
      </c>
      <c r="G271" s="40">
        <v>209.68333333333331</v>
      </c>
      <c r="H271" s="40">
        <v>218.3833333333333</v>
      </c>
      <c r="I271" s="40">
        <v>220.86666666666665</v>
      </c>
      <c r="J271" s="40">
        <v>222.73333333333329</v>
      </c>
      <c r="K271" s="31">
        <v>219</v>
      </c>
      <c r="L271" s="31">
        <v>214.65</v>
      </c>
      <c r="M271" s="31">
        <v>6.1756700000000002</v>
      </c>
      <c r="N271" s="1"/>
      <c r="O271" s="1"/>
    </row>
    <row r="272" spans="1:15" ht="12.75" customHeight="1">
      <c r="A272" s="33">
        <v>262</v>
      </c>
      <c r="B272" s="62" t="s">
        <v>449</v>
      </c>
      <c r="C272" s="31">
        <v>668.7</v>
      </c>
      <c r="D272" s="40">
        <v>671.80000000000007</v>
      </c>
      <c r="E272" s="40">
        <v>661.90000000000009</v>
      </c>
      <c r="F272" s="40">
        <v>655.1</v>
      </c>
      <c r="G272" s="40">
        <v>645.20000000000005</v>
      </c>
      <c r="H272" s="40">
        <v>678.60000000000014</v>
      </c>
      <c r="I272" s="40">
        <v>688.5</v>
      </c>
      <c r="J272" s="40">
        <v>695.30000000000018</v>
      </c>
      <c r="K272" s="31">
        <v>681.7</v>
      </c>
      <c r="L272" s="31">
        <v>665</v>
      </c>
      <c r="M272" s="31">
        <v>5.2294600000000004</v>
      </c>
      <c r="N272" s="1"/>
      <c r="O272" s="1"/>
    </row>
    <row r="273" spans="1:15" ht="12.75" customHeight="1">
      <c r="A273" s="33">
        <v>263</v>
      </c>
      <c r="B273" s="62" t="s">
        <v>450</v>
      </c>
      <c r="C273" s="31">
        <v>2240.5</v>
      </c>
      <c r="D273" s="40">
        <v>2240.8666666666668</v>
      </c>
      <c r="E273" s="40">
        <v>2221.7333333333336</v>
      </c>
      <c r="F273" s="40">
        <v>2202.9666666666667</v>
      </c>
      <c r="G273" s="40">
        <v>2183.8333333333335</v>
      </c>
      <c r="H273" s="40">
        <v>2259.6333333333337</v>
      </c>
      <c r="I273" s="40">
        <v>2278.7666666666669</v>
      </c>
      <c r="J273" s="40">
        <v>2297.5333333333338</v>
      </c>
      <c r="K273" s="31">
        <v>2260</v>
      </c>
      <c r="L273" s="31">
        <v>2222.1</v>
      </c>
      <c r="M273" s="31">
        <v>1.3310999999999999</v>
      </c>
      <c r="N273" s="1"/>
      <c r="O273" s="1"/>
    </row>
    <row r="274" spans="1:15" ht="12.75" customHeight="1">
      <c r="A274" s="33">
        <v>264</v>
      </c>
      <c r="B274" s="62" t="s">
        <v>451</v>
      </c>
      <c r="C274" s="31">
        <v>242.1</v>
      </c>
      <c r="D274" s="40">
        <v>242.7833333333333</v>
      </c>
      <c r="E274" s="40">
        <v>240.36666666666662</v>
      </c>
      <c r="F274" s="40">
        <v>238.63333333333333</v>
      </c>
      <c r="G274" s="40">
        <v>236.21666666666664</v>
      </c>
      <c r="H274" s="40">
        <v>244.51666666666659</v>
      </c>
      <c r="I274" s="40">
        <v>246.93333333333328</v>
      </c>
      <c r="J274" s="40">
        <v>248.66666666666657</v>
      </c>
      <c r="K274" s="31">
        <v>245.2</v>
      </c>
      <c r="L274" s="31">
        <v>241.05</v>
      </c>
      <c r="M274" s="31">
        <v>1.7664500000000001</v>
      </c>
      <c r="N274" s="1"/>
      <c r="O274" s="1"/>
    </row>
    <row r="275" spans="1:15" ht="12.75" customHeight="1">
      <c r="A275" s="33">
        <v>265</v>
      </c>
      <c r="B275" s="62" t="s">
        <v>452</v>
      </c>
      <c r="C275" s="31">
        <v>1063.1500000000001</v>
      </c>
      <c r="D275" s="40">
        <v>1072.7166666666667</v>
      </c>
      <c r="E275" s="40">
        <v>1045.4333333333334</v>
      </c>
      <c r="F275" s="40">
        <v>1027.7166666666667</v>
      </c>
      <c r="G275" s="40">
        <v>1000.4333333333334</v>
      </c>
      <c r="H275" s="40">
        <v>1090.4333333333334</v>
      </c>
      <c r="I275" s="40">
        <v>1117.7166666666667</v>
      </c>
      <c r="J275" s="40">
        <v>1135.4333333333334</v>
      </c>
      <c r="K275" s="31">
        <v>1100</v>
      </c>
      <c r="L275" s="31">
        <v>1055</v>
      </c>
      <c r="M275" s="31">
        <v>14.545260000000001</v>
      </c>
      <c r="N275" s="1"/>
      <c r="O275" s="1"/>
    </row>
    <row r="276" spans="1:15" ht="12.75" customHeight="1">
      <c r="A276" s="33">
        <v>266</v>
      </c>
      <c r="B276" s="62" t="s">
        <v>453</v>
      </c>
      <c r="C276" s="31">
        <v>346.35</v>
      </c>
      <c r="D276" s="40">
        <v>347.91666666666669</v>
      </c>
      <c r="E276" s="40">
        <v>343.43333333333339</v>
      </c>
      <c r="F276" s="40">
        <v>340.51666666666671</v>
      </c>
      <c r="G276" s="40">
        <v>336.03333333333342</v>
      </c>
      <c r="H276" s="40">
        <v>350.83333333333337</v>
      </c>
      <c r="I276" s="40">
        <v>355.31666666666661</v>
      </c>
      <c r="J276" s="40">
        <v>358.23333333333335</v>
      </c>
      <c r="K276" s="31">
        <v>352.4</v>
      </c>
      <c r="L276" s="31">
        <v>345</v>
      </c>
      <c r="M276" s="31">
        <v>4.5646000000000004</v>
      </c>
      <c r="N276" s="1"/>
      <c r="O276" s="1"/>
    </row>
    <row r="277" spans="1:15" ht="12.75" customHeight="1">
      <c r="A277" s="33">
        <v>267</v>
      </c>
      <c r="B277" s="62" t="s">
        <v>454</v>
      </c>
      <c r="C277" s="31">
        <v>1288.75</v>
      </c>
      <c r="D277" s="40">
        <v>1293.1833333333334</v>
      </c>
      <c r="E277" s="40">
        <v>1276.5666666666668</v>
      </c>
      <c r="F277" s="40">
        <v>1264.3833333333334</v>
      </c>
      <c r="G277" s="40">
        <v>1247.7666666666669</v>
      </c>
      <c r="H277" s="40">
        <v>1305.3666666666668</v>
      </c>
      <c r="I277" s="40">
        <v>1321.9833333333336</v>
      </c>
      <c r="J277" s="40">
        <v>1334.1666666666667</v>
      </c>
      <c r="K277" s="31">
        <v>1309.8</v>
      </c>
      <c r="L277" s="31">
        <v>1281</v>
      </c>
      <c r="M277" s="31">
        <v>1.0857699999999999</v>
      </c>
      <c r="N277" s="1"/>
      <c r="O277" s="1"/>
    </row>
    <row r="278" spans="1:15" ht="12.75" customHeight="1">
      <c r="A278" s="33">
        <v>268</v>
      </c>
      <c r="B278" s="62" t="s">
        <v>1109</v>
      </c>
      <c r="C278" s="31">
        <v>534.25</v>
      </c>
      <c r="D278" s="40">
        <v>536.23333333333335</v>
      </c>
      <c r="E278" s="40">
        <v>530.51666666666665</v>
      </c>
      <c r="F278" s="40">
        <v>526.7833333333333</v>
      </c>
      <c r="G278" s="40">
        <v>521.06666666666661</v>
      </c>
      <c r="H278" s="40">
        <v>539.9666666666667</v>
      </c>
      <c r="I278" s="40">
        <v>545.68333333333339</v>
      </c>
      <c r="J278" s="40">
        <v>549.41666666666674</v>
      </c>
      <c r="K278" s="31">
        <v>541.95000000000005</v>
      </c>
      <c r="L278" s="31">
        <v>532.5</v>
      </c>
      <c r="M278" s="31">
        <v>1.3129999999999999</v>
      </c>
      <c r="N278" s="1"/>
      <c r="O278" s="1"/>
    </row>
    <row r="279" spans="1:15" ht="12.75" customHeight="1">
      <c r="A279" s="33">
        <v>269</v>
      </c>
      <c r="B279" s="62" t="s">
        <v>455</v>
      </c>
      <c r="C279" s="31">
        <v>128.65</v>
      </c>
      <c r="D279" s="40">
        <v>128.05000000000001</v>
      </c>
      <c r="E279" s="40">
        <v>126.40000000000003</v>
      </c>
      <c r="F279" s="40">
        <v>124.15000000000002</v>
      </c>
      <c r="G279" s="40">
        <v>122.50000000000004</v>
      </c>
      <c r="H279" s="40">
        <v>130.30000000000001</v>
      </c>
      <c r="I279" s="40">
        <v>131.94999999999999</v>
      </c>
      <c r="J279" s="40">
        <v>134.20000000000002</v>
      </c>
      <c r="K279" s="31">
        <v>129.69999999999999</v>
      </c>
      <c r="L279" s="31">
        <v>125.8</v>
      </c>
      <c r="M279" s="31">
        <v>56.104340000000001</v>
      </c>
      <c r="N279" s="1"/>
      <c r="O279" s="1"/>
    </row>
    <row r="280" spans="1:15" ht="12.75" customHeight="1">
      <c r="A280" s="33">
        <v>270</v>
      </c>
      <c r="B280" s="62" t="s">
        <v>456</v>
      </c>
      <c r="C280" s="31">
        <v>461.4</v>
      </c>
      <c r="D280" s="40">
        <v>461.61666666666662</v>
      </c>
      <c r="E280" s="40">
        <v>458.33333333333326</v>
      </c>
      <c r="F280" s="40">
        <v>455.26666666666665</v>
      </c>
      <c r="G280" s="40">
        <v>451.98333333333329</v>
      </c>
      <c r="H280" s="40">
        <v>464.68333333333322</v>
      </c>
      <c r="I280" s="40">
        <v>467.96666666666664</v>
      </c>
      <c r="J280" s="40">
        <v>471.03333333333319</v>
      </c>
      <c r="K280" s="31">
        <v>464.9</v>
      </c>
      <c r="L280" s="31">
        <v>458.55</v>
      </c>
      <c r="M280" s="31">
        <v>3.9620600000000001</v>
      </c>
      <c r="N280" s="1"/>
      <c r="O280" s="1"/>
    </row>
    <row r="281" spans="1:15" ht="12.75" customHeight="1">
      <c r="A281" s="33">
        <v>271</v>
      </c>
      <c r="B281" s="62" t="s">
        <v>457</v>
      </c>
      <c r="C281" s="31">
        <v>122.95</v>
      </c>
      <c r="D281" s="40">
        <v>123.25</v>
      </c>
      <c r="E281" s="40">
        <v>121.8</v>
      </c>
      <c r="F281" s="40">
        <v>120.64999999999999</v>
      </c>
      <c r="G281" s="40">
        <v>119.19999999999999</v>
      </c>
      <c r="H281" s="40">
        <v>124.4</v>
      </c>
      <c r="I281" s="40">
        <v>125.85</v>
      </c>
      <c r="J281" s="40">
        <v>127.00000000000001</v>
      </c>
      <c r="K281" s="31">
        <v>124.7</v>
      </c>
      <c r="L281" s="31">
        <v>122.1</v>
      </c>
      <c r="M281" s="31">
        <v>37.610109999999999</v>
      </c>
      <c r="N281" s="1"/>
      <c r="O281" s="1"/>
    </row>
    <row r="282" spans="1:15" ht="12.75" customHeight="1">
      <c r="A282" s="33">
        <v>272</v>
      </c>
      <c r="B282" s="62" t="s">
        <v>458</v>
      </c>
      <c r="C282" s="31">
        <v>555.6</v>
      </c>
      <c r="D282" s="40">
        <v>557.30000000000007</v>
      </c>
      <c r="E282" s="40">
        <v>551.65000000000009</v>
      </c>
      <c r="F282" s="40">
        <v>547.70000000000005</v>
      </c>
      <c r="G282" s="40">
        <v>542.05000000000007</v>
      </c>
      <c r="H282" s="40">
        <v>561.25000000000011</v>
      </c>
      <c r="I282" s="40">
        <v>566.9</v>
      </c>
      <c r="J282" s="40">
        <v>570.85000000000014</v>
      </c>
      <c r="K282" s="31">
        <v>562.95000000000005</v>
      </c>
      <c r="L282" s="31">
        <v>553.35</v>
      </c>
      <c r="M282" s="31">
        <v>2.4860799999999998</v>
      </c>
      <c r="N282" s="1"/>
      <c r="O282" s="1"/>
    </row>
    <row r="283" spans="1:15" ht="12.75" customHeight="1">
      <c r="A283" s="33">
        <v>273</v>
      </c>
      <c r="B283" s="62" t="s">
        <v>164</v>
      </c>
      <c r="C283" s="31">
        <v>1845.55</v>
      </c>
      <c r="D283" s="40">
        <v>1843.8</v>
      </c>
      <c r="E283" s="40">
        <v>1837.85</v>
      </c>
      <c r="F283" s="40">
        <v>1830.1499999999999</v>
      </c>
      <c r="G283" s="40">
        <v>1824.1999999999998</v>
      </c>
      <c r="H283" s="40">
        <v>1851.5</v>
      </c>
      <c r="I283" s="40">
        <v>1857.4500000000003</v>
      </c>
      <c r="J283" s="40">
        <v>1865.15</v>
      </c>
      <c r="K283" s="31">
        <v>1849.75</v>
      </c>
      <c r="L283" s="31">
        <v>1836.1</v>
      </c>
      <c r="M283" s="31">
        <v>23.99108</v>
      </c>
      <c r="N283" s="1"/>
      <c r="O283" s="1"/>
    </row>
    <row r="284" spans="1:15" ht="12.75" customHeight="1">
      <c r="A284" s="33">
        <v>274</v>
      </c>
      <c r="B284" s="62" t="s">
        <v>459</v>
      </c>
      <c r="C284" s="31">
        <v>1729</v>
      </c>
      <c r="D284" s="40">
        <v>1750.1666666666667</v>
      </c>
      <c r="E284" s="40">
        <v>1694.3333333333335</v>
      </c>
      <c r="F284" s="40">
        <v>1659.6666666666667</v>
      </c>
      <c r="G284" s="40">
        <v>1603.8333333333335</v>
      </c>
      <c r="H284" s="40">
        <v>1784.8333333333335</v>
      </c>
      <c r="I284" s="40">
        <v>1840.666666666667</v>
      </c>
      <c r="J284" s="40">
        <v>1875.3333333333335</v>
      </c>
      <c r="K284" s="31">
        <v>1806</v>
      </c>
      <c r="L284" s="31">
        <v>1715.5</v>
      </c>
      <c r="M284" s="31">
        <v>2.3425099999999999</v>
      </c>
      <c r="N284" s="1"/>
      <c r="O284" s="1"/>
    </row>
    <row r="285" spans="1:15" ht="12.75" customHeight="1">
      <c r="A285" s="33">
        <v>275</v>
      </c>
      <c r="B285" s="62" t="s">
        <v>165</v>
      </c>
      <c r="C285" s="31">
        <v>123.65</v>
      </c>
      <c r="D285" s="40">
        <v>124.21666666666665</v>
      </c>
      <c r="E285" s="40">
        <v>121.5333333333333</v>
      </c>
      <c r="F285" s="40">
        <v>119.41666666666664</v>
      </c>
      <c r="G285" s="40">
        <v>116.73333333333329</v>
      </c>
      <c r="H285" s="40">
        <v>126.33333333333331</v>
      </c>
      <c r="I285" s="40">
        <v>129.01666666666668</v>
      </c>
      <c r="J285" s="40">
        <v>131.13333333333333</v>
      </c>
      <c r="K285" s="31">
        <v>126.9</v>
      </c>
      <c r="L285" s="31">
        <v>122.1</v>
      </c>
      <c r="M285" s="31">
        <v>217.90055000000001</v>
      </c>
      <c r="N285" s="1"/>
      <c r="O285" s="1"/>
    </row>
    <row r="286" spans="1:15" ht="12.75" customHeight="1">
      <c r="A286" s="33">
        <v>276</v>
      </c>
      <c r="B286" s="62" t="s">
        <v>171</v>
      </c>
      <c r="C286" s="31">
        <v>3996.4</v>
      </c>
      <c r="D286" s="40">
        <v>3988.3333333333335</v>
      </c>
      <c r="E286" s="40">
        <v>3943.416666666667</v>
      </c>
      <c r="F286" s="40">
        <v>3890.4333333333334</v>
      </c>
      <c r="G286" s="40">
        <v>3845.5166666666669</v>
      </c>
      <c r="H286" s="40">
        <v>4041.3166666666671</v>
      </c>
      <c r="I286" s="40">
        <v>4086.233333333334</v>
      </c>
      <c r="J286" s="40">
        <v>4139.2166666666672</v>
      </c>
      <c r="K286" s="31">
        <v>4033.25</v>
      </c>
      <c r="L286" s="31">
        <v>3935.35</v>
      </c>
      <c r="M286" s="31">
        <v>3.71549</v>
      </c>
      <c r="N286" s="1"/>
      <c r="O286" s="1"/>
    </row>
    <row r="287" spans="1:15" ht="12.75" customHeight="1">
      <c r="A287" s="33">
        <v>277</v>
      </c>
      <c r="B287" s="62" t="s">
        <v>168</v>
      </c>
      <c r="C287" s="31">
        <v>405.7</v>
      </c>
      <c r="D287" s="40">
        <v>401.31666666666661</v>
      </c>
      <c r="E287" s="40">
        <v>394.73333333333323</v>
      </c>
      <c r="F287" s="40">
        <v>383.76666666666665</v>
      </c>
      <c r="G287" s="40">
        <v>377.18333333333328</v>
      </c>
      <c r="H287" s="40">
        <v>412.28333333333319</v>
      </c>
      <c r="I287" s="40">
        <v>418.86666666666656</v>
      </c>
      <c r="J287" s="40">
        <v>429.83333333333314</v>
      </c>
      <c r="K287" s="31">
        <v>407.9</v>
      </c>
      <c r="L287" s="31">
        <v>390.35</v>
      </c>
      <c r="M287" s="31">
        <v>50.154800000000002</v>
      </c>
      <c r="N287" s="1"/>
      <c r="O287" s="1"/>
    </row>
    <row r="288" spans="1:15" ht="12.75" customHeight="1">
      <c r="A288" s="33">
        <v>278</v>
      </c>
      <c r="B288" s="62" t="s">
        <v>170</v>
      </c>
      <c r="C288" s="31">
        <v>5000.5</v>
      </c>
      <c r="D288" s="40">
        <v>5015.6166666666668</v>
      </c>
      <c r="E288" s="40">
        <v>4953.2333333333336</v>
      </c>
      <c r="F288" s="40">
        <v>4905.9666666666672</v>
      </c>
      <c r="G288" s="40">
        <v>4843.5833333333339</v>
      </c>
      <c r="H288" s="40">
        <v>5062.8833333333332</v>
      </c>
      <c r="I288" s="40">
        <v>5125.2666666666664</v>
      </c>
      <c r="J288" s="40">
        <v>5172.5333333333328</v>
      </c>
      <c r="K288" s="31">
        <v>5078</v>
      </c>
      <c r="L288" s="31">
        <v>4968.3500000000004</v>
      </c>
      <c r="M288" s="31">
        <v>3.3560099999999999</v>
      </c>
      <c r="N288" s="1"/>
      <c r="O288" s="1"/>
    </row>
    <row r="289" spans="1:15" ht="12.75" customHeight="1">
      <c r="A289" s="33">
        <v>279</v>
      </c>
      <c r="B289" s="62" t="s">
        <v>460</v>
      </c>
      <c r="C289" s="31">
        <v>12931.55</v>
      </c>
      <c r="D289" s="40">
        <v>12916.833333333334</v>
      </c>
      <c r="E289" s="40">
        <v>12764.716666666667</v>
      </c>
      <c r="F289" s="40">
        <v>12597.883333333333</v>
      </c>
      <c r="G289" s="40">
        <v>12445.766666666666</v>
      </c>
      <c r="H289" s="40">
        <v>13083.666666666668</v>
      </c>
      <c r="I289" s="40">
        <v>13235.783333333333</v>
      </c>
      <c r="J289" s="40">
        <v>13402.616666666669</v>
      </c>
      <c r="K289" s="31">
        <v>13068.95</v>
      </c>
      <c r="L289" s="31">
        <v>12750</v>
      </c>
      <c r="M289" s="31">
        <v>6.7290000000000003E-2</v>
      </c>
      <c r="N289" s="1"/>
      <c r="O289" s="1"/>
    </row>
    <row r="290" spans="1:15" ht="12.75" customHeight="1">
      <c r="A290" s="33">
        <v>280</v>
      </c>
      <c r="B290" s="62" t="s">
        <v>169</v>
      </c>
      <c r="C290" s="31">
        <v>2394.4499999999998</v>
      </c>
      <c r="D290" s="40">
        <v>2396.15</v>
      </c>
      <c r="E290" s="40">
        <v>2380.3000000000002</v>
      </c>
      <c r="F290" s="40">
        <v>2366.15</v>
      </c>
      <c r="G290" s="40">
        <v>2350.3000000000002</v>
      </c>
      <c r="H290" s="40">
        <v>2410.3000000000002</v>
      </c>
      <c r="I290" s="40">
        <v>2426.1499999999996</v>
      </c>
      <c r="J290" s="40">
        <v>2440.3000000000002</v>
      </c>
      <c r="K290" s="31">
        <v>2412</v>
      </c>
      <c r="L290" s="31">
        <v>2382</v>
      </c>
      <c r="M290" s="31">
        <v>16.072990000000001</v>
      </c>
      <c r="N290" s="1"/>
      <c r="O290" s="1"/>
    </row>
    <row r="291" spans="1:15" ht="12.75" customHeight="1">
      <c r="A291" s="33">
        <v>281</v>
      </c>
      <c r="B291" s="62" t="s">
        <v>461</v>
      </c>
      <c r="C291" s="31">
        <v>361.6</v>
      </c>
      <c r="D291" s="40">
        <v>356.31666666666666</v>
      </c>
      <c r="E291" s="40">
        <v>348.73333333333335</v>
      </c>
      <c r="F291" s="40">
        <v>335.86666666666667</v>
      </c>
      <c r="G291" s="40">
        <v>328.28333333333336</v>
      </c>
      <c r="H291" s="40">
        <v>369.18333333333334</v>
      </c>
      <c r="I291" s="40">
        <v>376.76666666666671</v>
      </c>
      <c r="J291" s="40">
        <v>389.63333333333333</v>
      </c>
      <c r="K291" s="31">
        <v>363.9</v>
      </c>
      <c r="L291" s="31">
        <v>343.45</v>
      </c>
      <c r="M291" s="31">
        <v>18.466170000000002</v>
      </c>
      <c r="N291" s="1"/>
      <c r="O291" s="1"/>
    </row>
    <row r="292" spans="1:15" ht="12.75" customHeight="1">
      <c r="A292" s="33">
        <v>282</v>
      </c>
      <c r="B292" s="62" t="s">
        <v>167</v>
      </c>
      <c r="C292" s="31">
        <v>364.75</v>
      </c>
      <c r="D292" s="40">
        <v>365.68333333333339</v>
      </c>
      <c r="E292" s="40">
        <v>362.6666666666668</v>
      </c>
      <c r="F292" s="40">
        <v>360.58333333333343</v>
      </c>
      <c r="G292" s="40">
        <v>357.56666666666683</v>
      </c>
      <c r="H292" s="40">
        <v>367.76666666666677</v>
      </c>
      <c r="I292" s="40">
        <v>370.78333333333342</v>
      </c>
      <c r="J292" s="40">
        <v>372.86666666666673</v>
      </c>
      <c r="K292" s="31">
        <v>368.7</v>
      </c>
      <c r="L292" s="31">
        <v>363.6</v>
      </c>
      <c r="M292" s="31">
        <v>10.222</v>
      </c>
      <c r="N292" s="1"/>
      <c r="O292" s="1"/>
    </row>
    <row r="293" spans="1:15" ht="12.75" customHeight="1">
      <c r="A293" s="33">
        <v>283</v>
      </c>
      <c r="B293" s="62" t="s">
        <v>462</v>
      </c>
      <c r="C293" s="31">
        <v>265.14999999999998</v>
      </c>
      <c r="D293" s="40">
        <v>267.76666666666665</v>
      </c>
      <c r="E293" s="40">
        <v>262.08333333333331</v>
      </c>
      <c r="F293" s="40">
        <v>259.01666666666665</v>
      </c>
      <c r="G293" s="40">
        <v>253.33333333333331</v>
      </c>
      <c r="H293" s="40">
        <v>270.83333333333331</v>
      </c>
      <c r="I293" s="40">
        <v>276.51666666666671</v>
      </c>
      <c r="J293" s="40">
        <v>279.58333333333331</v>
      </c>
      <c r="K293" s="31">
        <v>273.45</v>
      </c>
      <c r="L293" s="31">
        <v>264.7</v>
      </c>
      <c r="M293" s="31">
        <v>7.5832100000000002</v>
      </c>
      <c r="N293" s="1"/>
      <c r="O293" s="1"/>
    </row>
    <row r="294" spans="1:15" ht="12.75" customHeight="1">
      <c r="A294" s="33">
        <v>284</v>
      </c>
      <c r="B294" s="62" t="s">
        <v>463</v>
      </c>
      <c r="C294" s="31">
        <v>95.6</v>
      </c>
      <c r="D294" s="40">
        <v>96.166666666666671</v>
      </c>
      <c r="E294" s="40">
        <v>94.733333333333348</v>
      </c>
      <c r="F294" s="40">
        <v>93.866666666666674</v>
      </c>
      <c r="G294" s="40">
        <v>92.433333333333351</v>
      </c>
      <c r="H294" s="40">
        <v>97.033333333333346</v>
      </c>
      <c r="I294" s="40">
        <v>98.466666666666654</v>
      </c>
      <c r="J294" s="40">
        <v>99.333333333333343</v>
      </c>
      <c r="K294" s="31">
        <v>97.6</v>
      </c>
      <c r="L294" s="31">
        <v>95.3</v>
      </c>
      <c r="M294" s="31">
        <v>34.659469999999999</v>
      </c>
      <c r="N294" s="1"/>
      <c r="O294" s="1"/>
    </row>
    <row r="295" spans="1:15" ht="12.75" customHeight="1">
      <c r="A295" s="33">
        <v>285</v>
      </c>
      <c r="B295" s="62" t="s">
        <v>287</v>
      </c>
      <c r="C295" s="31">
        <v>636.04999999999995</v>
      </c>
      <c r="D295" s="40">
        <v>636.2833333333333</v>
      </c>
      <c r="E295" s="40">
        <v>632.81666666666661</v>
      </c>
      <c r="F295" s="40">
        <v>629.58333333333326</v>
      </c>
      <c r="G295" s="40">
        <v>626.11666666666656</v>
      </c>
      <c r="H295" s="40">
        <v>639.51666666666665</v>
      </c>
      <c r="I295" s="40">
        <v>642.98333333333335</v>
      </c>
      <c r="J295" s="40">
        <v>646.2166666666667</v>
      </c>
      <c r="K295" s="31">
        <v>639.75</v>
      </c>
      <c r="L295" s="31">
        <v>633.04999999999995</v>
      </c>
      <c r="M295" s="31">
        <v>15.80109</v>
      </c>
      <c r="N295" s="1"/>
      <c r="O295" s="1"/>
    </row>
    <row r="296" spans="1:15" ht="12.75" customHeight="1">
      <c r="A296" s="33">
        <v>286</v>
      </c>
      <c r="B296" s="62" t="s">
        <v>288</v>
      </c>
      <c r="C296" s="31">
        <v>4582.6000000000004</v>
      </c>
      <c r="D296" s="40">
        <v>4526.8666666666668</v>
      </c>
      <c r="E296" s="40">
        <v>4415.7333333333336</v>
      </c>
      <c r="F296" s="40">
        <v>4248.8666666666668</v>
      </c>
      <c r="G296" s="40">
        <v>4137.7333333333336</v>
      </c>
      <c r="H296" s="40">
        <v>4693.7333333333336</v>
      </c>
      <c r="I296" s="40">
        <v>4804.8666666666668</v>
      </c>
      <c r="J296" s="40">
        <v>4971.7333333333336</v>
      </c>
      <c r="K296" s="31">
        <v>4638</v>
      </c>
      <c r="L296" s="31">
        <v>4360</v>
      </c>
      <c r="M296" s="31">
        <v>1.9664900000000001</v>
      </c>
      <c r="N296" s="1"/>
      <c r="O296" s="1"/>
    </row>
    <row r="297" spans="1:15" ht="12.75" customHeight="1">
      <c r="A297" s="33">
        <v>287</v>
      </c>
      <c r="B297" s="62" t="s">
        <v>172</v>
      </c>
      <c r="C297" s="31">
        <v>875.05</v>
      </c>
      <c r="D297" s="40">
        <v>863.13333333333321</v>
      </c>
      <c r="E297" s="40">
        <v>840.96666666666647</v>
      </c>
      <c r="F297" s="40">
        <v>806.88333333333321</v>
      </c>
      <c r="G297" s="40">
        <v>784.71666666666647</v>
      </c>
      <c r="H297" s="40">
        <v>897.21666666666647</v>
      </c>
      <c r="I297" s="40">
        <v>919.38333333333321</v>
      </c>
      <c r="J297" s="40">
        <v>953.46666666666647</v>
      </c>
      <c r="K297" s="31">
        <v>885.3</v>
      </c>
      <c r="L297" s="31">
        <v>829.05</v>
      </c>
      <c r="M297" s="31">
        <v>57.688040000000001</v>
      </c>
      <c r="N297" s="1"/>
      <c r="O297" s="1"/>
    </row>
    <row r="298" spans="1:15" ht="12.75" customHeight="1">
      <c r="A298" s="33">
        <v>288</v>
      </c>
      <c r="B298" s="62" t="s">
        <v>464</v>
      </c>
      <c r="C298" s="31">
        <v>1555.55</v>
      </c>
      <c r="D298" s="40">
        <v>1556.5166666666667</v>
      </c>
      <c r="E298" s="40">
        <v>1539.0333333333333</v>
      </c>
      <c r="F298" s="40">
        <v>1522.5166666666667</v>
      </c>
      <c r="G298" s="40">
        <v>1505.0333333333333</v>
      </c>
      <c r="H298" s="40">
        <v>1573.0333333333333</v>
      </c>
      <c r="I298" s="40">
        <v>1590.5166666666664</v>
      </c>
      <c r="J298" s="40">
        <v>1607.0333333333333</v>
      </c>
      <c r="K298" s="31">
        <v>1574</v>
      </c>
      <c r="L298" s="31">
        <v>1540</v>
      </c>
      <c r="M298" s="31">
        <v>0.27210000000000001</v>
      </c>
      <c r="N298" s="1"/>
      <c r="O298" s="1"/>
    </row>
    <row r="299" spans="1:15" ht="12.75" customHeight="1">
      <c r="A299" s="33">
        <v>289</v>
      </c>
      <c r="B299" s="62" t="s">
        <v>465</v>
      </c>
      <c r="C299" s="31">
        <v>33.25</v>
      </c>
      <c r="D299" s="40">
        <v>33.666666666666664</v>
      </c>
      <c r="E299" s="40">
        <v>32.68333333333333</v>
      </c>
      <c r="F299" s="40">
        <v>32.116666666666667</v>
      </c>
      <c r="G299" s="40">
        <v>31.133333333333333</v>
      </c>
      <c r="H299" s="40">
        <v>34.233333333333327</v>
      </c>
      <c r="I299" s="40">
        <v>35.216666666666661</v>
      </c>
      <c r="J299" s="40">
        <v>35.783333333333324</v>
      </c>
      <c r="K299" s="31">
        <v>34.65</v>
      </c>
      <c r="L299" s="31">
        <v>33.1</v>
      </c>
      <c r="M299" s="31">
        <v>48.494059999999998</v>
      </c>
      <c r="N299" s="1"/>
      <c r="O299" s="1"/>
    </row>
    <row r="300" spans="1:15" ht="12.75" customHeight="1">
      <c r="A300" s="33">
        <v>290</v>
      </c>
      <c r="B300" s="62" t="s">
        <v>466</v>
      </c>
      <c r="C300" s="31">
        <v>164.8</v>
      </c>
      <c r="D300" s="40">
        <v>164.46666666666667</v>
      </c>
      <c r="E300" s="40">
        <v>163.13333333333333</v>
      </c>
      <c r="F300" s="40">
        <v>161.46666666666667</v>
      </c>
      <c r="G300" s="40">
        <v>160.13333333333333</v>
      </c>
      <c r="H300" s="40">
        <v>166.13333333333333</v>
      </c>
      <c r="I300" s="40">
        <v>167.46666666666664</v>
      </c>
      <c r="J300" s="40">
        <v>169.13333333333333</v>
      </c>
      <c r="K300" s="31">
        <v>165.8</v>
      </c>
      <c r="L300" s="31">
        <v>162.80000000000001</v>
      </c>
      <c r="M300" s="31">
        <v>2.1500499999999998</v>
      </c>
      <c r="N300" s="1"/>
      <c r="O300" s="1"/>
    </row>
    <row r="301" spans="1:15" ht="12.75" customHeight="1">
      <c r="A301" s="33">
        <v>291</v>
      </c>
      <c r="B301" s="62" t="s">
        <v>185</v>
      </c>
      <c r="C301" s="31">
        <v>100422.2</v>
      </c>
      <c r="D301" s="40">
        <v>100285.51666666668</v>
      </c>
      <c r="E301" s="40">
        <v>99621.033333333355</v>
      </c>
      <c r="F301" s="40">
        <v>98819.866666666683</v>
      </c>
      <c r="G301" s="40">
        <v>98155.38333333336</v>
      </c>
      <c r="H301" s="40">
        <v>101086.68333333335</v>
      </c>
      <c r="I301" s="40">
        <v>101751.16666666666</v>
      </c>
      <c r="J301" s="40">
        <v>102552.33333333334</v>
      </c>
      <c r="K301" s="31">
        <v>100950</v>
      </c>
      <c r="L301" s="31">
        <v>99484.35</v>
      </c>
      <c r="M301" s="31">
        <v>0.10714</v>
      </c>
      <c r="N301" s="1"/>
      <c r="O301" s="1"/>
    </row>
    <row r="302" spans="1:15" ht="12.75" customHeight="1">
      <c r="A302" s="33">
        <v>292</v>
      </c>
      <c r="B302" s="62" t="s">
        <v>467</v>
      </c>
      <c r="C302" s="31">
        <v>1992.1</v>
      </c>
      <c r="D302" s="40">
        <v>1994.8</v>
      </c>
      <c r="E302" s="40">
        <v>1949.6</v>
      </c>
      <c r="F302" s="40">
        <v>1907.1</v>
      </c>
      <c r="G302" s="40">
        <v>1861.8999999999999</v>
      </c>
      <c r="H302" s="40">
        <v>2037.3</v>
      </c>
      <c r="I302" s="40">
        <v>2082.5</v>
      </c>
      <c r="J302" s="40">
        <v>2125</v>
      </c>
      <c r="K302" s="31">
        <v>2040</v>
      </c>
      <c r="L302" s="31">
        <v>1952.3</v>
      </c>
      <c r="M302" s="31">
        <v>7.8468799999999996</v>
      </c>
      <c r="N302" s="1"/>
      <c r="O302" s="1"/>
    </row>
    <row r="303" spans="1:15" ht="12.75" customHeight="1">
      <c r="A303" s="33">
        <v>293</v>
      </c>
      <c r="B303" s="62" t="s">
        <v>468</v>
      </c>
      <c r="C303" s="31">
        <v>643.35</v>
      </c>
      <c r="D303" s="40">
        <v>644.18333333333328</v>
      </c>
      <c r="E303" s="40">
        <v>636.36666666666656</v>
      </c>
      <c r="F303" s="40">
        <v>629.38333333333333</v>
      </c>
      <c r="G303" s="40">
        <v>621.56666666666661</v>
      </c>
      <c r="H303" s="40">
        <v>651.16666666666652</v>
      </c>
      <c r="I303" s="40">
        <v>658.98333333333335</v>
      </c>
      <c r="J303" s="40">
        <v>665.96666666666647</v>
      </c>
      <c r="K303" s="31">
        <v>652</v>
      </c>
      <c r="L303" s="31">
        <v>637.20000000000005</v>
      </c>
      <c r="M303" s="31">
        <v>7.4474299999999998</v>
      </c>
      <c r="N303" s="1"/>
      <c r="O303" s="1"/>
    </row>
    <row r="304" spans="1:15" ht="12.75" customHeight="1">
      <c r="A304" s="33">
        <v>294</v>
      </c>
      <c r="B304" s="62" t="s">
        <v>182</v>
      </c>
      <c r="C304" s="31">
        <v>1039.25</v>
      </c>
      <c r="D304" s="40">
        <v>1036.5</v>
      </c>
      <c r="E304" s="40">
        <v>1029</v>
      </c>
      <c r="F304" s="40">
        <v>1018.75</v>
      </c>
      <c r="G304" s="40">
        <v>1011.25</v>
      </c>
      <c r="H304" s="40">
        <v>1046.75</v>
      </c>
      <c r="I304" s="40">
        <v>1054.25</v>
      </c>
      <c r="J304" s="40">
        <v>1064.5</v>
      </c>
      <c r="K304" s="31">
        <v>1044</v>
      </c>
      <c r="L304" s="31">
        <v>1026.25</v>
      </c>
      <c r="M304" s="31">
        <v>1.9649399999999999</v>
      </c>
      <c r="N304" s="1"/>
      <c r="O304" s="1"/>
    </row>
    <row r="305" spans="1:15" ht="12.75" customHeight="1">
      <c r="A305" s="33">
        <v>295</v>
      </c>
      <c r="B305" s="62" t="s">
        <v>174</v>
      </c>
      <c r="C305" s="31">
        <v>325.85000000000002</v>
      </c>
      <c r="D305" s="40">
        <v>324.85000000000002</v>
      </c>
      <c r="E305" s="40">
        <v>321.60000000000002</v>
      </c>
      <c r="F305" s="40">
        <v>317.35000000000002</v>
      </c>
      <c r="G305" s="40">
        <v>314.10000000000002</v>
      </c>
      <c r="H305" s="40">
        <v>329.1</v>
      </c>
      <c r="I305" s="40">
        <v>332.35</v>
      </c>
      <c r="J305" s="40">
        <v>336.6</v>
      </c>
      <c r="K305" s="31">
        <v>328.1</v>
      </c>
      <c r="L305" s="31">
        <v>320.60000000000002</v>
      </c>
      <c r="M305" s="31">
        <v>43.355629999999998</v>
      </c>
      <c r="N305" s="1"/>
      <c r="O305" s="1"/>
    </row>
    <row r="306" spans="1:15" ht="12.75" customHeight="1">
      <c r="A306" s="33">
        <v>296</v>
      </c>
      <c r="B306" s="62" t="s">
        <v>173</v>
      </c>
      <c r="C306" s="31">
        <v>1374.25</v>
      </c>
      <c r="D306" s="40">
        <v>1382.7666666666667</v>
      </c>
      <c r="E306" s="40">
        <v>1362.1333333333332</v>
      </c>
      <c r="F306" s="40">
        <v>1350.0166666666667</v>
      </c>
      <c r="G306" s="40">
        <v>1329.3833333333332</v>
      </c>
      <c r="H306" s="40">
        <v>1394.8833333333332</v>
      </c>
      <c r="I306" s="40">
        <v>1415.5166666666669</v>
      </c>
      <c r="J306" s="40">
        <v>1427.6333333333332</v>
      </c>
      <c r="K306" s="31">
        <v>1403.4</v>
      </c>
      <c r="L306" s="31">
        <v>1370.65</v>
      </c>
      <c r="M306" s="31">
        <v>20.086279999999999</v>
      </c>
      <c r="N306" s="1"/>
      <c r="O306" s="1"/>
    </row>
    <row r="307" spans="1:15" ht="12.75" customHeight="1">
      <c r="A307" s="33">
        <v>297</v>
      </c>
      <c r="B307" s="62" t="s">
        <v>469</v>
      </c>
      <c r="C307" s="31" t="e">
        <v>#N/A</v>
      </c>
      <c r="D307" s="40" t="e">
        <v>#N/A</v>
      </c>
      <c r="E307" s="40" t="e">
        <v>#N/A</v>
      </c>
      <c r="F307" s="40" t="e">
        <v>#N/A</v>
      </c>
      <c r="G307" s="40" t="e">
        <v>#N/A</v>
      </c>
      <c r="H307" s="40" t="e">
        <v>#N/A</v>
      </c>
      <c r="I307" s="40" t="e">
        <v>#N/A</v>
      </c>
      <c r="J307" s="40" t="e">
        <v>#N/A</v>
      </c>
      <c r="K307" s="31" t="e">
        <v>#N/A</v>
      </c>
      <c r="L307" s="31" t="e">
        <v>#N/A</v>
      </c>
      <c r="M307" s="31" t="e">
        <v>#N/A</v>
      </c>
      <c r="N307" s="1"/>
      <c r="O307" s="1"/>
    </row>
    <row r="308" spans="1:15" ht="12.75" customHeight="1">
      <c r="A308" s="33">
        <v>298</v>
      </c>
      <c r="B308" s="62" t="s">
        <v>470</v>
      </c>
      <c r="C308" s="31">
        <v>295.2</v>
      </c>
      <c r="D308" s="40">
        <v>295.06666666666666</v>
      </c>
      <c r="E308" s="40">
        <v>291.63333333333333</v>
      </c>
      <c r="F308" s="40">
        <v>288.06666666666666</v>
      </c>
      <c r="G308" s="40">
        <v>284.63333333333333</v>
      </c>
      <c r="H308" s="40">
        <v>298.63333333333333</v>
      </c>
      <c r="I308" s="40">
        <v>302.06666666666661</v>
      </c>
      <c r="J308" s="40">
        <v>305.63333333333333</v>
      </c>
      <c r="K308" s="31">
        <v>298.5</v>
      </c>
      <c r="L308" s="31">
        <v>291.5</v>
      </c>
      <c r="M308" s="31">
        <v>2.1139299999999999</v>
      </c>
      <c r="N308" s="1"/>
      <c r="O308" s="1"/>
    </row>
    <row r="309" spans="1:15" ht="12.75" customHeight="1">
      <c r="A309" s="33">
        <v>299</v>
      </c>
      <c r="B309" s="62" t="s">
        <v>471</v>
      </c>
      <c r="C309" s="31">
        <v>456.5</v>
      </c>
      <c r="D309" s="40">
        <v>456.23333333333335</v>
      </c>
      <c r="E309" s="40">
        <v>450.4666666666667</v>
      </c>
      <c r="F309" s="40">
        <v>444.43333333333334</v>
      </c>
      <c r="G309" s="40">
        <v>438.66666666666669</v>
      </c>
      <c r="H309" s="40">
        <v>462.26666666666671</v>
      </c>
      <c r="I309" s="40">
        <v>468.03333333333336</v>
      </c>
      <c r="J309" s="40">
        <v>474.06666666666672</v>
      </c>
      <c r="K309" s="31">
        <v>462</v>
      </c>
      <c r="L309" s="31">
        <v>450.2</v>
      </c>
      <c r="M309" s="31">
        <v>2.8022900000000002</v>
      </c>
      <c r="N309" s="1"/>
      <c r="O309" s="1"/>
    </row>
    <row r="310" spans="1:15" ht="12.75" customHeight="1">
      <c r="A310" s="33">
        <v>300</v>
      </c>
      <c r="B310" s="62" t="s">
        <v>472</v>
      </c>
      <c r="C310" s="31">
        <v>381.75</v>
      </c>
      <c r="D310" s="40">
        <v>379.13333333333338</v>
      </c>
      <c r="E310" s="40">
        <v>370.76666666666677</v>
      </c>
      <c r="F310" s="40">
        <v>359.78333333333336</v>
      </c>
      <c r="G310" s="40">
        <v>351.41666666666674</v>
      </c>
      <c r="H310" s="40">
        <v>390.11666666666679</v>
      </c>
      <c r="I310" s="40">
        <v>398.48333333333346</v>
      </c>
      <c r="J310" s="40">
        <v>409.46666666666681</v>
      </c>
      <c r="K310" s="31">
        <v>387.5</v>
      </c>
      <c r="L310" s="31">
        <v>368.15</v>
      </c>
      <c r="M310" s="31">
        <v>6.6724899999999998</v>
      </c>
      <c r="N310" s="1"/>
      <c r="O310" s="1"/>
    </row>
    <row r="311" spans="1:15" ht="12.75" customHeight="1">
      <c r="A311" s="33">
        <v>301</v>
      </c>
      <c r="B311" s="62" t="s">
        <v>175</v>
      </c>
      <c r="C311" s="31">
        <v>128</v>
      </c>
      <c r="D311" s="40">
        <v>128.29999999999998</v>
      </c>
      <c r="E311" s="40">
        <v>126.09999999999997</v>
      </c>
      <c r="F311" s="40">
        <v>124.19999999999999</v>
      </c>
      <c r="G311" s="40">
        <v>121.99999999999997</v>
      </c>
      <c r="H311" s="40">
        <v>130.19999999999996</v>
      </c>
      <c r="I311" s="40">
        <v>132.39999999999995</v>
      </c>
      <c r="J311" s="40">
        <v>134.29999999999995</v>
      </c>
      <c r="K311" s="31">
        <v>130.5</v>
      </c>
      <c r="L311" s="31">
        <v>126.4</v>
      </c>
      <c r="M311" s="31">
        <v>195.6472</v>
      </c>
      <c r="N311" s="1"/>
      <c r="O311" s="1"/>
    </row>
    <row r="312" spans="1:15" ht="12.75" customHeight="1">
      <c r="A312" s="33">
        <v>302</v>
      </c>
      <c r="B312" s="62" t="s">
        <v>473</v>
      </c>
      <c r="C312" s="31">
        <v>76.900000000000006</v>
      </c>
      <c r="D312" s="40">
        <v>77.183333333333337</v>
      </c>
      <c r="E312" s="40">
        <v>75.366666666666674</v>
      </c>
      <c r="F312" s="40">
        <v>73.833333333333343</v>
      </c>
      <c r="G312" s="40">
        <v>72.01666666666668</v>
      </c>
      <c r="H312" s="40">
        <v>78.716666666666669</v>
      </c>
      <c r="I312" s="40">
        <v>80.533333333333331</v>
      </c>
      <c r="J312" s="40">
        <v>82.066666666666663</v>
      </c>
      <c r="K312" s="31">
        <v>79</v>
      </c>
      <c r="L312" s="31">
        <v>75.650000000000006</v>
      </c>
      <c r="M312" s="31">
        <v>118.78605</v>
      </c>
      <c r="N312" s="1"/>
      <c r="O312" s="1"/>
    </row>
    <row r="313" spans="1:15" ht="12.75" customHeight="1">
      <c r="A313" s="33">
        <v>303</v>
      </c>
      <c r="B313" s="62" t="s">
        <v>176</v>
      </c>
      <c r="C313" s="31">
        <v>527.15</v>
      </c>
      <c r="D313" s="40">
        <v>531.19999999999993</v>
      </c>
      <c r="E313" s="40">
        <v>522.09999999999991</v>
      </c>
      <c r="F313" s="40">
        <v>517.04999999999995</v>
      </c>
      <c r="G313" s="40">
        <v>507.94999999999993</v>
      </c>
      <c r="H313" s="40">
        <v>536.24999999999989</v>
      </c>
      <c r="I313" s="40">
        <v>545.35</v>
      </c>
      <c r="J313" s="40">
        <v>550.39999999999986</v>
      </c>
      <c r="K313" s="31">
        <v>540.29999999999995</v>
      </c>
      <c r="L313" s="31">
        <v>526.15</v>
      </c>
      <c r="M313" s="31">
        <v>5.5059699999999996</v>
      </c>
      <c r="N313" s="1"/>
      <c r="O313" s="1"/>
    </row>
    <row r="314" spans="1:15" ht="12.75" customHeight="1">
      <c r="A314" s="33">
        <v>304</v>
      </c>
      <c r="B314" s="62" t="s">
        <v>177</v>
      </c>
      <c r="C314" s="31">
        <v>9440.85</v>
      </c>
      <c r="D314" s="40">
        <v>9457.9666666666653</v>
      </c>
      <c r="E314" s="40">
        <v>9378.9333333333307</v>
      </c>
      <c r="F314" s="40">
        <v>9317.0166666666646</v>
      </c>
      <c r="G314" s="40">
        <v>9237.9833333333299</v>
      </c>
      <c r="H314" s="40">
        <v>9519.8833333333314</v>
      </c>
      <c r="I314" s="40">
        <v>9598.9166666666679</v>
      </c>
      <c r="J314" s="40">
        <v>9660.8333333333321</v>
      </c>
      <c r="K314" s="31">
        <v>9537</v>
      </c>
      <c r="L314" s="31">
        <v>9396.0499999999993</v>
      </c>
      <c r="M314" s="31">
        <v>3.56331</v>
      </c>
      <c r="N314" s="1"/>
      <c r="O314" s="1"/>
    </row>
    <row r="315" spans="1:15" ht="12.75" customHeight="1">
      <c r="A315" s="33">
        <v>305</v>
      </c>
      <c r="B315" s="62" t="s">
        <v>474</v>
      </c>
      <c r="C315" s="31">
        <v>1985.4</v>
      </c>
      <c r="D315" s="40">
        <v>1991.5666666666666</v>
      </c>
      <c r="E315" s="40">
        <v>1969.1333333333332</v>
      </c>
      <c r="F315" s="40">
        <v>1952.8666666666666</v>
      </c>
      <c r="G315" s="40">
        <v>1930.4333333333332</v>
      </c>
      <c r="H315" s="40">
        <v>2007.8333333333333</v>
      </c>
      <c r="I315" s="40">
        <v>2030.2666666666667</v>
      </c>
      <c r="J315" s="40">
        <v>2046.5333333333333</v>
      </c>
      <c r="K315" s="31">
        <v>2014</v>
      </c>
      <c r="L315" s="31">
        <v>1975.3</v>
      </c>
      <c r="M315" s="31">
        <v>0.60060000000000002</v>
      </c>
      <c r="N315" s="1"/>
      <c r="O315" s="1"/>
    </row>
    <row r="316" spans="1:15" ht="12.75" customHeight="1">
      <c r="A316" s="33">
        <v>306</v>
      </c>
      <c r="B316" s="62" t="s">
        <v>181</v>
      </c>
      <c r="C316" s="31">
        <v>738.9</v>
      </c>
      <c r="D316" s="40">
        <v>734</v>
      </c>
      <c r="E316" s="40">
        <v>713</v>
      </c>
      <c r="F316" s="40">
        <v>687.1</v>
      </c>
      <c r="G316" s="40">
        <v>666.1</v>
      </c>
      <c r="H316" s="40">
        <v>759.9</v>
      </c>
      <c r="I316" s="40">
        <v>780.9</v>
      </c>
      <c r="J316" s="40">
        <v>806.8</v>
      </c>
      <c r="K316" s="31">
        <v>755</v>
      </c>
      <c r="L316" s="31">
        <v>708.1</v>
      </c>
      <c r="M316" s="31">
        <v>45.472250000000003</v>
      </c>
      <c r="N316" s="1"/>
      <c r="O316" s="1"/>
    </row>
    <row r="317" spans="1:15" ht="12.75" customHeight="1">
      <c r="A317" s="33">
        <v>307</v>
      </c>
      <c r="B317" s="62" t="s">
        <v>289</v>
      </c>
      <c r="C317" s="31">
        <v>579.4</v>
      </c>
      <c r="D317" s="40">
        <v>583.24999999999989</v>
      </c>
      <c r="E317" s="40">
        <v>571.69999999999982</v>
      </c>
      <c r="F317" s="40">
        <v>563.99999999999989</v>
      </c>
      <c r="G317" s="40">
        <v>552.44999999999982</v>
      </c>
      <c r="H317" s="40">
        <v>590.94999999999982</v>
      </c>
      <c r="I317" s="40">
        <v>602.49999999999977</v>
      </c>
      <c r="J317" s="40">
        <v>610.19999999999982</v>
      </c>
      <c r="K317" s="31">
        <v>594.79999999999995</v>
      </c>
      <c r="L317" s="31">
        <v>575.54999999999995</v>
      </c>
      <c r="M317" s="31">
        <v>20.944680000000002</v>
      </c>
      <c r="N317" s="1"/>
      <c r="O317" s="1"/>
    </row>
    <row r="318" spans="1:15" ht="12.75" customHeight="1">
      <c r="A318" s="33">
        <v>308</v>
      </c>
      <c r="B318" s="62" t="s">
        <v>475</v>
      </c>
      <c r="C318" s="31">
        <v>1220.0999999999999</v>
      </c>
      <c r="D318" s="40">
        <v>1254.7</v>
      </c>
      <c r="E318" s="40">
        <v>1171.7</v>
      </c>
      <c r="F318" s="40">
        <v>1123.3</v>
      </c>
      <c r="G318" s="40">
        <v>1040.3</v>
      </c>
      <c r="H318" s="40">
        <v>1303.1000000000001</v>
      </c>
      <c r="I318" s="40">
        <v>1386.1000000000001</v>
      </c>
      <c r="J318" s="40">
        <v>1434.5000000000002</v>
      </c>
      <c r="K318" s="31">
        <v>1337.7</v>
      </c>
      <c r="L318" s="31">
        <v>1206.3</v>
      </c>
      <c r="M318" s="31">
        <v>89.402680000000004</v>
      </c>
      <c r="N318" s="1"/>
      <c r="O318" s="1"/>
    </row>
    <row r="319" spans="1:15" ht="12.75" customHeight="1">
      <c r="A319" s="33">
        <v>309</v>
      </c>
      <c r="B319" s="62" t="s">
        <v>476</v>
      </c>
      <c r="C319" s="31">
        <v>808</v>
      </c>
      <c r="D319" s="40">
        <v>809.31666666666661</v>
      </c>
      <c r="E319" s="40">
        <v>799.68333333333317</v>
      </c>
      <c r="F319" s="40">
        <v>791.36666666666656</v>
      </c>
      <c r="G319" s="40">
        <v>781.73333333333312</v>
      </c>
      <c r="H319" s="40">
        <v>817.63333333333321</v>
      </c>
      <c r="I319" s="40">
        <v>827.26666666666665</v>
      </c>
      <c r="J319" s="40">
        <v>835.58333333333326</v>
      </c>
      <c r="K319" s="31">
        <v>818.95</v>
      </c>
      <c r="L319" s="31">
        <v>801</v>
      </c>
      <c r="M319" s="31">
        <v>1.2141599999999999</v>
      </c>
      <c r="N319" s="1"/>
      <c r="O319" s="1"/>
    </row>
    <row r="320" spans="1:15" ht="12.75" customHeight="1">
      <c r="A320" s="33">
        <v>310</v>
      </c>
      <c r="B320" s="62" t="s">
        <v>477</v>
      </c>
      <c r="C320" s="31">
        <v>1018.7</v>
      </c>
      <c r="D320" s="40">
        <v>1014.8000000000001</v>
      </c>
      <c r="E320" s="40">
        <v>996.75000000000023</v>
      </c>
      <c r="F320" s="40">
        <v>974.80000000000018</v>
      </c>
      <c r="G320" s="40">
        <v>956.75000000000034</v>
      </c>
      <c r="H320" s="40">
        <v>1036.75</v>
      </c>
      <c r="I320" s="40">
        <v>1054.8000000000002</v>
      </c>
      <c r="J320" s="40">
        <v>1076.75</v>
      </c>
      <c r="K320" s="31">
        <v>1032.8499999999999</v>
      </c>
      <c r="L320" s="31">
        <v>992.85</v>
      </c>
      <c r="M320" s="31">
        <v>3.1914699999999998</v>
      </c>
      <c r="N320" s="1"/>
      <c r="O320" s="1"/>
    </row>
    <row r="321" spans="1:15" ht="12.75" customHeight="1">
      <c r="A321" s="33">
        <v>311</v>
      </c>
      <c r="B321" s="62" t="s">
        <v>180</v>
      </c>
      <c r="C321" s="31">
        <v>1456.1</v>
      </c>
      <c r="D321" s="40">
        <v>1452.8999999999999</v>
      </c>
      <c r="E321" s="40">
        <v>1431.7499999999998</v>
      </c>
      <c r="F321" s="40">
        <v>1407.3999999999999</v>
      </c>
      <c r="G321" s="40">
        <v>1386.2499999999998</v>
      </c>
      <c r="H321" s="40">
        <v>1477.2499999999998</v>
      </c>
      <c r="I321" s="40">
        <v>1498.3999999999999</v>
      </c>
      <c r="J321" s="40">
        <v>1522.7499999999998</v>
      </c>
      <c r="K321" s="31">
        <v>1474.05</v>
      </c>
      <c r="L321" s="31">
        <v>1428.55</v>
      </c>
      <c r="M321" s="31">
        <v>9.8921200000000002</v>
      </c>
      <c r="N321" s="1"/>
      <c r="O321" s="1"/>
    </row>
    <row r="322" spans="1:15" ht="12.75" customHeight="1">
      <c r="A322" s="33">
        <v>312</v>
      </c>
      <c r="B322" s="62" t="s">
        <v>290</v>
      </c>
      <c r="C322" s="31">
        <v>57.4</v>
      </c>
      <c r="D322" s="40">
        <v>57.633333333333326</v>
      </c>
      <c r="E322" s="40">
        <v>56.966666666666654</v>
      </c>
      <c r="F322" s="40">
        <v>56.533333333333331</v>
      </c>
      <c r="G322" s="40">
        <v>55.86666666666666</v>
      </c>
      <c r="H322" s="40">
        <v>58.066666666666649</v>
      </c>
      <c r="I322" s="40">
        <v>58.73333333333332</v>
      </c>
      <c r="J322" s="40">
        <v>59.166666666666643</v>
      </c>
      <c r="K322" s="31">
        <v>58.3</v>
      </c>
      <c r="L322" s="31">
        <v>57.2</v>
      </c>
      <c r="M322" s="31">
        <v>44.65128</v>
      </c>
      <c r="N322" s="1"/>
      <c r="O322" s="1"/>
    </row>
    <row r="323" spans="1:15" ht="12.75" customHeight="1">
      <c r="A323" s="33">
        <v>313</v>
      </c>
      <c r="B323" s="62" t="s">
        <v>478</v>
      </c>
      <c r="C323" s="31">
        <v>696.15</v>
      </c>
      <c r="D323" s="40">
        <v>698.18333333333339</v>
      </c>
      <c r="E323" s="40">
        <v>690.51666666666677</v>
      </c>
      <c r="F323" s="40">
        <v>684.88333333333333</v>
      </c>
      <c r="G323" s="40">
        <v>677.2166666666667</v>
      </c>
      <c r="H323" s="40">
        <v>703.81666666666683</v>
      </c>
      <c r="I323" s="40">
        <v>711.48333333333335</v>
      </c>
      <c r="J323" s="40">
        <v>717.1166666666669</v>
      </c>
      <c r="K323" s="31">
        <v>705.85</v>
      </c>
      <c r="L323" s="31">
        <v>692.55</v>
      </c>
      <c r="M323" s="31">
        <v>1.25132</v>
      </c>
      <c r="N323" s="1"/>
      <c r="O323" s="1"/>
    </row>
    <row r="324" spans="1:15" ht="12.75" customHeight="1">
      <c r="A324" s="33">
        <v>314</v>
      </c>
      <c r="B324" s="62" t="s">
        <v>184</v>
      </c>
      <c r="C324" s="31">
        <v>1876.75</v>
      </c>
      <c r="D324" s="40">
        <v>1878.55</v>
      </c>
      <c r="E324" s="40">
        <v>1868.1999999999998</v>
      </c>
      <c r="F324" s="40">
        <v>1859.6499999999999</v>
      </c>
      <c r="G324" s="40">
        <v>1849.2999999999997</v>
      </c>
      <c r="H324" s="40">
        <v>1887.1</v>
      </c>
      <c r="I324" s="40">
        <v>1897.4499999999998</v>
      </c>
      <c r="J324" s="40">
        <v>1906</v>
      </c>
      <c r="K324" s="31">
        <v>1888.9</v>
      </c>
      <c r="L324" s="31">
        <v>1870</v>
      </c>
      <c r="M324" s="31">
        <v>2.4916399999999999</v>
      </c>
      <c r="N324" s="1"/>
      <c r="O324" s="1"/>
    </row>
    <row r="325" spans="1:15" ht="12.75" customHeight="1">
      <c r="A325" s="33">
        <v>315</v>
      </c>
      <c r="B325" s="62" t="s">
        <v>179</v>
      </c>
      <c r="C325" s="31">
        <v>1614.85</v>
      </c>
      <c r="D325" s="40">
        <v>1610.1833333333332</v>
      </c>
      <c r="E325" s="40">
        <v>1587.3166666666664</v>
      </c>
      <c r="F325" s="40">
        <v>1559.7833333333333</v>
      </c>
      <c r="G325" s="40">
        <v>1536.9166666666665</v>
      </c>
      <c r="H325" s="40">
        <v>1637.7166666666662</v>
      </c>
      <c r="I325" s="40">
        <v>1660.583333333333</v>
      </c>
      <c r="J325" s="40">
        <v>1688.1166666666661</v>
      </c>
      <c r="K325" s="31">
        <v>1633.05</v>
      </c>
      <c r="L325" s="31">
        <v>1582.65</v>
      </c>
      <c r="M325" s="31">
        <v>5.5931100000000002</v>
      </c>
      <c r="N325" s="1"/>
      <c r="O325" s="1"/>
    </row>
    <row r="326" spans="1:15" ht="12.75" customHeight="1">
      <c r="A326" s="33">
        <v>316</v>
      </c>
      <c r="B326" s="62" t="s">
        <v>186</v>
      </c>
      <c r="C326" s="31">
        <v>1231.0999999999999</v>
      </c>
      <c r="D326" s="40">
        <v>1218.9333333333332</v>
      </c>
      <c r="E326" s="40">
        <v>1198.2666666666664</v>
      </c>
      <c r="F326" s="40">
        <v>1165.4333333333332</v>
      </c>
      <c r="G326" s="40">
        <v>1144.7666666666664</v>
      </c>
      <c r="H326" s="40">
        <v>1251.7666666666664</v>
      </c>
      <c r="I326" s="40">
        <v>1272.4333333333329</v>
      </c>
      <c r="J326" s="40">
        <v>1305.2666666666664</v>
      </c>
      <c r="K326" s="31">
        <v>1239.5999999999999</v>
      </c>
      <c r="L326" s="31">
        <v>1186.0999999999999</v>
      </c>
      <c r="M326" s="31">
        <v>15.862120000000001</v>
      </c>
      <c r="N326" s="1"/>
      <c r="O326" s="1"/>
    </row>
    <row r="327" spans="1:15" ht="12.75" customHeight="1">
      <c r="A327" s="33">
        <v>317</v>
      </c>
      <c r="B327" s="62" t="s">
        <v>479</v>
      </c>
      <c r="C327" s="31">
        <v>623.20000000000005</v>
      </c>
      <c r="D327" s="40">
        <v>625.73333333333335</v>
      </c>
      <c r="E327" s="40">
        <v>618.4666666666667</v>
      </c>
      <c r="F327" s="40">
        <v>613.73333333333335</v>
      </c>
      <c r="G327" s="40">
        <v>606.4666666666667</v>
      </c>
      <c r="H327" s="40">
        <v>630.4666666666667</v>
      </c>
      <c r="I327" s="40">
        <v>637.73333333333335</v>
      </c>
      <c r="J327" s="40">
        <v>642.4666666666667</v>
      </c>
      <c r="K327" s="31">
        <v>633</v>
      </c>
      <c r="L327" s="31">
        <v>621</v>
      </c>
      <c r="M327" s="31">
        <v>2.5619800000000001</v>
      </c>
      <c r="N327" s="1"/>
      <c r="O327" s="1"/>
    </row>
    <row r="328" spans="1:15" ht="12.75" customHeight="1">
      <c r="A328" s="33">
        <v>318</v>
      </c>
      <c r="B328" s="62" t="s">
        <v>480</v>
      </c>
      <c r="C328" s="31">
        <v>40.85</v>
      </c>
      <c r="D328" s="40">
        <v>41.150000000000006</v>
      </c>
      <c r="E328" s="40">
        <v>40.350000000000009</v>
      </c>
      <c r="F328" s="40">
        <v>39.85</v>
      </c>
      <c r="G328" s="40">
        <v>39.050000000000004</v>
      </c>
      <c r="H328" s="40">
        <v>41.650000000000013</v>
      </c>
      <c r="I328" s="40">
        <v>42.45000000000001</v>
      </c>
      <c r="J328" s="40">
        <v>42.950000000000017</v>
      </c>
      <c r="K328" s="31">
        <v>41.95</v>
      </c>
      <c r="L328" s="31">
        <v>40.65</v>
      </c>
      <c r="M328" s="31">
        <v>83.522769999999994</v>
      </c>
      <c r="N328" s="1"/>
      <c r="O328" s="1"/>
    </row>
    <row r="329" spans="1:15" ht="12.75" customHeight="1">
      <c r="A329" s="33">
        <v>319</v>
      </c>
      <c r="B329" s="62" t="s">
        <v>481</v>
      </c>
      <c r="C329" s="31">
        <v>122.15</v>
      </c>
      <c r="D329" s="40">
        <v>123.23333333333335</v>
      </c>
      <c r="E329" s="40">
        <v>120.51666666666669</v>
      </c>
      <c r="F329" s="40">
        <v>118.88333333333334</v>
      </c>
      <c r="G329" s="40">
        <v>116.16666666666669</v>
      </c>
      <c r="H329" s="40">
        <v>124.8666666666667</v>
      </c>
      <c r="I329" s="40">
        <v>127.58333333333334</v>
      </c>
      <c r="J329" s="40">
        <v>129.2166666666667</v>
      </c>
      <c r="K329" s="31">
        <v>125.95</v>
      </c>
      <c r="L329" s="31">
        <v>121.6</v>
      </c>
      <c r="M329" s="31">
        <v>49.669370000000001</v>
      </c>
      <c r="N329" s="1"/>
      <c r="O329" s="1"/>
    </row>
    <row r="330" spans="1:15" ht="12.75" customHeight="1">
      <c r="A330" s="33">
        <v>320</v>
      </c>
      <c r="B330" s="62" t="s">
        <v>482</v>
      </c>
      <c r="C330" s="31">
        <v>45.8</v>
      </c>
      <c r="D330" s="40">
        <v>46.083333333333336</v>
      </c>
      <c r="E330" s="40">
        <v>45.366666666666674</v>
      </c>
      <c r="F330" s="40">
        <v>44.933333333333337</v>
      </c>
      <c r="G330" s="40">
        <v>44.216666666666676</v>
      </c>
      <c r="H330" s="40">
        <v>46.516666666666673</v>
      </c>
      <c r="I330" s="40">
        <v>47.233333333333327</v>
      </c>
      <c r="J330" s="40">
        <v>47.666666666666671</v>
      </c>
      <c r="K330" s="31">
        <v>46.8</v>
      </c>
      <c r="L330" s="31">
        <v>45.65</v>
      </c>
      <c r="M330" s="31">
        <v>171.91683</v>
      </c>
      <c r="N330" s="1"/>
      <c r="O330" s="1"/>
    </row>
    <row r="331" spans="1:15" ht="12.75" customHeight="1">
      <c r="A331" s="33">
        <v>321</v>
      </c>
      <c r="B331" s="62" t="s">
        <v>483</v>
      </c>
      <c r="C331" s="31">
        <v>99.6</v>
      </c>
      <c r="D331" s="40">
        <v>100.16666666666667</v>
      </c>
      <c r="E331" s="40">
        <v>98.033333333333346</v>
      </c>
      <c r="F331" s="40">
        <v>96.466666666666669</v>
      </c>
      <c r="G331" s="40">
        <v>94.333333333333343</v>
      </c>
      <c r="H331" s="40">
        <v>101.73333333333335</v>
      </c>
      <c r="I331" s="40">
        <v>103.86666666666667</v>
      </c>
      <c r="J331" s="40">
        <v>105.43333333333335</v>
      </c>
      <c r="K331" s="31">
        <v>102.3</v>
      </c>
      <c r="L331" s="31">
        <v>98.6</v>
      </c>
      <c r="M331" s="31">
        <v>29.841339999999999</v>
      </c>
      <c r="N331" s="1"/>
      <c r="O331" s="1"/>
    </row>
    <row r="332" spans="1:15" ht="12.75" customHeight="1">
      <c r="A332" s="33">
        <v>322</v>
      </c>
      <c r="B332" s="62" t="s">
        <v>484</v>
      </c>
      <c r="C332" s="31">
        <v>219.2</v>
      </c>
      <c r="D332" s="40">
        <v>220.18333333333331</v>
      </c>
      <c r="E332" s="40">
        <v>217.51666666666662</v>
      </c>
      <c r="F332" s="40">
        <v>215.83333333333331</v>
      </c>
      <c r="G332" s="40">
        <v>213.16666666666663</v>
      </c>
      <c r="H332" s="40">
        <v>221.86666666666662</v>
      </c>
      <c r="I332" s="40">
        <v>224.5333333333333</v>
      </c>
      <c r="J332" s="40">
        <v>226.21666666666661</v>
      </c>
      <c r="K332" s="31">
        <v>222.85</v>
      </c>
      <c r="L332" s="31">
        <v>218.5</v>
      </c>
      <c r="M332" s="31">
        <v>2.32578</v>
      </c>
      <c r="N332" s="1"/>
      <c r="O332" s="1"/>
    </row>
    <row r="333" spans="1:15" ht="12.75" customHeight="1">
      <c r="A333" s="33">
        <v>323</v>
      </c>
      <c r="B333" s="62" t="s">
        <v>193</v>
      </c>
      <c r="C333" s="31">
        <v>187.5</v>
      </c>
      <c r="D333" s="40">
        <v>187.56666666666669</v>
      </c>
      <c r="E333" s="40">
        <v>186.43333333333339</v>
      </c>
      <c r="F333" s="40">
        <v>185.3666666666667</v>
      </c>
      <c r="G333" s="40">
        <v>184.23333333333341</v>
      </c>
      <c r="H333" s="40">
        <v>188.63333333333338</v>
      </c>
      <c r="I333" s="40">
        <v>189.76666666666665</v>
      </c>
      <c r="J333" s="40">
        <v>190.83333333333337</v>
      </c>
      <c r="K333" s="31">
        <v>188.7</v>
      </c>
      <c r="L333" s="31">
        <v>186.5</v>
      </c>
      <c r="M333" s="31">
        <v>59.068539999999999</v>
      </c>
      <c r="N333" s="1"/>
      <c r="O333" s="1"/>
    </row>
    <row r="334" spans="1:15" ht="12.75" customHeight="1">
      <c r="A334" s="33">
        <v>324</v>
      </c>
      <c r="B334" s="62" t="s">
        <v>485</v>
      </c>
      <c r="C334" s="31">
        <v>1049.55</v>
      </c>
      <c r="D334" s="40">
        <v>1050.7833333333333</v>
      </c>
      <c r="E334" s="40">
        <v>1024.6166666666666</v>
      </c>
      <c r="F334" s="40">
        <v>999.68333333333317</v>
      </c>
      <c r="G334" s="40">
        <v>973.51666666666642</v>
      </c>
      <c r="H334" s="40">
        <v>1075.7166666666667</v>
      </c>
      <c r="I334" s="40">
        <v>1101.8833333333337</v>
      </c>
      <c r="J334" s="40">
        <v>1126.8166666666668</v>
      </c>
      <c r="K334" s="31">
        <v>1076.95</v>
      </c>
      <c r="L334" s="31">
        <v>1025.8499999999999</v>
      </c>
      <c r="M334" s="31">
        <v>5.64499</v>
      </c>
      <c r="N334" s="1"/>
      <c r="O334" s="1"/>
    </row>
    <row r="335" spans="1:15" ht="12.75" customHeight="1">
      <c r="A335" s="33">
        <v>325</v>
      </c>
      <c r="B335" s="62" t="s">
        <v>187</v>
      </c>
      <c r="C335" s="31">
        <v>84.05</v>
      </c>
      <c r="D335" s="40">
        <v>84.466666666666654</v>
      </c>
      <c r="E335" s="40">
        <v>83.283333333333303</v>
      </c>
      <c r="F335" s="40">
        <v>82.516666666666652</v>
      </c>
      <c r="G335" s="40">
        <v>81.3333333333333</v>
      </c>
      <c r="H335" s="40">
        <v>85.233333333333306</v>
      </c>
      <c r="I335" s="40">
        <v>86.416666666666671</v>
      </c>
      <c r="J335" s="40">
        <v>87.183333333333309</v>
      </c>
      <c r="K335" s="31">
        <v>85.65</v>
      </c>
      <c r="L335" s="31">
        <v>83.7</v>
      </c>
      <c r="M335" s="31">
        <v>68.70008</v>
      </c>
      <c r="N335" s="1"/>
      <c r="O335" s="1"/>
    </row>
    <row r="336" spans="1:15" ht="12.75" customHeight="1">
      <c r="A336" s="33">
        <v>326</v>
      </c>
      <c r="B336" s="62" t="s">
        <v>189</v>
      </c>
      <c r="C336" s="31">
        <v>4669.3999999999996</v>
      </c>
      <c r="D336" s="40">
        <v>4648.8166666666666</v>
      </c>
      <c r="E336" s="40">
        <v>4617.6333333333332</v>
      </c>
      <c r="F336" s="40">
        <v>4565.8666666666668</v>
      </c>
      <c r="G336" s="40">
        <v>4534.6833333333334</v>
      </c>
      <c r="H336" s="40">
        <v>4700.583333333333</v>
      </c>
      <c r="I336" s="40">
        <v>4731.7666666666655</v>
      </c>
      <c r="J336" s="40">
        <v>4783.5333333333328</v>
      </c>
      <c r="K336" s="31">
        <v>4680</v>
      </c>
      <c r="L336" s="31">
        <v>4597.05</v>
      </c>
      <c r="M336" s="31">
        <v>0.92610000000000003</v>
      </c>
      <c r="N336" s="1"/>
      <c r="O336" s="1"/>
    </row>
    <row r="337" spans="1:15" ht="12.75" customHeight="1">
      <c r="A337" s="33">
        <v>327</v>
      </c>
      <c r="B337" s="62" t="s">
        <v>486</v>
      </c>
      <c r="C337" s="31">
        <v>711.1</v>
      </c>
      <c r="D337" s="40">
        <v>702.06666666666661</v>
      </c>
      <c r="E337" s="40">
        <v>687.63333333333321</v>
      </c>
      <c r="F337" s="40">
        <v>664.16666666666663</v>
      </c>
      <c r="G337" s="40">
        <v>649.73333333333323</v>
      </c>
      <c r="H337" s="40">
        <v>725.53333333333319</v>
      </c>
      <c r="I337" s="40">
        <v>739.96666666666658</v>
      </c>
      <c r="J337" s="40">
        <v>763.43333333333317</v>
      </c>
      <c r="K337" s="31">
        <v>716.5</v>
      </c>
      <c r="L337" s="31">
        <v>678.6</v>
      </c>
      <c r="M337" s="31">
        <v>15.949619999999999</v>
      </c>
      <c r="N337" s="1"/>
      <c r="O337" s="1"/>
    </row>
    <row r="338" spans="1:15" ht="12.75" customHeight="1">
      <c r="A338" s="33">
        <v>328</v>
      </c>
      <c r="B338" s="62" t="s">
        <v>190</v>
      </c>
      <c r="C338" s="31">
        <v>22891.599999999999</v>
      </c>
      <c r="D338" s="40">
        <v>22908.766666666666</v>
      </c>
      <c r="E338" s="40">
        <v>22747.833333333332</v>
      </c>
      <c r="F338" s="40">
        <v>22604.066666666666</v>
      </c>
      <c r="G338" s="40">
        <v>22443.133333333331</v>
      </c>
      <c r="H338" s="40">
        <v>23052.533333333333</v>
      </c>
      <c r="I338" s="40">
        <v>23213.466666666667</v>
      </c>
      <c r="J338" s="40">
        <v>23357.233333333334</v>
      </c>
      <c r="K338" s="31">
        <v>23069.7</v>
      </c>
      <c r="L338" s="31">
        <v>22765</v>
      </c>
      <c r="M338" s="31">
        <v>0.64641999999999999</v>
      </c>
      <c r="N338" s="1"/>
      <c r="O338" s="1"/>
    </row>
    <row r="339" spans="1:15" ht="12.75" customHeight="1">
      <c r="A339" s="33">
        <v>329</v>
      </c>
      <c r="B339" s="62" t="s">
        <v>487</v>
      </c>
      <c r="C339" s="31">
        <v>65.75</v>
      </c>
      <c r="D339" s="40">
        <v>66.516666666666666</v>
      </c>
      <c r="E339" s="40">
        <v>64.733333333333334</v>
      </c>
      <c r="F339" s="40">
        <v>63.716666666666669</v>
      </c>
      <c r="G339" s="40">
        <v>61.933333333333337</v>
      </c>
      <c r="H339" s="40">
        <v>67.533333333333331</v>
      </c>
      <c r="I339" s="40">
        <v>69.316666666666663</v>
      </c>
      <c r="J339" s="40">
        <v>70.333333333333329</v>
      </c>
      <c r="K339" s="31">
        <v>68.3</v>
      </c>
      <c r="L339" s="31">
        <v>65.5</v>
      </c>
      <c r="M339" s="31">
        <v>23.265080000000001</v>
      </c>
      <c r="N339" s="1"/>
      <c r="O339" s="1"/>
    </row>
    <row r="340" spans="1:15" ht="12.75" customHeight="1">
      <c r="A340" s="33">
        <v>330</v>
      </c>
      <c r="B340" s="62" t="s">
        <v>291</v>
      </c>
      <c r="C340" s="31">
        <v>254.85</v>
      </c>
      <c r="D340" s="40">
        <v>254.58333333333334</v>
      </c>
      <c r="E340" s="40">
        <v>252.76666666666671</v>
      </c>
      <c r="F340" s="40">
        <v>250.68333333333337</v>
      </c>
      <c r="G340" s="40">
        <v>248.86666666666673</v>
      </c>
      <c r="H340" s="40">
        <v>256.66666666666669</v>
      </c>
      <c r="I340" s="40">
        <v>258.48333333333335</v>
      </c>
      <c r="J340" s="40">
        <v>260.56666666666666</v>
      </c>
      <c r="K340" s="31">
        <v>256.39999999999998</v>
      </c>
      <c r="L340" s="31">
        <v>252.5</v>
      </c>
      <c r="M340" s="31">
        <v>6.1340700000000004</v>
      </c>
      <c r="N340" s="1"/>
      <c r="O340" s="1"/>
    </row>
    <row r="341" spans="1:15" ht="12.75" customHeight="1">
      <c r="A341" s="33">
        <v>331</v>
      </c>
      <c r="B341" s="62" t="s">
        <v>488</v>
      </c>
      <c r="C341" s="31">
        <v>349.9</v>
      </c>
      <c r="D341" s="40">
        <v>351</v>
      </c>
      <c r="E341" s="40">
        <v>347.3</v>
      </c>
      <c r="F341" s="40">
        <v>344.7</v>
      </c>
      <c r="G341" s="40">
        <v>341</v>
      </c>
      <c r="H341" s="40">
        <v>353.6</v>
      </c>
      <c r="I341" s="40">
        <v>357.30000000000007</v>
      </c>
      <c r="J341" s="40">
        <v>359.90000000000003</v>
      </c>
      <c r="K341" s="31">
        <v>354.7</v>
      </c>
      <c r="L341" s="31">
        <v>348.4</v>
      </c>
      <c r="M341" s="31">
        <v>5.2592100000000004</v>
      </c>
      <c r="N341" s="1"/>
      <c r="O341" s="1"/>
    </row>
    <row r="342" spans="1:15" ht="12.75" customHeight="1">
      <c r="A342" s="33">
        <v>332</v>
      </c>
      <c r="B342" s="62" t="s">
        <v>194</v>
      </c>
      <c r="C342" s="31">
        <v>1013.4</v>
      </c>
      <c r="D342" s="40">
        <v>1013.3166666666666</v>
      </c>
      <c r="E342" s="40">
        <v>1002.5333333333333</v>
      </c>
      <c r="F342" s="40">
        <v>991.66666666666674</v>
      </c>
      <c r="G342" s="40">
        <v>980.88333333333344</v>
      </c>
      <c r="H342" s="40">
        <v>1024.1833333333332</v>
      </c>
      <c r="I342" s="40">
        <v>1034.9666666666665</v>
      </c>
      <c r="J342" s="40">
        <v>1045.833333333333</v>
      </c>
      <c r="K342" s="31">
        <v>1024.0999999999999</v>
      </c>
      <c r="L342" s="31">
        <v>1002.45</v>
      </c>
      <c r="M342" s="31">
        <v>4.4226099999999997</v>
      </c>
      <c r="N342" s="1"/>
      <c r="O342" s="1"/>
    </row>
    <row r="343" spans="1:15" ht="12.75" customHeight="1">
      <c r="A343" s="33">
        <v>333</v>
      </c>
      <c r="B343" s="62" t="s">
        <v>196</v>
      </c>
      <c r="C343" s="31">
        <v>160.19999999999999</v>
      </c>
      <c r="D343" s="40">
        <v>159.11666666666667</v>
      </c>
      <c r="E343" s="40">
        <v>157.68333333333334</v>
      </c>
      <c r="F343" s="40">
        <v>155.16666666666666</v>
      </c>
      <c r="G343" s="40">
        <v>153.73333333333332</v>
      </c>
      <c r="H343" s="40">
        <v>161.63333333333335</v>
      </c>
      <c r="I343" s="40">
        <v>163.06666666666669</v>
      </c>
      <c r="J343" s="40">
        <v>165.58333333333337</v>
      </c>
      <c r="K343" s="31">
        <v>160.55000000000001</v>
      </c>
      <c r="L343" s="31">
        <v>156.6</v>
      </c>
      <c r="M343" s="31">
        <v>82.842060000000004</v>
      </c>
      <c r="N343" s="1"/>
      <c r="O343" s="1"/>
    </row>
    <row r="344" spans="1:15" ht="12.75" customHeight="1">
      <c r="A344" s="33">
        <v>334</v>
      </c>
      <c r="B344" s="62" t="s">
        <v>292</v>
      </c>
      <c r="C344" s="31">
        <v>250.95</v>
      </c>
      <c r="D344" s="40">
        <v>251.15</v>
      </c>
      <c r="E344" s="40">
        <v>248.85000000000002</v>
      </c>
      <c r="F344" s="40">
        <v>246.75000000000003</v>
      </c>
      <c r="G344" s="40">
        <v>244.45000000000005</v>
      </c>
      <c r="H344" s="40">
        <v>253.25</v>
      </c>
      <c r="I344" s="40">
        <v>255.55</v>
      </c>
      <c r="J344" s="40">
        <v>257.64999999999998</v>
      </c>
      <c r="K344" s="31">
        <v>253.45</v>
      </c>
      <c r="L344" s="31">
        <v>249.05</v>
      </c>
      <c r="M344" s="31">
        <v>16.118449999999999</v>
      </c>
      <c r="N344" s="1"/>
      <c r="O344" s="1"/>
    </row>
    <row r="345" spans="1:15" ht="12.75" customHeight="1">
      <c r="A345" s="33">
        <v>335</v>
      </c>
      <c r="B345" s="62" t="s">
        <v>489</v>
      </c>
      <c r="C345" s="31">
        <v>955</v>
      </c>
      <c r="D345" s="40">
        <v>958.08333333333337</v>
      </c>
      <c r="E345" s="40">
        <v>944.16666666666674</v>
      </c>
      <c r="F345" s="40">
        <v>933.33333333333337</v>
      </c>
      <c r="G345" s="40">
        <v>919.41666666666674</v>
      </c>
      <c r="H345" s="40">
        <v>968.91666666666674</v>
      </c>
      <c r="I345" s="40">
        <v>982.83333333333348</v>
      </c>
      <c r="J345" s="40">
        <v>993.66666666666674</v>
      </c>
      <c r="K345" s="31">
        <v>972</v>
      </c>
      <c r="L345" s="31">
        <v>947.25</v>
      </c>
      <c r="M345" s="31">
        <v>13.268319999999999</v>
      </c>
      <c r="N345" s="1"/>
      <c r="O345" s="1"/>
    </row>
    <row r="346" spans="1:15" ht="12.75" customHeight="1">
      <c r="A346" s="33">
        <v>336</v>
      </c>
      <c r="B346" s="62" t="s">
        <v>293</v>
      </c>
      <c r="C346" s="31">
        <v>872.95</v>
      </c>
      <c r="D346" s="40">
        <v>880</v>
      </c>
      <c r="E346" s="40">
        <v>859</v>
      </c>
      <c r="F346" s="40">
        <v>845.05</v>
      </c>
      <c r="G346" s="40">
        <v>824.05</v>
      </c>
      <c r="H346" s="40">
        <v>893.95</v>
      </c>
      <c r="I346" s="40">
        <v>914.95</v>
      </c>
      <c r="J346" s="40">
        <v>928.90000000000009</v>
      </c>
      <c r="K346" s="31">
        <v>901</v>
      </c>
      <c r="L346" s="31">
        <v>866.05</v>
      </c>
      <c r="M346" s="31">
        <v>32.860709999999997</v>
      </c>
      <c r="N346" s="1"/>
      <c r="O346" s="1"/>
    </row>
    <row r="347" spans="1:15" ht="12.75" customHeight="1">
      <c r="A347" s="33">
        <v>337</v>
      </c>
      <c r="B347" s="62" t="s">
        <v>195</v>
      </c>
      <c r="C347" s="31">
        <v>3908.1</v>
      </c>
      <c r="D347" s="40">
        <v>3912.3833333333337</v>
      </c>
      <c r="E347" s="40">
        <v>3880.7666666666673</v>
      </c>
      <c r="F347" s="40">
        <v>3853.4333333333338</v>
      </c>
      <c r="G347" s="40">
        <v>3821.8166666666675</v>
      </c>
      <c r="H347" s="40">
        <v>3939.7166666666672</v>
      </c>
      <c r="I347" s="40">
        <v>3971.333333333333</v>
      </c>
      <c r="J347" s="40">
        <v>3998.666666666667</v>
      </c>
      <c r="K347" s="31">
        <v>3944</v>
      </c>
      <c r="L347" s="31">
        <v>3885.05</v>
      </c>
      <c r="M347" s="31">
        <v>0.59057000000000004</v>
      </c>
      <c r="N347" s="1"/>
      <c r="O347" s="1"/>
    </row>
    <row r="348" spans="1:15" ht="12.75" customHeight="1">
      <c r="A348" s="33">
        <v>338</v>
      </c>
      <c r="B348" s="62" t="s">
        <v>490</v>
      </c>
      <c r="C348" s="31">
        <v>241.65</v>
      </c>
      <c r="D348" s="40">
        <v>242.5</v>
      </c>
      <c r="E348" s="40">
        <v>239.7</v>
      </c>
      <c r="F348" s="40">
        <v>237.75</v>
      </c>
      <c r="G348" s="40">
        <v>234.95</v>
      </c>
      <c r="H348" s="40">
        <v>244.45</v>
      </c>
      <c r="I348" s="40">
        <v>247.25</v>
      </c>
      <c r="J348" s="40">
        <v>249.2</v>
      </c>
      <c r="K348" s="31">
        <v>245.3</v>
      </c>
      <c r="L348" s="31">
        <v>240.55</v>
      </c>
      <c r="M348" s="31">
        <v>1.88157</v>
      </c>
      <c r="N348" s="1"/>
      <c r="O348" s="1"/>
    </row>
    <row r="349" spans="1:15" ht="12.75" customHeight="1">
      <c r="A349" s="33">
        <v>339</v>
      </c>
      <c r="B349" s="62" t="s">
        <v>294</v>
      </c>
      <c r="C349" s="31">
        <v>663.6</v>
      </c>
      <c r="D349" s="40">
        <v>665.81666666666672</v>
      </c>
      <c r="E349" s="40">
        <v>657.98333333333346</v>
      </c>
      <c r="F349" s="40">
        <v>652.36666666666679</v>
      </c>
      <c r="G349" s="40">
        <v>644.53333333333353</v>
      </c>
      <c r="H349" s="40">
        <v>671.43333333333339</v>
      </c>
      <c r="I349" s="40">
        <v>679.26666666666665</v>
      </c>
      <c r="J349" s="40">
        <v>684.88333333333333</v>
      </c>
      <c r="K349" s="31">
        <v>673.65</v>
      </c>
      <c r="L349" s="31">
        <v>660.2</v>
      </c>
      <c r="M349" s="31">
        <v>16.616050000000001</v>
      </c>
      <c r="N349" s="1"/>
      <c r="O349" s="1"/>
    </row>
    <row r="350" spans="1:15" ht="12.75" customHeight="1">
      <c r="A350" s="33">
        <v>340</v>
      </c>
      <c r="B350" s="62" t="s">
        <v>491</v>
      </c>
      <c r="C350" s="31">
        <v>159.15</v>
      </c>
      <c r="D350" s="40">
        <v>159.20000000000002</v>
      </c>
      <c r="E350" s="40">
        <v>157.45000000000005</v>
      </c>
      <c r="F350" s="40">
        <v>155.75000000000003</v>
      </c>
      <c r="G350" s="40">
        <v>154.00000000000006</v>
      </c>
      <c r="H350" s="40">
        <v>160.90000000000003</v>
      </c>
      <c r="I350" s="40">
        <v>162.64999999999998</v>
      </c>
      <c r="J350" s="40">
        <v>164.35000000000002</v>
      </c>
      <c r="K350" s="31">
        <v>160.94999999999999</v>
      </c>
      <c r="L350" s="31">
        <v>157.5</v>
      </c>
      <c r="M350" s="31">
        <v>18.436350000000001</v>
      </c>
      <c r="N350" s="1"/>
      <c r="O350" s="1"/>
    </row>
    <row r="351" spans="1:15" ht="12.75" customHeight="1">
      <c r="A351" s="33">
        <v>341</v>
      </c>
      <c r="B351" s="62" t="s">
        <v>203</v>
      </c>
      <c r="C351" s="31">
        <v>3972.45</v>
      </c>
      <c r="D351" s="40">
        <v>3947.7833333333333</v>
      </c>
      <c r="E351" s="40">
        <v>3884.4166666666665</v>
      </c>
      <c r="F351" s="40">
        <v>3796.3833333333332</v>
      </c>
      <c r="G351" s="40">
        <v>3733.0166666666664</v>
      </c>
      <c r="H351" s="40">
        <v>4035.8166666666666</v>
      </c>
      <c r="I351" s="40">
        <v>4099.1833333333334</v>
      </c>
      <c r="J351" s="40">
        <v>4187.2166666666672</v>
      </c>
      <c r="K351" s="31">
        <v>4011.15</v>
      </c>
      <c r="L351" s="31">
        <v>3859.75</v>
      </c>
      <c r="M351" s="31">
        <v>2.2392300000000001</v>
      </c>
      <c r="N351" s="1"/>
      <c r="O351" s="1"/>
    </row>
    <row r="352" spans="1:15" ht="12.75" customHeight="1">
      <c r="A352" s="33">
        <v>342</v>
      </c>
      <c r="B352" s="62" t="s">
        <v>492</v>
      </c>
      <c r="C352" s="31">
        <v>602.29999999999995</v>
      </c>
      <c r="D352" s="40">
        <v>600.43333333333339</v>
      </c>
      <c r="E352" s="40">
        <v>591.76666666666677</v>
      </c>
      <c r="F352" s="40">
        <v>581.23333333333335</v>
      </c>
      <c r="G352" s="40">
        <v>572.56666666666672</v>
      </c>
      <c r="H352" s="40">
        <v>610.96666666666681</v>
      </c>
      <c r="I352" s="40">
        <v>619.63333333333333</v>
      </c>
      <c r="J352" s="40">
        <v>630.16666666666686</v>
      </c>
      <c r="K352" s="31">
        <v>609.1</v>
      </c>
      <c r="L352" s="31">
        <v>589.9</v>
      </c>
      <c r="M352" s="31">
        <v>9.0837400000000006</v>
      </c>
      <c r="N352" s="1"/>
      <c r="O352" s="1"/>
    </row>
    <row r="353" spans="1:15" ht="12.75" customHeight="1">
      <c r="A353" s="33">
        <v>343</v>
      </c>
      <c r="B353" s="62" t="s">
        <v>493</v>
      </c>
      <c r="C353" s="31">
        <v>329.45</v>
      </c>
      <c r="D353" s="40">
        <v>330.71666666666664</v>
      </c>
      <c r="E353" s="40">
        <v>326.73333333333329</v>
      </c>
      <c r="F353" s="40">
        <v>324.01666666666665</v>
      </c>
      <c r="G353" s="40">
        <v>320.0333333333333</v>
      </c>
      <c r="H353" s="40">
        <v>333.43333333333328</v>
      </c>
      <c r="I353" s="40">
        <v>337.41666666666663</v>
      </c>
      <c r="J353" s="40">
        <v>340.13333333333327</v>
      </c>
      <c r="K353" s="31">
        <v>334.7</v>
      </c>
      <c r="L353" s="31">
        <v>328</v>
      </c>
      <c r="M353" s="31">
        <v>3.6627100000000001</v>
      </c>
      <c r="N353" s="1"/>
      <c r="O353" s="1"/>
    </row>
    <row r="354" spans="1:15" ht="12.75" customHeight="1">
      <c r="A354" s="33">
        <v>344</v>
      </c>
      <c r="B354" s="62" t="s">
        <v>208</v>
      </c>
      <c r="C354" s="31">
        <v>1388.25</v>
      </c>
      <c r="D354" s="40">
        <v>1392.75</v>
      </c>
      <c r="E354" s="40">
        <v>1376.4</v>
      </c>
      <c r="F354" s="40">
        <v>1364.5500000000002</v>
      </c>
      <c r="G354" s="40">
        <v>1348.2000000000003</v>
      </c>
      <c r="H354" s="40">
        <v>1404.6</v>
      </c>
      <c r="I354" s="40">
        <v>1420.9499999999998</v>
      </c>
      <c r="J354" s="40">
        <v>1432.7999999999997</v>
      </c>
      <c r="K354" s="31">
        <v>1409.1</v>
      </c>
      <c r="L354" s="31">
        <v>1380.9</v>
      </c>
      <c r="M354" s="31">
        <v>7.1257400000000004</v>
      </c>
      <c r="N354" s="1"/>
      <c r="O354" s="1"/>
    </row>
    <row r="355" spans="1:15" ht="12.75" customHeight="1">
      <c r="A355" s="33">
        <v>345</v>
      </c>
      <c r="B355" s="62" t="s">
        <v>197</v>
      </c>
      <c r="C355" s="31">
        <v>38259.65</v>
      </c>
      <c r="D355" s="40">
        <v>38409.883333333331</v>
      </c>
      <c r="E355" s="40">
        <v>38019.766666666663</v>
      </c>
      <c r="F355" s="40">
        <v>37779.883333333331</v>
      </c>
      <c r="G355" s="40">
        <v>37389.766666666663</v>
      </c>
      <c r="H355" s="40">
        <v>38649.766666666663</v>
      </c>
      <c r="I355" s="40">
        <v>39039.883333333331</v>
      </c>
      <c r="J355" s="40">
        <v>39279.766666666663</v>
      </c>
      <c r="K355" s="31">
        <v>38800</v>
      </c>
      <c r="L355" s="31">
        <v>38170</v>
      </c>
      <c r="M355" s="31">
        <v>0.21698000000000001</v>
      </c>
      <c r="N355" s="1"/>
      <c r="O355" s="1"/>
    </row>
    <row r="356" spans="1:15" ht="12.75" customHeight="1">
      <c r="A356" s="33">
        <v>346</v>
      </c>
      <c r="B356" s="62" t="s">
        <v>295</v>
      </c>
      <c r="C356" s="31">
        <v>1178.45</v>
      </c>
      <c r="D356" s="40">
        <v>1177.4833333333333</v>
      </c>
      <c r="E356" s="40">
        <v>1153.9666666666667</v>
      </c>
      <c r="F356" s="40">
        <v>1129.4833333333333</v>
      </c>
      <c r="G356" s="40">
        <v>1105.9666666666667</v>
      </c>
      <c r="H356" s="40">
        <v>1201.9666666666667</v>
      </c>
      <c r="I356" s="40">
        <v>1225.4833333333336</v>
      </c>
      <c r="J356" s="40">
        <v>1249.9666666666667</v>
      </c>
      <c r="K356" s="31">
        <v>1201</v>
      </c>
      <c r="L356" s="31">
        <v>1153</v>
      </c>
      <c r="M356" s="31">
        <v>2.6543399999999999</v>
      </c>
      <c r="N356" s="1"/>
      <c r="O356" s="1"/>
    </row>
    <row r="357" spans="1:15" ht="12.75" customHeight="1">
      <c r="A357" s="33">
        <v>347</v>
      </c>
      <c r="B357" s="62" t="s">
        <v>199</v>
      </c>
      <c r="C357" s="31">
        <v>4937.3999999999996</v>
      </c>
      <c r="D357" s="40">
        <v>4955.1333333333332</v>
      </c>
      <c r="E357" s="40">
        <v>4910.2666666666664</v>
      </c>
      <c r="F357" s="40">
        <v>4883.1333333333332</v>
      </c>
      <c r="G357" s="40">
        <v>4838.2666666666664</v>
      </c>
      <c r="H357" s="40">
        <v>4982.2666666666664</v>
      </c>
      <c r="I357" s="40">
        <v>5027.1333333333332</v>
      </c>
      <c r="J357" s="40">
        <v>5054.2666666666664</v>
      </c>
      <c r="K357" s="31">
        <v>5000</v>
      </c>
      <c r="L357" s="31">
        <v>4928</v>
      </c>
      <c r="M357" s="31">
        <v>1.9598899999999999</v>
      </c>
      <c r="N357" s="1"/>
      <c r="O357" s="1"/>
    </row>
    <row r="358" spans="1:15" ht="12.75" customHeight="1">
      <c r="A358" s="33">
        <v>348</v>
      </c>
      <c r="B358" s="62" t="s">
        <v>200</v>
      </c>
      <c r="C358" s="31">
        <v>225.9</v>
      </c>
      <c r="D358" s="40">
        <v>225.46666666666667</v>
      </c>
      <c r="E358" s="40">
        <v>224.43333333333334</v>
      </c>
      <c r="F358" s="40">
        <v>222.96666666666667</v>
      </c>
      <c r="G358" s="40">
        <v>221.93333333333334</v>
      </c>
      <c r="H358" s="40">
        <v>226.93333333333334</v>
      </c>
      <c r="I358" s="40">
        <v>227.9666666666667</v>
      </c>
      <c r="J358" s="40">
        <v>229.43333333333334</v>
      </c>
      <c r="K358" s="31">
        <v>226.5</v>
      </c>
      <c r="L358" s="31">
        <v>224</v>
      </c>
      <c r="M358" s="31">
        <v>9.8561099999999993</v>
      </c>
      <c r="N358" s="1"/>
      <c r="O358" s="1"/>
    </row>
    <row r="359" spans="1:15" ht="12.75" customHeight="1">
      <c r="A359" s="33">
        <v>349</v>
      </c>
      <c r="B359" s="62" t="s">
        <v>494</v>
      </c>
      <c r="C359" s="31">
        <v>3794.25</v>
      </c>
      <c r="D359" s="40">
        <v>3801.7833333333333</v>
      </c>
      <c r="E359" s="40">
        <v>3772.4666666666667</v>
      </c>
      <c r="F359" s="40">
        <v>3750.6833333333334</v>
      </c>
      <c r="G359" s="40">
        <v>3721.3666666666668</v>
      </c>
      <c r="H359" s="40">
        <v>3823.5666666666666</v>
      </c>
      <c r="I359" s="40">
        <v>3852.8833333333332</v>
      </c>
      <c r="J359" s="40">
        <v>3874.6666666666665</v>
      </c>
      <c r="K359" s="31">
        <v>3831.1</v>
      </c>
      <c r="L359" s="31">
        <v>3780</v>
      </c>
      <c r="M359" s="31">
        <v>0.12023</v>
      </c>
      <c r="N359" s="1"/>
      <c r="O359" s="1"/>
    </row>
    <row r="360" spans="1:15" ht="12.75" customHeight="1">
      <c r="A360" s="33">
        <v>350</v>
      </c>
      <c r="B360" s="62" t="s">
        <v>495</v>
      </c>
      <c r="C360" s="31">
        <v>1570.1</v>
      </c>
      <c r="D360" s="40">
        <v>1579.3500000000001</v>
      </c>
      <c r="E360" s="40">
        <v>1548.7000000000003</v>
      </c>
      <c r="F360" s="40">
        <v>1527.3000000000002</v>
      </c>
      <c r="G360" s="40">
        <v>1496.6500000000003</v>
      </c>
      <c r="H360" s="40">
        <v>1600.7500000000002</v>
      </c>
      <c r="I360" s="40">
        <v>1631.4000000000003</v>
      </c>
      <c r="J360" s="40">
        <v>1652.8000000000002</v>
      </c>
      <c r="K360" s="31">
        <v>1610</v>
      </c>
      <c r="L360" s="31">
        <v>1557.95</v>
      </c>
      <c r="M360" s="31">
        <v>1.17083</v>
      </c>
      <c r="N360" s="1"/>
      <c r="O360" s="1"/>
    </row>
    <row r="361" spans="1:15" ht="12.75" customHeight="1">
      <c r="A361" s="33">
        <v>351</v>
      </c>
      <c r="B361" s="62" t="s">
        <v>202</v>
      </c>
      <c r="C361" s="31">
        <v>2671.25</v>
      </c>
      <c r="D361" s="40">
        <v>2678.1833333333334</v>
      </c>
      <c r="E361" s="40">
        <v>2653.3666666666668</v>
      </c>
      <c r="F361" s="40">
        <v>2635.4833333333336</v>
      </c>
      <c r="G361" s="40">
        <v>2610.666666666667</v>
      </c>
      <c r="H361" s="40">
        <v>2696.0666666666666</v>
      </c>
      <c r="I361" s="40">
        <v>2720.8833333333332</v>
      </c>
      <c r="J361" s="40">
        <v>2738.7666666666664</v>
      </c>
      <c r="K361" s="31">
        <v>2703</v>
      </c>
      <c r="L361" s="31">
        <v>2660.3</v>
      </c>
      <c r="M361" s="31">
        <v>3.4702899999999999</v>
      </c>
      <c r="N361" s="1"/>
      <c r="O361" s="1"/>
    </row>
    <row r="362" spans="1:15" ht="12.75" customHeight="1">
      <c r="A362" s="33">
        <v>352</v>
      </c>
      <c r="B362" s="62" t="s">
        <v>496</v>
      </c>
      <c r="C362" s="31">
        <v>94.8</v>
      </c>
      <c r="D362" s="40">
        <v>95.449999999999989</v>
      </c>
      <c r="E362" s="40">
        <v>93.549999999999983</v>
      </c>
      <c r="F362" s="40">
        <v>92.3</v>
      </c>
      <c r="G362" s="40">
        <v>90.399999999999991</v>
      </c>
      <c r="H362" s="40">
        <v>96.699999999999974</v>
      </c>
      <c r="I362" s="40">
        <v>98.59999999999998</v>
      </c>
      <c r="J362" s="40">
        <v>99.849999999999966</v>
      </c>
      <c r="K362" s="31">
        <v>97.35</v>
      </c>
      <c r="L362" s="31">
        <v>94.2</v>
      </c>
      <c r="M362" s="31">
        <v>90.592820000000003</v>
      </c>
      <c r="N362" s="1"/>
      <c r="O362" s="1"/>
    </row>
    <row r="363" spans="1:15" ht="12.75" customHeight="1">
      <c r="A363" s="33">
        <v>353</v>
      </c>
      <c r="B363" s="62" t="s">
        <v>497</v>
      </c>
      <c r="C363" s="31">
        <v>1151.2</v>
      </c>
      <c r="D363" s="40">
        <v>1156.7</v>
      </c>
      <c r="E363" s="40">
        <v>1123.5</v>
      </c>
      <c r="F363" s="40">
        <v>1095.8</v>
      </c>
      <c r="G363" s="40">
        <v>1062.5999999999999</v>
      </c>
      <c r="H363" s="40">
        <v>1184.4000000000001</v>
      </c>
      <c r="I363" s="40">
        <v>1217.6000000000004</v>
      </c>
      <c r="J363" s="40">
        <v>1245.3000000000002</v>
      </c>
      <c r="K363" s="31">
        <v>1189.9000000000001</v>
      </c>
      <c r="L363" s="31">
        <v>1129</v>
      </c>
      <c r="M363" s="31">
        <v>2.26633</v>
      </c>
      <c r="N363" s="1"/>
      <c r="O363" s="1"/>
    </row>
    <row r="364" spans="1:15" ht="12.75" customHeight="1">
      <c r="A364" s="33">
        <v>354</v>
      </c>
      <c r="B364" s="62" t="s">
        <v>205</v>
      </c>
      <c r="C364" s="31">
        <v>3418.35</v>
      </c>
      <c r="D364" s="40">
        <v>3453.0166666666664</v>
      </c>
      <c r="E364" s="40">
        <v>3345.083333333333</v>
      </c>
      <c r="F364" s="40">
        <v>3271.8166666666666</v>
      </c>
      <c r="G364" s="40">
        <v>3163.8833333333332</v>
      </c>
      <c r="H364" s="40">
        <v>3526.2833333333328</v>
      </c>
      <c r="I364" s="40">
        <v>3634.2166666666662</v>
      </c>
      <c r="J364" s="40">
        <v>3707.4833333333327</v>
      </c>
      <c r="K364" s="31">
        <v>3560.95</v>
      </c>
      <c r="L364" s="31">
        <v>3379.75</v>
      </c>
      <c r="M364" s="31">
        <v>4.6885500000000002</v>
      </c>
      <c r="N364" s="1"/>
      <c r="O364" s="1"/>
    </row>
    <row r="365" spans="1:15" ht="12.75" customHeight="1">
      <c r="A365" s="33">
        <v>355</v>
      </c>
      <c r="B365" s="62" t="s">
        <v>498</v>
      </c>
      <c r="C365" s="31">
        <v>1345.9</v>
      </c>
      <c r="D365" s="40">
        <v>1351.8</v>
      </c>
      <c r="E365" s="40">
        <v>1331.6999999999998</v>
      </c>
      <c r="F365" s="40">
        <v>1317.4999999999998</v>
      </c>
      <c r="G365" s="40">
        <v>1297.3999999999996</v>
      </c>
      <c r="H365" s="40">
        <v>1366</v>
      </c>
      <c r="I365" s="40">
        <v>1386.1</v>
      </c>
      <c r="J365" s="40">
        <v>1400.3000000000002</v>
      </c>
      <c r="K365" s="31">
        <v>1371.9</v>
      </c>
      <c r="L365" s="31">
        <v>1337.6</v>
      </c>
      <c r="M365" s="31">
        <v>0.88241999999999998</v>
      </c>
      <c r="N365" s="1"/>
      <c r="O365" s="1"/>
    </row>
    <row r="366" spans="1:15" ht="12.75" customHeight="1">
      <c r="A366" s="33">
        <v>356</v>
      </c>
      <c r="B366" s="62" t="s">
        <v>296</v>
      </c>
      <c r="C366" s="31">
        <v>349.9</v>
      </c>
      <c r="D366" s="40">
        <v>352.5333333333333</v>
      </c>
      <c r="E366" s="40">
        <v>338.91666666666663</v>
      </c>
      <c r="F366" s="40">
        <v>327.93333333333334</v>
      </c>
      <c r="G366" s="40">
        <v>314.31666666666666</v>
      </c>
      <c r="H366" s="40">
        <v>363.51666666666659</v>
      </c>
      <c r="I366" s="40">
        <v>377.13333333333327</v>
      </c>
      <c r="J366" s="40">
        <v>388.11666666666656</v>
      </c>
      <c r="K366" s="31">
        <v>366.15</v>
      </c>
      <c r="L366" s="31">
        <v>341.55</v>
      </c>
      <c r="M366" s="31">
        <v>105.14145000000001</v>
      </c>
      <c r="N366" s="1"/>
      <c r="O366" s="1"/>
    </row>
    <row r="367" spans="1:15" ht="12.75" customHeight="1">
      <c r="A367" s="33">
        <v>357</v>
      </c>
      <c r="B367" s="62" t="s">
        <v>201</v>
      </c>
      <c r="C367" s="31">
        <v>208.8</v>
      </c>
      <c r="D367" s="40">
        <v>208.30000000000004</v>
      </c>
      <c r="E367" s="40">
        <v>204.70000000000007</v>
      </c>
      <c r="F367" s="40">
        <v>200.60000000000002</v>
      </c>
      <c r="G367" s="40">
        <v>197.00000000000006</v>
      </c>
      <c r="H367" s="40">
        <v>212.40000000000009</v>
      </c>
      <c r="I367" s="40">
        <v>216.00000000000006</v>
      </c>
      <c r="J367" s="40">
        <v>220.10000000000011</v>
      </c>
      <c r="K367" s="31">
        <v>211.9</v>
      </c>
      <c r="L367" s="31">
        <v>204.2</v>
      </c>
      <c r="M367" s="31">
        <v>166.04952</v>
      </c>
      <c r="N367" s="1"/>
      <c r="O367" s="1"/>
    </row>
    <row r="368" spans="1:15" ht="12.75" customHeight="1">
      <c r="A368" s="33">
        <v>358</v>
      </c>
      <c r="B368" s="62" t="s">
        <v>206</v>
      </c>
      <c r="C368" s="31">
        <v>258.2</v>
      </c>
      <c r="D368" s="40">
        <v>255.33333333333334</v>
      </c>
      <c r="E368" s="40">
        <v>251.61666666666667</v>
      </c>
      <c r="F368" s="40">
        <v>245.03333333333333</v>
      </c>
      <c r="G368" s="40">
        <v>241.31666666666666</v>
      </c>
      <c r="H368" s="40">
        <v>261.91666666666669</v>
      </c>
      <c r="I368" s="40">
        <v>265.63333333333333</v>
      </c>
      <c r="J368" s="40">
        <v>272.2166666666667</v>
      </c>
      <c r="K368" s="31">
        <v>259.05</v>
      </c>
      <c r="L368" s="31">
        <v>248.75</v>
      </c>
      <c r="M368" s="31">
        <v>233.79069999999999</v>
      </c>
      <c r="N368" s="1"/>
      <c r="O368" s="1"/>
    </row>
    <row r="369" spans="1:15" ht="12.75" customHeight="1">
      <c r="A369" s="33">
        <v>359</v>
      </c>
      <c r="B369" s="62" t="s">
        <v>499</v>
      </c>
      <c r="C369" s="31">
        <v>386.35</v>
      </c>
      <c r="D369" s="40">
        <v>389.16666666666669</v>
      </c>
      <c r="E369" s="40">
        <v>382.28333333333336</v>
      </c>
      <c r="F369" s="40">
        <v>378.2166666666667</v>
      </c>
      <c r="G369" s="40">
        <v>371.33333333333337</v>
      </c>
      <c r="H369" s="40">
        <v>393.23333333333335</v>
      </c>
      <c r="I369" s="40">
        <v>400.11666666666667</v>
      </c>
      <c r="J369" s="40">
        <v>404.18333333333334</v>
      </c>
      <c r="K369" s="31">
        <v>396.05</v>
      </c>
      <c r="L369" s="31">
        <v>385.1</v>
      </c>
      <c r="M369" s="31">
        <v>5.7658100000000001</v>
      </c>
      <c r="N369" s="1"/>
      <c r="O369" s="1"/>
    </row>
    <row r="370" spans="1:15" ht="12.75" customHeight="1">
      <c r="A370" s="33">
        <v>360</v>
      </c>
      <c r="B370" s="62" t="s">
        <v>297</v>
      </c>
      <c r="C370" s="31">
        <v>575.79999999999995</v>
      </c>
      <c r="D370" s="40">
        <v>575.81666666666672</v>
      </c>
      <c r="E370" s="40">
        <v>569.03333333333342</v>
      </c>
      <c r="F370" s="40">
        <v>562.26666666666665</v>
      </c>
      <c r="G370" s="40">
        <v>555.48333333333335</v>
      </c>
      <c r="H370" s="40">
        <v>582.58333333333348</v>
      </c>
      <c r="I370" s="40">
        <v>589.36666666666679</v>
      </c>
      <c r="J370" s="40">
        <v>596.13333333333355</v>
      </c>
      <c r="K370" s="31">
        <v>582.6</v>
      </c>
      <c r="L370" s="31">
        <v>569.04999999999995</v>
      </c>
      <c r="M370" s="31">
        <v>2.6407099999999999</v>
      </c>
      <c r="N370" s="1"/>
      <c r="O370" s="1"/>
    </row>
    <row r="371" spans="1:15" ht="12.75" customHeight="1">
      <c r="A371" s="33">
        <v>361</v>
      </c>
      <c r="B371" s="62" t="s">
        <v>500</v>
      </c>
      <c r="C371" s="31">
        <v>663.95</v>
      </c>
      <c r="D371" s="40">
        <v>664.98333333333335</v>
      </c>
      <c r="E371" s="40">
        <v>660.2166666666667</v>
      </c>
      <c r="F371" s="40">
        <v>656.48333333333335</v>
      </c>
      <c r="G371" s="40">
        <v>651.7166666666667</v>
      </c>
      <c r="H371" s="40">
        <v>668.7166666666667</v>
      </c>
      <c r="I371" s="40">
        <v>673.48333333333335</v>
      </c>
      <c r="J371" s="40">
        <v>677.2166666666667</v>
      </c>
      <c r="K371" s="31">
        <v>669.75</v>
      </c>
      <c r="L371" s="31">
        <v>661.25</v>
      </c>
      <c r="M371" s="31">
        <v>3.6480800000000002</v>
      </c>
      <c r="N371" s="1"/>
      <c r="O371" s="1"/>
    </row>
    <row r="372" spans="1:15" ht="12.75" customHeight="1">
      <c r="A372" s="33">
        <v>362</v>
      </c>
      <c r="B372" s="62" t="s">
        <v>501</v>
      </c>
      <c r="C372" s="31">
        <v>128.5</v>
      </c>
      <c r="D372" s="40">
        <v>128.66666666666666</v>
      </c>
      <c r="E372" s="40">
        <v>126.88333333333333</v>
      </c>
      <c r="F372" s="40">
        <v>125.26666666666667</v>
      </c>
      <c r="G372" s="40">
        <v>123.48333333333333</v>
      </c>
      <c r="H372" s="40">
        <v>130.2833333333333</v>
      </c>
      <c r="I372" s="40">
        <v>132.06666666666666</v>
      </c>
      <c r="J372" s="40">
        <v>133.68333333333331</v>
      </c>
      <c r="K372" s="31">
        <v>130.44999999999999</v>
      </c>
      <c r="L372" s="31">
        <v>127.05</v>
      </c>
      <c r="M372" s="31">
        <v>4.0150100000000002</v>
      </c>
      <c r="N372" s="1"/>
      <c r="O372" s="1"/>
    </row>
    <row r="373" spans="1:15" ht="12.75" customHeight="1">
      <c r="A373" s="33">
        <v>363</v>
      </c>
      <c r="B373" s="62" t="s">
        <v>502</v>
      </c>
      <c r="C373" s="31">
        <v>1100.0999999999999</v>
      </c>
      <c r="D373" s="40">
        <v>1102</v>
      </c>
      <c r="E373" s="40">
        <v>1094.25</v>
      </c>
      <c r="F373" s="40">
        <v>1088.4000000000001</v>
      </c>
      <c r="G373" s="40">
        <v>1080.6500000000001</v>
      </c>
      <c r="H373" s="40">
        <v>1107.8499999999999</v>
      </c>
      <c r="I373" s="40">
        <v>1115.5999999999999</v>
      </c>
      <c r="J373" s="40">
        <v>1121.4499999999998</v>
      </c>
      <c r="K373" s="31">
        <v>1109.75</v>
      </c>
      <c r="L373" s="31">
        <v>1096.1500000000001</v>
      </c>
      <c r="M373" s="31">
        <v>0.22058</v>
      </c>
      <c r="N373" s="1"/>
      <c r="O373" s="1"/>
    </row>
    <row r="374" spans="1:15" ht="12.75" customHeight="1">
      <c r="A374" s="33">
        <v>364</v>
      </c>
      <c r="B374" s="62" t="s">
        <v>503</v>
      </c>
      <c r="C374" s="31">
        <v>5150.3</v>
      </c>
      <c r="D374" s="40">
        <v>5179.1166666666659</v>
      </c>
      <c r="E374" s="40">
        <v>5113.2333333333318</v>
      </c>
      <c r="F374" s="40">
        <v>5076.1666666666661</v>
      </c>
      <c r="G374" s="40">
        <v>5010.2833333333319</v>
      </c>
      <c r="H374" s="40">
        <v>5216.1833333333316</v>
      </c>
      <c r="I374" s="40">
        <v>5282.0666666666648</v>
      </c>
      <c r="J374" s="40">
        <v>5319.1333333333314</v>
      </c>
      <c r="K374" s="31">
        <v>5245</v>
      </c>
      <c r="L374" s="31">
        <v>5142.05</v>
      </c>
      <c r="M374" s="31">
        <v>0.22012999999999999</v>
      </c>
      <c r="N374" s="1"/>
      <c r="O374" s="1"/>
    </row>
    <row r="375" spans="1:15" ht="12.75" customHeight="1">
      <c r="A375" s="33">
        <v>365</v>
      </c>
      <c r="B375" s="62" t="s">
        <v>298</v>
      </c>
      <c r="C375" s="31">
        <v>13933.95</v>
      </c>
      <c r="D375" s="40">
        <v>13904.633333333333</v>
      </c>
      <c r="E375" s="40">
        <v>13829.266666666666</v>
      </c>
      <c r="F375" s="40">
        <v>13724.583333333334</v>
      </c>
      <c r="G375" s="40">
        <v>13649.216666666667</v>
      </c>
      <c r="H375" s="40">
        <v>14009.316666666666</v>
      </c>
      <c r="I375" s="40">
        <v>14084.683333333331</v>
      </c>
      <c r="J375" s="40">
        <v>14189.366666666665</v>
      </c>
      <c r="K375" s="31">
        <v>13980</v>
      </c>
      <c r="L375" s="31">
        <v>13799.95</v>
      </c>
      <c r="M375" s="31">
        <v>2.726E-2</v>
      </c>
      <c r="N375" s="1"/>
      <c r="O375" s="1"/>
    </row>
    <row r="376" spans="1:15" ht="12.75" customHeight="1">
      <c r="A376" s="33">
        <v>366</v>
      </c>
      <c r="B376" s="62" t="s">
        <v>204</v>
      </c>
      <c r="C376" s="31">
        <v>52.85</v>
      </c>
      <c r="D376" s="40">
        <v>52.633333333333326</v>
      </c>
      <c r="E376" s="40">
        <v>52.016666666666652</v>
      </c>
      <c r="F376" s="40">
        <v>51.183333333333323</v>
      </c>
      <c r="G376" s="40">
        <v>50.566666666666649</v>
      </c>
      <c r="H376" s="40">
        <v>53.466666666666654</v>
      </c>
      <c r="I376" s="40">
        <v>54.083333333333329</v>
      </c>
      <c r="J376" s="40">
        <v>54.916666666666657</v>
      </c>
      <c r="K376" s="31">
        <v>53.25</v>
      </c>
      <c r="L376" s="31">
        <v>51.8</v>
      </c>
      <c r="M376" s="31">
        <v>525.83478000000002</v>
      </c>
      <c r="N376" s="1"/>
      <c r="O376" s="1"/>
    </row>
    <row r="377" spans="1:15" ht="12.75" customHeight="1">
      <c r="A377" s="33">
        <v>367</v>
      </c>
      <c r="B377" s="62" t="s">
        <v>504</v>
      </c>
      <c r="C377" s="31">
        <v>436.1</v>
      </c>
      <c r="D377" s="40">
        <v>434.73333333333335</v>
      </c>
      <c r="E377" s="40">
        <v>431.4666666666667</v>
      </c>
      <c r="F377" s="40">
        <v>426.83333333333337</v>
      </c>
      <c r="G377" s="40">
        <v>423.56666666666672</v>
      </c>
      <c r="H377" s="40">
        <v>439.36666666666667</v>
      </c>
      <c r="I377" s="40">
        <v>442.63333333333333</v>
      </c>
      <c r="J377" s="40">
        <v>447.26666666666665</v>
      </c>
      <c r="K377" s="31">
        <v>438</v>
      </c>
      <c r="L377" s="31">
        <v>430.1</v>
      </c>
      <c r="M377" s="31">
        <v>1.33765</v>
      </c>
      <c r="N377" s="1"/>
      <c r="O377" s="1"/>
    </row>
    <row r="378" spans="1:15" ht="12.75" customHeight="1">
      <c r="A378" s="33">
        <v>368</v>
      </c>
      <c r="B378" s="62" t="s">
        <v>211</v>
      </c>
      <c r="C378" s="31">
        <v>172.15</v>
      </c>
      <c r="D378" s="40">
        <v>172.93333333333331</v>
      </c>
      <c r="E378" s="40">
        <v>170.11666666666662</v>
      </c>
      <c r="F378" s="40">
        <v>168.08333333333331</v>
      </c>
      <c r="G378" s="40">
        <v>165.26666666666662</v>
      </c>
      <c r="H378" s="40">
        <v>174.96666666666661</v>
      </c>
      <c r="I378" s="40">
        <v>177.78333333333327</v>
      </c>
      <c r="J378" s="40">
        <v>179.81666666666661</v>
      </c>
      <c r="K378" s="31">
        <v>175.75</v>
      </c>
      <c r="L378" s="31">
        <v>170.9</v>
      </c>
      <c r="M378" s="31">
        <v>49.196660000000001</v>
      </c>
      <c r="N378" s="1"/>
      <c r="O378" s="1"/>
    </row>
    <row r="379" spans="1:15" ht="12.75" customHeight="1">
      <c r="A379" s="33">
        <v>369</v>
      </c>
      <c r="B379" s="62" t="s">
        <v>212</v>
      </c>
      <c r="C379" s="31">
        <v>163.85</v>
      </c>
      <c r="D379" s="40">
        <v>164.43333333333331</v>
      </c>
      <c r="E379" s="40">
        <v>160.01666666666662</v>
      </c>
      <c r="F379" s="40">
        <v>156.18333333333331</v>
      </c>
      <c r="G379" s="40">
        <v>151.76666666666662</v>
      </c>
      <c r="H379" s="40">
        <v>168.26666666666662</v>
      </c>
      <c r="I379" s="40">
        <v>172.68333333333331</v>
      </c>
      <c r="J379" s="40">
        <v>176.51666666666662</v>
      </c>
      <c r="K379" s="31">
        <v>168.85</v>
      </c>
      <c r="L379" s="31">
        <v>160.6</v>
      </c>
      <c r="M379" s="31">
        <v>247.47224</v>
      </c>
      <c r="N379" s="1"/>
      <c r="O379" s="1"/>
    </row>
    <row r="380" spans="1:15" ht="12.75" customHeight="1">
      <c r="A380" s="33">
        <v>370</v>
      </c>
      <c r="B380" s="62" t="s">
        <v>505</v>
      </c>
      <c r="C380" s="31">
        <v>670.3</v>
      </c>
      <c r="D380" s="40">
        <v>668.94999999999993</v>
      </c>
      <c r="E380" s="40">
        <v>661.99999999999989</v>
      </c>
      <c r="F380" s="40">
        <v>653.69999999999993</v>
      </c>
      <c r="G380" s="40">
        <v>646.74999999999989</v>
      </c>
      <c r="H380" s="40">
        <v>677.24999999999989</v>
      </c>
      <c r="I380" s="40">
        <v>684.19999999999993</v>
      </c>
      <c r="J380" s="40">
        <v>692.49999999999989</v>
      </c>
      <c r="K380" s="31">
        <v>675.9</v>
      </c>
      <c r="L380" s="31">
        <v>660.65</v>
      </c>
      <c r="M380" s="31">
        <v>1.02227</v>
      </c>
      <c r="N380" s="1"/>
      <c r="O380" s="1"/>
    </row>
    <row r="381" spans="1:15" ht="12.75" customHeight="1">
      <c r="A381" s="33">
        <v>371</v>
      </c>
      <c r="B381" s="62" t="s">
        <v>506</v>
      </c>
      <c r="C381" s="31">
        <v>388.85</v>
      </c>
      <c r="D381" s="40">
        <v>389.83333333333331</v>
      </c>
      <c r="E381" s="40">
        <v>385.26666666666665</v>
      </c>
      <c r="F381" s="40">
        <v>381.68333333333334</v>
      </c>
      <c r="G381" s="40">
        <v>377.11666666666667</v>
      </c>
      <c r="H381" s="40">
        <v>393.41666666666663</v>
      </c>
      <c r="I381" s="40">
        <v>397.98333333333335</v>
      </c>
      <c r="J381" s="40">
        <v>401.56666666666661</v>
      </c>
      <c r="K381" s="31">
        <v>394.4</v>
      </c>
      <c r="L381" s="31">
        <v>386.25</v>
      </c>
      <c r="M381" s="31">
        <v>5.5945499999999999</v>
      </c>
      <c r="N381" s="1"/>
      <c r="O381" s="1"/>
    </row>
    <row r="382" spans="1:15" ht="12.75" customHeight="1">
      <c r="A382" s="33">
        <v>372</v>
      </c>
      <c r="B382" s="62" t="s">
        <v>507</v>
      </c>
      <c r="C382" s="31">
        <v>1226.0999999999999</v>
      </c>
      <c r="D382" s="40">
        <v>1217.3999999999999</v>
      </c>
      <c r="E382" s="40">
        <v>1196.2499999999998</v>
      </c>
      <c r="F382" s="40">
        <v>1166.3999999999999</v>
      </c>
      <c r="G382" s="40">
        <v>1145.2499999999998</v>
      </c>
      <c r="H382" s="40">
        <v>1247.2499999999998</v>
      </c>
      <c r="I382" s="40">
        <v>1268.3999999999999</v>
      </c>
      <c r="J382" s="40">
        <v>1298.2499999999998</v>
      </c>
      <c r="K382" s="31">
        <v>1238.55</v>
      </c>
      <c r="L382" s="31">
        <v>1187.55</v>
      </c>
      <c r="M382" s="31">
        <v>5.3086700000000002</v>
      </c>
      <c r="N382" s="1"/>
      <c r="O382" s="1"/>
    </row>
    <row r="383" spans="1:15" ht="12.75" customHeight="1">
      <c r="A383" s="33">
        <v>373</v>
      </c>
      <c r="B383" s="62" t="s">
        <v>508</v>
      </c>
      <c r="C383" s="31">
        <v>123.8</v>
      </c>
      <c r="D383" s="40">
        <v>124.85000000000001</v>
      </c>
      <c r="E383" s="40">
        <v>121.95000000000002</v>
      </c>
      <c r="F383" s="40">
        <v>120.10000000000001</v>
      </c>
      <c r="G383" s="40">
        <v>117.20000000000002</v>
      </c>
      <c r="H383" s="40">
        <v>126.70000000000002</v>
      </c>
      <c r="I383" s="40">
        <v>129.60000000000002</v>
      </c>
      <c r="J383" s="40">
        <v>131.45000000000002</v>
      </c>
      <c r="K383" s="31">
        <v>127.75</v>
      </c>
      <c r="L383" s="31">
        <v>123</v>
      </c>
      <c r="M383" s="31">
        <v>186.87198000000001</v>
      </c>
      <c r="N383" s="1"/>
      <c r="O383" s="1"/>
    </row>
    <row r="384" spans="1:15" ht="12.75" customHeight="1">
      <c r="A384" s="33">
        <v>374</v>
      </c>
      <c r="B384" s="62" t="s">
        <v>209</v>
      </c>
      <c r="C384" s="31">
        <v>170.85</v>
      </c>
      <c r="D384" s="40">
        <v>171.11666666666667</v>
      </c>
      <c r="E384" s="40">
        <v>169.23333333333335</v>
      </c>
      <c r="F384" s="40">
        <v>167.61666666666667</v>
      </c>
      <c r="G384" s="40">
        <v>165.73333333333335</v>
      </c>
      <c r="H384" s="40">
        <v>172.73333333333335</v>
      </c>
      <c r="I384" s="40">
        <v>174.61666666666667</v>
      </c>
      <c r="J384" s="40">
        <v>176.23333333333335</v>
      </c>
      <c r="K384" s="31">
        <v>173</v>
      </c>
      <c r="L384" s="31">
        <v>169.5</v>
      </c>
      <c r="M384" s="31">
        <v>16.509799999999998</v>
      </c>
      <c r="N384" s="1"/>
      <c r="O384" s="1"/>
    </row>
    <row r="385" spans="1:15" ht="12.75" customHeight="1">
      <c r="A385" s="33">
        <v>375</v>
      </c>
      <c r="B385" s="62" t="s">
        <v>509</v>
      </c>
      <c r="C385" s="31">
        <v>977.25</v>
      </c>
      <c r="D385" s="40">
        <v>977.41666666666663</v>
      </c>
      <c r="E385" s="40">
        <v>969.83333333333326</v>
      </c>
      <c r="F385" s="40">
        <v>962.41666666666663</v>
      </c>
      <c r="G385" s="40">
        <v>954.83333333333326</v>
      </c>
      <c r="H385" s="40">
        <v>984.83333333333326</v>
      </c>
      <c r="I385" s="40">
        <v>992.41666666666652</v>
      </c>
      <c r="J385" s="40">
        <v>999.83333333333326</v>
      </c>
      <c r="K385" s="31">
        <v>985</v>
      </c>
      <c r="L385" s="31">
        <v>970</v>
      </c>
      <c r="M385" s="31">
        <v>2.9339499999999998</v>
      </c>
      <c r="N385" s="1"/>
      <c r="O385" s="1"/>
    </row>
    <row r="386" spans="1:15" ht="12.75" customHeight="1">
      <c r="A386" s="33">
        <v>376</v>
      </c>
      <c r="B386" s="62" t="s">
        <v>510</v>
      </c>
      <c r="C386" s="31">
        <v>555.25</v>
      </c>
      <c r="D386" s="40">
        <v>561.41666666666663</v>
      </c>
      <c r="E386" s="40">
        <v>546.83333333333326</v>
      </c>
      <c r="F386" s="40">
        <v>538.41666666666663</v>
      </c>
      <c r="G386" s="40">
        <v>523.83333333333326</v>
      </c>
      <c r="H386" s="40">
        <v>569.83333333333326</v>
      </c>
      <c r="I386" s="40">
        <v>584.41666666666652</v>
      </c>
      <c r="J386" s="40">
        <v>592.83333333333326</v>
      </c>
      <c r="K386" s="31">
        <v>576</v>
      </c>
      <c r="L386" s="31">
        <v>553</v>
      </c>
      <c r="M386" s="31">
        <v>40.027740000000001</v>
      </c>
      <c r="N386" s="1"/>
      <c r="O386" s="1"/>
    </row>
    <row r="387" spans="1:15" ht="12.75" customHeight="1">
      <c r="A387" s="33">
        <v>377</v>
      </c>
      <c r="B387" s="62" t="s">
        <v>511</v>
      </c>
      <c r="C387" s="31">
        <v>194.75</v>
      </c>
      <c r="D387" s="40">
        <v>195.06666666666669</v>
      </c>
      <c r="E387" s="40">
        <v>193.73333333333338</v>
      </c>
      <c r="F387" s="40">
        <v>192.7166666666667</v>
      </c>
      <c r="G387" s="40">
        <v>191.38333333333338</v>
      </c>
      <c r="H387" s="40">
        <v>196.08333333333337</v>
      </c>
      <c r="I387" s="40">
        <v>197.41666666666669</v>
      </c>
      <c r="J387" s="40">
        <v>198.43333333333337</v>
      </c>
      <c r="K387" s="31">
        <v>196.4</v>
      </c>
      <c r="L387" s="31">
        <v>194.05</v>
      </c>
      <c r="M387" s="31">
        <v>3.61314</v>
      </c>
      <c r="N387" s="1"/>
      <c r="O387" s="1"/>
    </row>
    <row r="388" spans="1:15" ht="12.75" customHeight="1">
      <c r="A388" s="33">
        <v>378</v>
      </c>
      <c r="B388" s="62" t="s">
        <v>512</v>
      </c>
      <c r="C388" s="31">
        <v>112</v>
      </c>
      <c r="D388" s="40">
        <v>112.36666666666667</v>
      </c>
      <c r="E388" s="40">
        <v>110.73333333333335</v>
      </c>
      <c r="F388" s="40">
        <v>109.46666666666667</v>
      </c>
      <c r="G388" s="40">
        <v>107.83333333333334</v>
      </c>
      <c r="H388" s="40">
        <v>113.63333333333335</v>
      </c>
      <c r="I388" s="40">
        <v>115.26666666666668</v>
      </c>
      <c r="J388" s="40">
        <v>116.53333333333336</v>
      </c>
      <c r="K388" s="31">
        <v>114</v>
      </c>
      <c r="L388" s="31">
        <v>111.1</v>
      </c>
      <c r="M388" s="31">
        <v>39.479950000000002</v>
      </c>
      <c r="N388" s="1"/>
      <c r="O388" s="1"/>
    </row>
    <row r="389" spans="1:15" ht="12.75" customHeight="1">
      <c r="A389" s="33">
        <v>379</v>
      </c>
      <c r="B389" s="62" t="s">
        <v>513</v>
      </c>
      <c r="C389" s="31">
        <v>2335</v>
      </c>
      <c r="D389" s="40">
        <v>2328.4333333333334</v>
      </c>
      <c r="E389" s="40">
        <v>2316.6166666666668</v>
      </c>
      <c r="F389" s="40">
        <v>2298.2333333333336</v>
      </c>
      <c r="G389" s="40">
        <v>2286.416666666667</v>
      </c>
      <c r="H389" s="40">
        <v>2346.8166666666666</v>
      </c>
      <c r="I389" s="40">
        <v>2358.6333333333332</v>
      </c>
      <c r="J389" s="40">
        <v>2377.0166666666664</v>
      </c>
      <c r="K389" s="31">
        <v>2340.25</v>
      </c>
      <c r="L389" s="31">
        <v>2310.0500000000002</v>
      </c>
      <c r="M389" s="31">
        <v>0.10495</v>
      </c>
      <c r="N389" s="1"/>
      <c r="O389" s="1"/>
    </row>
    <row r="390" spans="1:15" ht="12.75" customHeight="1">
      <c r="A390" s="33">
        <v>380</v>
      </c>
      <c r="B390" s="62" t="s">
        <v>514</v>
      </c>
      <c r="C390" s="31">
        <v>38.15</v>
      </c>
      <c r="D390" s="40">
        <v>38.333333333333336</v>
      </c>
      <c r="E390" s="40">
        <v>37.81666666666667</v>
      </c>
      <c r="F390" s="40">
        <v>37.483333333333334</v>
      </c>
      <c r="G390" s="40">
        <v>36.966666666666669</v>
      </c>
      <c r="H390" s="40">
        <v>38.666666666666671</v>
      </c>
      <c r="I390" s="40">
        <v>39.183333333333337</v>
      </c>
      <c r="J390" s="40">
        <v>39.516666666666673</v>
      </c>
      <c r="K390" s="31">
        <v>38.85</v>
      </c>
      <c r="L390" s="31">
        <v>38</v>
      </c>
      <c r="M390" s="31">
        <v>9.4581499999999998</v>
      </c>
      <c r="N390" s="1"/>
      <c r="O390" s="1"/>
    </row>
    <row r="391" spans="1:15" ht="12.75" customHeight="1">
      <c r="A391" s="33">
        <v>381</v>
      </c>
      <c r="B391" s="62" t="s">
        <v>515</v>
      </c>
      <c r="C391" s="31">
        <v>1728.9</v>
      </c>
      <c r="D391" s="40">
        <v>1736.7</v>
      </c>
      <c r="E391" s="40">
        <v>1713.5</v>
      </c>
      <c r="F391" s="40">
        <v>1698.1</v>
      </c>
      <c r="G391" s="40">
        <v>1674.8999999999999</v>
      </c>
      <c r="H391" s="40">
        <v>1752.1000000000001</v>
      </c>
      <c r="I391" s="40">
        <v>1775.3000000000004</v>
      </c>
      <c r="J391" s="40">
        <v>1790.7000000000003</v>
      </c>
      <c r="K391" s="31">
        <v>1759.9</v>
      </c>
      <c r="L391" s="31">
        <v>1721.3</v>
      </c>
      <c r="M391" s="31">
        <v>1.3138700000000001</v>
      </c>
      <c r="N391" s="1"/>
      <c r="O391" s="1"/>
    </row>
    <row r="392" spans="1:15" ht="12.75" customHeight="1">
      <c r="A392" s="33">
        <v>382</v>
      </c>
      <c r="B392" s="62" t="s">
        <v>516</v>
      </c>
      <c r="C392" s="31">
        <v>187.8</v>
      </c>
      <c r="D392" s="40">
        <v>189.01666666666665</v>
      </c>
      <c r="E392" s="40">
        <v>185.0333333333333</v>
      </c>
      <c r="F392" s="40">
        <v>182.26666666666665</v>
      </c>
      <c r="G392" s="40">
        <v>178.2833333333333</v>
      </c>
      <c r="H392" s="40">
        <v>191.7833333333333</v>
      </c>
      <c r="I392" s="40">
        <v>195.76666666666665</v>
      </c>
      <c r="J392" s="40">
        <v>198.5333333333333</v>
      </c>
      <c r="K392" s="31">
        <v>193</v>
      </c>
      <c r="L392" s="31">
        <v>186.25</v>
      </c>
      <c r="M392" s="31">
        <v>16.439039999999999</v>
      </c>
      <c r="N392" s="1"/>
      <c r="O392" s="1"/>
    </row>
    <row r="393" spans="1:15" ht="12.75" customHeight="1">
      <c r="A393" s="33">
        <v>383</v>
      </c>
      <c r="B393" s="62" t="s">
        <v>517</v>
      </c>
      <c r="C393" s="31">
        <v>916.9</v>
      </c>
      <c r="D393" s="40">
        <v>916.05000000000007</v>
      </c>
      <c r="E393" s="40">
        <v>911.45000000000016</v>
      </c>
      <c r="F393" s="40">
        <v>906.00000000000011</v>
      </c>
      <c r="G393" s="40">
        <v>901.4000000000002</v>
      </c>
      <c r="H393" s="40">
        <v>921.50000000000011</v>
      </c>
      <c r="I393" s="40">
        <v>926.1</v>
      </c>
      <c r="J393" s="40">
        <v>931.55000000000007</v>
      </c>
      <c r="K393" s="31">
        <v>920.65</v>
      </c>
      <c r="L393" s="31">
        <v>910.6</v>
      </c>
      <c r="M393" s="31">
        <v>0.43269999999999997</v>
      </c>
      <c r="N393" s="1"/>
      <c r="O393" s="1"/>
    </row>
    <row r="394" spans="1:15" ht="12.75" customHeight="1">
      <c r="A394" s="33">
        <v>384</v>
      </c>
      <c r="B394" s="62" t="s">
        <v>213</v>
      </c>
      <c r="C394" s="31">
        <v>2564.3000000000002</v>
      </c>
      <c r="D394" s="40">
        <v>2560.7166666666667</v>
      </c>
      <c r="E394" s="40">
        <v>2551.5833333333335</v>
      </c>
      <c r="F394" s="40">
        <v>2538.8666666666668</v>
      </c>
      <c r="G394" s="40">
        <v>2529.7333333333336</v>
      </c>
      <c r="H394" s="40">
        <v>2573.4333333333334</v>
      </c>
      <c r="I394" s="40">
        <v>2582.5666666666666</v>
      </c>
      <c r="J394" s="40">
        <v>2595.2833333333333</v>
      </c>
      <c r="K394" s="31">
        <v>2569.85</v>
      </c>
      <c r="L394" s="31">
        <v>2548</v>
      </c>
      <c r="M394" s="31">
        <v>32.127789999999997</v>
      </c>
      <c r="N394" s="1"/>
      <c r="O394" s="1"/>
    </row>
    <row r="395" spans="1:15" ht="12.75" customHeight="1">
      <c r="A395" s="33">
        <v>385</v>
      </c>
      <c r="B395" s="62" t="s">
        <v>518</v>
      </c>
      <c r="C395" s="31">
        <v>114.95</v>
      </c>
      <c r="D395" s="40">
        <v>114.66666666666667</v>
      </c>
      <c r="E395" s="40">
        <v>113.33333333333334</v>
      </c>
      <c r="F395" s="40">
        <v>111.71666666666667</v>
      </c>
      <c r="G395" s="40">
        <v>110.38333333333334</v>
      </c>
      <c r="H395" s="40">
        <v>116.28333333333335</v>
      </c>
      <c r="I395" s="40">
        <v>117.61666666666669</v>
      </c>
      <c r="J395" s="40">
        <v>119.23333333333335</v>
      </c>
      <c r="K395" s="31">
        <v>116</v>
      </c>
      <c r="L395" s="31">
        <v>113.05</v>
      </c>
      <c r="M395" s="31">
        <v>11.86201</v>
      </c>
      <c r="N395" s="1"/>
      <c r="O395" s="1"/>
    </row>
    <row r="396" spans="1:15" ht="12.75" customHeight="1">
      <c r="A396" s="33">
        <v>386</v>
      </c>
      <c r="B396" s="62" t="s">
        <v>519</v>
      </c>
      <c r="C396" s="31">
        <v>846.25</v>
      </c>
      <c r="D396" s="40">
        <v>846.58333333333337</v>
      </c>
      <c r="E396" s="40">
        <v>840.31666666666672</v>
      </c>
      <c r="F396" s="40">
        <v>834.38333333333333</v>
      </c>
      <c r="G396" s="40">
        <v>828.11666666666667</v>
      </c>
      <c r="H396" s="40">
        <v>852.51666666666677</v>
      </c>
      <c r="I396" s="40">
        <v>858.78333333333342</v>
      </c>
      <c r="J396" s="40">
        <v>864.71666666666681</v>
      </c>
      <c r="K396" s="31">
        <v>852.85</v>
      </c>
      <c r="L396" s="31">
        <v>840.65</v>
      </c>
      <c r="M396" s="31">
        <v>0.37974999999999998</v>
      </c>
      <c r="N396" s="1"/>
      <c r="O396" s="1"/>
    </row>
    <row r="397" spans="1:15" ht="12.75" customHeight="1">
      <c r="A397" s="33">
        <v>387</v>
      </c>
      <c r="B397" s="62" t="s">
        <v>520</v>
      </c>
      <c r="C397" s="31">
        <v>1616.1</v>
      </c>
      <c r="D397" s="40">
        <v>1626.7166666666665</v>
      </c>
      <c r="E397" s="40">
        <v>1598.4333333333329</v>
      </c>
      <c r="F397" s="40">
        <v>1580.7666666666664</v>
      </c>
      <c r="G397" s="40">
        <v>1552.4833333333329</v>
      </c>
      <c r="H397" s="40">
        <v>1644.383333333333</v>
      </c>
      <c r="I397" s="40">
        <v>1672.6666666666663</v>
      </c>
      <c r="J397" s="40">
        <v>1690.333333333333</v>
      </c>
      <c r="K397" s="31">
        <v>1655</v>
      </c>
      <c r="L397" s="31">
        <v>1609.05</v>
      </c>
      <c r="M397" s="31">
        <v>2.74593</v>
      </c>
      <c r="N397" s="1"/>
      <c r="O397" s="1"/>
    </row>
    <row r="398" spans="1:15" ht="12.75" customHeight="1">
      <c r="A398" s="33">
        <v>388</v>
      </c>
      <c r="B398" s="62" t="s">
        <v>215</v>
      </c>
      <c r="C398" s="31">
        <v>885.8</v>
      </c>
      <c r="D398" s="40">
        <v>889.30000000000007</v>
      </c>
      <c r="E398" s="40">
        <v>879.60000000000014</v>
      </c>
      <c r="F398" s="40">
        <v>873.40000000000009</v>
      </c>
      <c r="G398" s="40">
        <v>863.70000000000016</v>
      </c>
      <c r="H398" s="40">
        <v>895.50000000000011</v>
      </c>
      <c r="I398" s="40">
        <v>905.20000000000016</v>
      </c>
      <c r="J398" s="40">
        <v>911.40000000000009</v>
      </c>
      <c r="K398" s="31">
        <v>899</v>
      </c>
      <c r="L398" s="31">
        <v>883.1</v>
      </c>
      <c r="M398" s="31">
        <v>12.028700000000001</v>
      </c>
      <c r="N398" s="1"/>
      <c r="O398" s="1"/>
    </row>
    <row r="399" spans="1:15" ht="12.75" customHeight="1">
      <c r="A399" s="33">
        <v>389</v>
      </c>
      <c r="B399" s="62" t="s">
        <v>216</v>
      </c>
      <c r="C399" s="31">
        <v>1294.95</v>
      </c>
      <c r="D399" s="40">
        <v>1295.8333333333333</v>
      </c>
      <c r="E399" s="40">
        <v>1285.3666666666666</v>
      </c>
      <c r="F399" s="40">
        <v>1275.7833333333333</v>
      </c>
      <c r="G399" s="40">
        <v>1265.3166666666666</v>
      </c>
      <c r="H399" s="40">
        <v>1305.4166666666665</v>
      </c>
      <c r="I399" s="40">
        <v>1315.8833333333332</v>
      </c>
      <c r="J399" s="40">
        <v>1325.4666666666665</v>
      </c>
      <c r="K399" s="31">
        <v>1306.3</v>
      </c>
      <c r="L399" s="31">
        <v>1286.25</v>
      </c>
      <c r="M399" s="31">
        <v>8.5523399999999992</v>
      </c>
      <c r="N399" s="1"/>
      <c r="O399" s="1"/>
    </row>
    <row r="400" spans="1:15" ht="12.75" customHeight="1">
      <c r="A400" s="33">
        <v>390</v>
      </c>
      <c r="B400" s="62" t="s">
        <v>521</v>
      </c>
      <c r="C400" s="31">
        <v>415.85</v>
      </c>
      <c r="D400" s="40">
        <v>415.33333333333331</v>
      </c>
      <c r="E400" s="40">
        <v>411.66666666666663</v>
      </c>
      <c r="F400" s="40">
        <v>407.48333333333329</v>
      </c>
      <c r="G400" s="40">
        <v>403.81666666666661</v>
      </c>
      <c r="H400" s="40">
        <v>419.51666666666665</v>
      </c>
      <c r="I400" s="40">
        <v>423.18333333333328</v>
      </c>
      <c r="J400" s="40">
        <v>427.36666666666667</v>
      </c>
      <c r="K400" s="31">
        <v>419</v>
      </c>
      <c r="L400" s="31">
        <v>411.15</v>
      </c>
      <c r="M400" s="31">
        <v>0.58642000000000005</v>
      </c>
      <c r="N400" s="1"/>
      <c r="O400" s="1"/>
    </row>
    <row r="401" spans="1:15" ht="12.75" customHeight="1">
      <c r="A401" s="33">
        <v>391</v>
      </c>
      <c r="B401" s="62" t="s">
        <v>522</v>
      </c>
      <c r="C401" s="31">
        <v>40.700000000000003</v>
      </c>
      <c r="D401" s="40">
        <v>40.400000000000006</v>
      </c>
      <c r="E401" s="40">
        <v>39.70000000000001</v>
      </c>
      <c r="F401" s="40">
        <v>38.700000000000003</v>
      </c>
      <c r="G401" s="40">
        <v>38.000000000000007</v>
      </c>
      <c r="H401" s="40">
        <v>41.400000000000013</v>
      </c>
      <c r="I401" s="40">
        <v>42.1</v>
      </c>
      <c r="J401" s="40">
        <v>43.100000000000016</v>
      </c>
      <c r="K401" s="31">
        <v>41.1</v>
      </c>
      <c r="L401" s="31">
        <v>39.4</v>
      </c>
      <c r="M401" s="31">
        <v>254.11080999999999</v>
      </c>
      <c r="N401" s="1"/>
      <c r="O401" s="1"/>
    </row>
    <row r="402" spans="1:15" ht="12.75" customHeight="1">
      <c r="A402" s="33">
        <v>392</v>
      </c>
      <c r="B402" s="62" t="s">
        <v>523</v>
      </c>
      <c r="C402" s="31">
        <v>4893.2</v>
      </c>
      <c r="D402" s="40">
        <v>4897.9000000000005</v>
      </c>
      <c r="E402" s="40">
        <v>4855.3000000000011</v>
      </c>
      <c r="F402" s="40">
        <v>4817.4000000000005</v>
      </c>
      <c r="G402" s="40">
        <v>4774.8000000000011</v>
      </c>
      <c r="H402" s="40">
        <v>4935.8000000000011</v>
      </c>
      <c r="I402" s="40">
        <v>4978.4000000000015</v>
      </c>
      <c r="J402" s="40">
        <v>5016.3000000000011</v>
      </c>
      <c r="K402" s="31">
        <v>4940.5</v>
      </c>
      <c r="L402" s="31">
        <v>4860</v>
      </c>
      <c r="M402" s="31">
        <v>0.87111000000000005</v>
      </c>
      <c r="N402" s="1"/>
      <c r="O402" s="1"/>
    </row>
    <row r="403" spans="1:15" ht="12.75" customHeight="1">
      <c r="A403" s="33">
        <v>393</v>
      </c>
      <c r="B403" s="62" t="s">
        <v>220</v>
      </c>
      <c r="C403" s="31">
        <v>2389.8000000000002</v>
      </c>
      <c r="D403" s="40">
        <v>2396.1666666666665</v>
      </c>
      <c r="E403" s="40">
        <v>2373.6333333333332</v>
      </c>
      <c r="F403" s="40">
        <v>2357.4666666666667</v>
      </c>
      <c r="G403" s="40">
        <v>2334.9333333333334</v>
      </c>
      <c r="H403" s="40">
        <v>2412.333333333333</v>
      </c>
      <c r="I403" s="40">
        <v>2434.8666666666668</v>
      </c>
      <c r="J403" s="40">
        <v>2451.0333333333328</v>
      </c>
      <c r="K403" s="31">
        <v>2418.6999999999998</v>
      </c>
      <c r="L403" s="31">
        <v>2380</v>
      </c>
      <c r="M403" s="31">
        <v>4.84023</v>
      </c>
      <c r="N403" s="1"/>
      <c r="O403" s="1"/>
    </row>
    <row r="404" spans="1:15" ht="12.75" customHeight="1">
      <c r="A404" s="33">
        <v>394</v>
      </c>
      <c r="B404" s="62" t="s">
        <v>183</v>
      </c>
      <c r="C404" s="31">
        <v>85.85</v>
      </c>
      <c r="D404" s="40">
        <v>84.833333333333329</v>
      </c>
      <c r="E404" s="40">
        <v>83.466666666666654</v>
      </c>
      <c r="F404" s="40">
        <v>81.083333333333329</v>
      </c>
      <c r="G404" s="40">
        <v>79.716666666666654</v>
      </c>
      <c r="H404" s="40">
        <v>87.216666666666654</v>
      </c>
      <c r="I404" s="40">
        <v>88.583333333333329</v>
      </c>
      <c r="J404" s="40">
        <v>90.966666666666654</v>
      </c>
      <c r="K404" s="31">
        <v>86.2</v>
      </c>
      <c r="L404" s="31">
        <v>82.45</v>
      </c>
      <c r="M404" s="31">
        <v>258.51445000000001</v>
      </c>
      <c r="N404" s="1"/>
      <c r="O404" s="1"/>
    </row>
    <row r="405" spans="1:15" ht="12.75" customHeight="1">
      <c r="A405" s="33">
        <v>395</v>
      </c>
      <c r="B405" s="62" t="s">
        <v>524</v>
      </c>
      <c r="C405" s="31">
        <v>6886.65</v>
      </c>
      <c r="D405" s="40">
        <v>6866.55</v>
      </c>
      <c r="E405" s="40">
        <v>6830.1</v>
      </c>
      <c r="F405" s="40">
        <v>6773.55</v>
      </c>
      <c r="G405" s="40">
        <v>6737.1</v>
      </c>
      <c r="H405" s="40">
        <v>6923.1</v>
      </c>
      <c r="I405" s="40">
        <v>6959.5499999999993</v>
      </c>
      <c r="J405" s="40">
        <v>7016.1</v>
      </c>
      <c r="K405" s="31">
        <v>6903</v>
      </c>
      <c r="L405" s="31">
        <v>6810</v>
      </c>
      <c r="M405" s="31">
        <v>0.1196</v>
      </c>
      <c r="N405" s="1"/>
      <c r="O405" s="1"/>
    </row>
    <row r="406" spans="1:15" ht="12.75" customHeight="1">
      <c r="A406" s="33">
        <v>396</v>
      </c>
      <c r="B406" s="62" t="s">
        <v>525</v>
      </c>
      <c r="C406" s="31">
        <v>1420.4</v>
      </c>
      <c r="D406" s="40">
        <v>1412.6166666666668</v>
      </c>
      <c r="E406" s="40">
        <v>1401.7333333333336</v>
      </c>
      <c r="F406" s="40">
        <v>1383.0666666666668</v>
      </c>
      <c r="G406" s="40">
        <v>1372.1833333333336</v>
      </c>
      <c r="H406" s="40">
        <v>1431.2833333333335</v>
      </c>
      <c r="I406" s="40">
        <v>1442.1666666666667</v>
      </c>
      <c r="J406" s="40">
        <v>1460.8333333333335</v>
      </c>
      <c r="K406" s="31">
        <v>1423.5</v>
      </c>
      <c r="L406" s="31">
        <v>1393.95</v>
      </c>
      <c r="M406" s="31">
        <v>0.55091999999999997</v>
      </c>
      <c r="N406" s="1"/>
      <c r="O406" s="1"/>
    </row>
    <row r="407" spans="1:15" ht="12.75" customHeight="1">
      <c r="A407" s="33">
        <v>397</v>
      </c>
      <c r="B407" s="62" t="s">
        <v>526</v>
      </c>
      <c r="C407" s="31">
        <v>3232.6</v>
      </c>
      <c r="D407" s="40">
        <v>3243.6333333333332</v>
      </c>
      <c r="E407" s="40">
        <v>3193.2166666666662</v>
      </c>
      <c r="F407" s="40">
        <v>3153.833333333333</v>
      </c>
      <c r="G407" s="40">
        <v>3103.4166666666661</v>
      </c>
      <c r="H407" s="40">
        <v>3283.0166666666664</v>
      </c>
      <c r="I407" s="40">
        <v>3333.4333333333334</v>
      </c>
      <c r="J407" s="40">
        <v>3372.8166666666666</v>
      </c>
      <c r="K407" s="31">
        <v>3294.05</v>
      </c>
      <c r="L407" s="31">
        <v>3204.25</v>
      </c>
      <c r="M407" s="31">
        <v>0.91886999999999996</v>
      </c>
      <c r="N407" s="1"/>
      <c r="O407" s="1"/>
    </row>
    <row r="408" spans="1:15" ht="12.75" customHeight="1">
      <c r="A408" s="33">
        <v>398</v>
      </c>
      <c r="B408" s="62" t="s">
        <v>527</v>
      </c>
      <c r="C408" s="31">
        <v>537.9</v>
      </c>
      <c r="D408" s="40">
        <v>542.81666666666661</v>
      </c>
      <c r="E408" s="40">
        <v>529.08333333333326</v>
      </c>
      <c r="F408" s="40">
        <v>520.26666666666665</v>
      </c>
      <c r="G408" s="40">
        <v>506.5333333333333</v>
      </c>
      <c r="H408" s="40">
        <v>551.63333333333321</v>
      </c>
      <c r="I408" s="40">
        <v>565.36666666666656</v>
      </c>
      <c r="J408" s="40">
        <v>574.18333333333317</v>
      </c>
      <c r="K408" s="31">
        <v>556.54999999999995</v>
      </c>
      <c r="L408" s="31">
        <v>534</v>
      </c>
      <c r="M408" s="31">
        <v>2.1322199999999998</v>
      </c>
      <c r="N408" s="1"/>
      <c r="O408" s="1"/>
    </row>
    <row r="409" spans="1:15" ht="12.75" customHeight="1">
      <c r="A409" s="33">
        <v>399</v>
      </c>
      <c r="B409" s="62" t="s">
        <v>528</v>
      </c>
      <c r="C409" s="31">
        <v>1174.95</v>
      </c>
      <c r="D409" s="40">
        <v>1184.9833333333333</v>
      </c>
      <c r="E409" s="40">
        <v>1154.9666666666667</v>
      </c>
      <c r="F409" s="40">
        <v>1134.9833333333333</v>
      </c>
      <c r="G409" s="40">
        <v>1104.9666666666667</v>
      </c>
      <c r="H409" s="40">
        <v>1204.9666666666667</v>
      </c>
      <c r="I409" s="40">
        <v>1234.9833333333336</v>
      </c>
      <c r="J409" s="40">
        <v>1254.9666666666667</v>
      </c>
      <c r="K409" s="31">
        <v>1215</v>
      </c>
      <c r="L409" s="31">
        <v>1165</v>
      </c>
      <c r="M409" s="31">
        <v>0.36679</v>
      </c>
      <c r="N409" s="1"/>
      <c r="O409" s="1"/>
    </row>
    <row r="410" spans="1:15" ht="12.75" customHeight="1">
      <c r="A410" s="33">
        <v>400</v>
      </c>
      <c r="B410" s="62" t="s">
        <v>529</v>
      </c>
      <c r="C410" s="31">
        <v>255.5</v>
      </c>
      <c r="D410" s="40">
        <v>259.13333333333333</v>
      </c>
      <c r="E410" s="40">
        <v>249.36666666666667</v>
      </c>
      <c r="F410" s="40">
        <v>243.23333333333335</v>
      </c>
      <c r="G410" s="40">
        <v>233.4666666666667</v>
      </c>
      <c r="H410" s="40">
        <v>265.26666666666665</v>
      </c>
      <c r="I410" s="40">
        <v>275.0333333333333</v>
      </c>
      <c r="J410" s="40">
        <v>281.16666666666663</v>
      </c>
      <c r="K410" s="31">
        <v>268.89999999999998</v>
      </c>
      <c r="L410" s="31">
        <v>253</v>
      </c>
      <c r="M410" s="31">
        <v>20.443770000000001</v>
      </c>
      <c r="N410" s="1"/>
      <c r="O410" s="1"/>
    </row>
    <row r="411" spans="1:15" ht="12.75" customHeight="1">
      <c r="A411" s="33">
        <v>401</v>
      </c>
      <c r="B411" s="62" t="s">
        <v>530</v>
      </c>
      <c r="C411" s="31">
        <v>809.15</v>
      </c>
      <c r="D411" s="40">
        <v>801.41666666666663</v>
      </c>
      <c r="E411" s="40">
        <v>788.83333333333326</v>
      </c>
      <c r="F411" s="40">
        <v>768.51666666666665</v>
      </c>
      <c r="G411" s="40">
        <v>755.93333333333328</v>
      </c>
      <c r="H411" s="40">
        <v>821.73333333333323</v>
      </c>
      <c r="I411" s="40">
        <v>834.31666666666649</v>
      </c>
      <c r="J411" s="40">
        <v>854.63333333333321</v>
      </c>
      <c r="K411" s="31">
        <v>814</v>
      </c>
      <c r="L411" s="31">
        <v>781.1</v>
      </c>
      <c r="M411" s="31">
        <v>0.90473000000000003</v>
      </c>
      <c r="N411" s="1"/>
      <c r="O411" s="1"/>
    </row>
    <row r="412" spans="1:15" ht="12.75" customHeight="1">
      <c r="A412" s="33">
        <v>402</v>
      </c>
      <c r="B412" s="62" t="s">
        <v>218</v>
      </c>
      <c r="C412" s="31">
        <v>25660.75</v>
      </c>
      <c r="D412" s="40">
        <v>25684.566666666666</v>
      </c>
      <c r="E412" s="40">
        <v>25224.48333333333</v>
      </c>
      <c r="F412" s="40">
        <v>24788.216666666664</v>
      </c>
      <c r="G412" s="40">
        <v>24328.133333333328</v>
      </c>
      <c r="H412" s="40">
        <v>26120.833333333332</v>
      </c>
      <c r="I412" s="40">
        <v>26580.916666666668</v>
      </c>
      <c r="J412" s="40">
        <v>27017.183333333334</v>
      </c>
      <c r="K412" s="31">
        <v>26144.65</v>
      </c>
      <c r="L412" s="31">
        <v>25248.3</v>
      </c>
      <c r="M412" s="31">
        <v>0.62343000000000004</v>
      </c>
      <c r="N412" s="1"/>
      <c r="O412" s="1"/>
    </row>
    <row r="413" spans="1:15" ht="12.75" customHeight="1">
      <c r="A413" s="33">
        <v>403</v>
      </c>
      <c r="B413" s="62" t="s">
        <v>531</v>
      </c>
      <c r="C413" s="31">
        <v>44.15</v>
      </c>
      <c r="D413" s="40">
        <v>44.183333333333337</v>
      </c>
      <c r="E413" s="40">
        <v>43.666666666666671</v>
      </c>
      <c r="F413" s="40">
        <v>43.183333333333337</v>
      </c>
      <c r="G413" s="40">
        <v>42.666666666666671</v>
      </c>
      <c r="H413" s="40">
        <v>44.666666666666671</v>
      </c>
      <c r="I413" s="40">
        <v>45.183333333333337</v>
      </c>
      <c r="J413" s="40">
        <v>45.666666666666671</v>
      </c>
      <c r="K413" s="31">
        <v>44.7</v>
      </c>
      <c r="L413" s="31">
        <v>43.7</v>
      </c>
      <c r="M413" s="31">
        <v>85.231880000000004</v>
      </c>
      <c r="N413" s="1"/>
      <c r="O413" s="1"/>
    </row>
    <row r="414" spans="1:15" ht="12.75" customHeight="1">
      <c r="A414" s="33">
        <v>404</v>
      </c>
      <c r="B414" t="s">
        <v>221</v>
      </c>
      <c r="C414" s="31">
        <v>1734.35</v>
      </c>
      <c r="D414" s="40">
        <v>1734.3</v>
      </c>
      <c r="E414" s="40">
        <v>1675.05</v>
      </c>
      <c r="F414" s="40">
        <v>1615.75</v>
      </c>
      <c r="G414" s="40">
        <v>1556.5</v>
      </c>
      <c r="H414" s="40">
        <v>1793.6</v>
      </c>
      <c r="I414" s="40">
        <v>1852.85</v>
      </c>
      <c r="J414" s="40">
        <v>1912.1499999999999</v>
      </c>
      <c r="K414" s="31">
        <v>1793.55</v>
      </c>
      <c r="L414" s="31">
        <v>1675</v>
      </c>
      <c r="M414" s="31">
        <v>134.65423000000001</v>
      </c>
      <c r="N414" s="1"/>
      <c r="O414" s="1"/>
    </row>
    <row r="415" spans="1:15" ht="12.75" customHeight="1">
      <c r="A415" s="33">
        <v>405</v>
      </c>
      <c r="B415" s="62" t="s">
        <v>532</v>
      </c>
      <c r="C415" s="31">
        <v>347.75</v>
      </c>
      <c r="D415" s="40">
        <v>349.98333333333335</v>
      </c>
      <c r="E415" s="40">
        <v>343.9666666666667</v>
      </c>
      <c r="F415" s="40">
        <v>340.18333333333334</v>
      </c>
      <c r="G415" s="40">
        <v>334.16666666666669</v>
      </c>
      <c r="H415" s="40">
        <v>353.76666666666671</v>
      </c>
      <c r="I415" s="40">
        <v>359.78333333333336</v>
      </c>
      <c r="J415" s="40">
        <v>363.56666666666672</v>
      </c>
      <c r="K415" s="31">
        <v>356</v>
      </c>
      <c r="L415" s="31">
        <v>346.2</v>
      </c>
      <c r="M415" s="31">
        <v>2.7207699999999999</v>
      </c>
      <c r="N415" s="1"/>
      <c r="O415" s="1"/>
    </row>
    <row r="416" spans="1:15" ht="12.75" customHeight="1">
      <c r="A416" s="33">
        <v>406</v>
      </c>
      <c r="B416" s="62" t="s">
        <v>219</v>
      </c>
      <c r="C416" s="31">
        <v>3802.25</v>
      </c>
      <c r="D416" s="40">
        <v>3814.0833333333335</v>
      </c>
      <c r="E416" s="40">
        <v>3768.2666666666669</v>
      </c>
      <c r="F416" s="40">
        <v>3734.2833333333333</v>
      </c>
      <c r="G416" s="40">
        <v>3688.4666666666667</v>
      </c>
      <c r="H416" s="40">
        <v>3848.0666666666671</v>
      </c>
      <c r="I416" s="40">
        <v>3893.8833333333337</v>
      </c>
      <c r="J416" s="40">
        <v>3927.8666666666672</v>
      </c>
      <c r="K416" s="31">
        <v>3859.9</v>
      </c>
      <c r="L416" s="31">
        <v>3780.1</v>
      </c>
      <c r="M416" s="31">
        <v>3.59152</v>
      </c>
      <c r="N416" s="1"/>
      <c r="O416" s="1"/>
    </row>
    <row r="417" spans="1:15" ht="12.75" customHeight="1">
      <c r="A417" s="33">
        <v>407</v>
      </c>
      <c r="B417" s="62" t="s">
        <v>533</v>
      </c>
      <c r="C417" s="31">
        <v>541.70000000000005</v>
      </c>
      <c r="D417" s="40">
        <v>544.6</v>
      </c>
      <c r="E417" s="40">
        <v>537.25</v>
      </c>
      <c r="F417" s="40">
        <v>532.79999999999995</v>
      </c>
      <c r="G417" s="40">
        <v>525.44999999999993</v>
      </c>
      <c r="H417" s="40">
        <v>549.05000000000007</v>
      </c>
      <c r="I417" s="40">
        <v>556.4000000000002</v>
      </c>
      <c r="J417" s="40">
        <v>560.85000000000014</v>
      </c>
      <c r="K417" s="31">
        <v>551.95000000000005</v>
      </c>
      <c r="L417" s="31">
        <v>540.15</v>
      </c>
      <c r="M417" s="31">
        <v>3.4424299999999999</v>
      </c>
      <c r="N417" s="1"/>
      <c r="O417" s="1"/>
    </row>
    <row r="418" spans="1:15" ht="12.75" customHeight="1">
      <c r="A418" s="33">
        <v>408</v>
      </c>
      <c r="B418" s="62" t="s">
        <v>534</v>
      </c>
      <c r="C418" s="31">
        <v>3849.05</v>
      </c>
      <c r="D418" s="40">
        <v>3845.4166666666665</v>
      </c>
      <c r="E418" s="40">
        <v>3805.833333333333</v>
      </c>
      <c r="F418" s="40">
        <v>3762.6166666666663</v>
      </c>
      <c r="G418" s="40">
        <v>3723.0333333333328</v>
      </c>
      <c r="H418" s="40">
        <v>3888.6333333333332</v>
      </c>
      <c r="I418" s="40">
        <v>3928.2166666666662</v>
      </c>
      <c r="J418" s="40">
        <v>3971.4333333333334</v>
      </c>
      <c r="K418" s="31">
        <v>3885</v>
      </c>
      <c r="L418" s="31">
        <v>3802.2</v>
      </c>
      <c r="M418" s="31">
        <v>2.1379000000000001</v>
      </c>
      <c r="N418" s="1"/>
      <c r="O418" s="1"/>
    </row>
    <row r="419" spans="1:15" ht="12.75" customHeight="1">
      <c r="A419" s="33">
        <v>409</v>
      </c>
      <c r="B419" s="62" t="s">
        <v>299</v>
      </c>
      <c r="C419" s="31">
        <v>512.85</v>
      </c>
      <c r="D419" s="40">
        <v>515.2166666666667</v>
      </c>
      <c r="E419" s="40">
        <v>505.63333333333344</v>
      </c>
      <c r="F419" s="40">
        <v>498.41666666666674</v>
      </c>
      <c r="G419" s="40">
        <v>488.83333333333348</v>
      </c>
      <c r="H419" s="40">
        <v>522.43333333333339</v>
      </c>
      <c r="I419" s="40">
        <v>532.01666666666665</v>
      </c>
      <c r="J419" s="40">
        <v>539.23333333333335</v>
      </c>
      <c r="K419" s="31">
        <v>524.79999999999995</v>
      </c>
      <c r="L419" s="31">
        <v>508</v>
      </c>
      <c r="M419" s="31">
        <v>16.824249999999999</v>
      </c>
      <c r="N419" s="1"/>
      <c r="O419" s="1"/>
    </row>
    <row r="420" spans="1:15" ht="12.75" customHeight="1">
      <c r="A420" s="33">
        <v>410</v>
      </c>
      <c r="B420" s="62" t="s">
        <v>535</v>
      </c>
      <c r="C420" s="31">
        <v>1014.85</v>
      </c>
      <c r="D420" s="40">
        <v>1024.9833333333333</v>
      </c>
      <c r="E420" s="40">
        <v>1001.7166666666667</v>
      </c>
      <c r="F420" s="40">
        <v>988.58333333333337</v>
      </c>
      <c r="G420" s="40">
        <v>965.31666666666672</v>
      </c>
      <c r="H420" s="40">
        <v>1038.1166666666668</v>
      </c>
      <c r="I420" s="40">
        <v>1061.3833333333337</v>
      </c>
      <c r="J420" s="40">
        <v>1074.5166666666667</v>
      </c>
      <c r="K420" s="31">
        <v>1048.25</v>
      </c>
      <c r="L420" s="31">
        <v>1011.85</v>
      </c>
      <c r="M420" s="31">
        <v>1.9763200000000001</v>
      </c>
      <c r="N420" s="1"/>
      <c r="O420" s="1"/>
    </row>
    <row r="421" spans="1:15" ht="12.75" customHeight="1">
      <c r="A421" s="33">
        <v>411</v>
      </c>
      <c r="B421" s="62" t="s">
        <v>536</v>
      </c>
      <c r="C421" s="31">
        <v>550.25</v>
      </c>
      <c r="D421" s="40">
        <v>547.08333333333337</v>
      </c>
      <c r="E421" s="40">
        <v>539.16666666666674</v>
      </c>
      <c r="F421" s="40">
        <v>528.08333333333337</v>
      </c>
      <c r="G421" s="40">
        <v>520.16666666666674</v>
      </c>
      <c r="H421" s="40">
        <v>558.16666666666674</v>
      </c>
      <c r="I421" s="40">
        <v>566.08333333333348</v>
      </c>
      <c r="J421" s="40">
        <v>577.16666666666674</v>
      </c>
      <c r="K421" s="31">
        <v>555</v>
      </c>
      <c r="L421" s="31">
        <v>536</v>
      </c>
      <c r="M421" s="31">
        <v>11.785360000000001</v>
      </c>
      <c r="N421" s="1"/>
      <c r="O421" s="1"/>
    </row>
    <row r="422" spans="1:15" ht="12.75" customHeight="1">
      <c r="A422" s="33">
        <v>412</v>
      </c>
      <c r="B422" s="62" t="s">
        <v>217</v>
      </c>
      <c r="C422" s="31">
        <v>566.35</v>
      </c>
      <c r="D422" s="40">
        <v>567.16666666666663</v>
      </c>
      <c r="E422" s="40">
        <v>564.83333333333326</v>
      </c>
      <c r="F422" s="40">
        <v>563.31666666666661</v>
      </c>
      <c r="G422" s="40">
        <v>560.98333333333323</v>
      </c>
      <c r="H422" s="40">
        <v>568.68333333333328</v>
      </c>
      <c r="I422" s="40">
        <v>571.01666666666654</v>
      </c>
      <c r="J422" s="40">
        <v>572.5333333333333</v>
      </c>
      <c r="K422" s="31">
        <v>569.5</v>
      </c>
      <c r="L422" s="31">
        <v>565.65</v>
      </c>
      <c r="M422" s="31">
        <v>149.46870999999999</v>
      </c>
      <c r="N422" s="1"/>
      <c r="O422" s="1"/>
    </row>
    <row r="423" spans="1:15" ht="12.75" customHeight="1">
      <c r="A423" s="33">
        <v>413</v>
      </c>
      <c r="B423" s="62" t="s">
        <v>214</v>
      </c>
      <c r="C423" s="31">
        <v>85.85</v>
      </c>
      <c r="D423" s="40">
        <v>85.766666666666666</v>
      </c>
      <c r="E423" s="40">
        <v>85.083333333333329</v>
      </c>
      <c r="F423" s="40">
        <v>84.316666666666663</v>
      </c>
      <c r="G423" s="40">
        <v>83.633333333333326</v>
      </c>
      <c r="H423" s="40">
        <v>86.533333333333331</v>
      </c>
      <c r="I423" s="40">
        <v>87.216666666666669</v>
      </c>
      <c r="J423" s="40">
        <v>87.983333333333334</v>
      </c>
      <c r="K423" s="31">
        <v>86.45</v>
      </c>
      <c r="L423" s="31">
        <v>85</v>
      </c>
      <c r="M423" s="31">
        <v>126.79704</v>
      </c>
      <c r="N423" s="1"/>
      <c r="O423" s="1"/>
    </row>
    <row r="424" spans="1:15" ht="12.75" customHeight="1">
      <c r="A424" s="33">
        <v>414</v>
      </c>
      <c r="B424" s="62" t="s">
        <v>537</v>
      </c>
      <c r="C424" s="31">
        <v>309</v>
      </c>
      <c r="D424" s="40">
        <v>310.58333333333331</v>
      </c>
      <c r="E424" s="40">
        <v>303.51666666666665</v>
      </c>
      <c r="F424" s="40">
        <v>298.03333333333336</v>
      </c>
      <c r="G424" s="40">
        <v>290.9666666666667</v>
      </c>
      <c r="H424" s="40">
        <v>316.06666666666661</v>
      </c>
      <c r="I424" s="40">
        <v>323.13333333333333</v>
      </c>
      <c r="J424" s="40">
        <v>328.61666666666656</v>
      </c>
      <c r="K424" s="31">
        <v>317.64999999999998</v>
      </c>
      <c r="L424" s="31">
        <v>305.10000000000002</v>
      </c>
      <c r="M424" s="31">
        <v>9.3929799999999997</v>
      </c>
      <c r="N424" s="1"/>
      <c r="O424" s="1"/>
    </row>
    <row r="425" spans="1:15" ht="12.75" customHeight="1">
      <c r="A425" s="33">
        <v>415</v>
      </c>
      <c r="B425" s="62" t="s">
        <v>538</v>
      </c>
      <c r="C425" s="31">
        <v>150.94999999999999</v>
      </c>
      <c r="D425" s="40">
        <v>151.19999999999999</v>
      </c>
      <c r="E425" s="40">
        <v>149.94999999999999</v>
      </c>
      <c r="F425" s="40">
        <v>148.94999999999999</v>
      </c>
      <c r="G425" s="40">
        <v>147.69999999999999</v>
      </c>
      <c r="H425" s="40">
        <v>152.19999999999999</v>
      </c>
      <c r="I425" s="40">
        <v>153.44999999999999</v>
      </c>
      <c r="J425" s="40">
        <v>154.44999999999999</v>
      </c>
      <c r="K425" s="31">
        <v>152.44999999999999</v>
      </c>
      <c r="L425" s="31">
        <v>150.19999999999999</v>
      </c>
      <c r="M425" s="31">
        <v>6.10215</v>
      </c>
      <c r="N425" s="1"/>
      <c r="O425" s="1"/>
    </row>
    <row r="426" spans="1:15" ht="12.75" customHeight="1">
      <c r="A426" s="33">
        <v>416</v>
      </c>
      <c r="B426" s="62" t="s">
        <v>539</v>
      </c>
      <c r="C426" s="31">
        <v>498.35</v>
      </c>
      <c r="D426" s="40">
        <v>497.4666666666667</v>
      </c>
      <c r="E426" s="40">
        <v>492.13333333333338</v>
      </c>
      <c r="F426" s="40">
        <v>485.91666666666669</v>
      </c>
      <c r="G426" s="40">
        <v>480.58333333333337</v>
      </c>
      <c r="H426" s="40">
        <v>503.68333333333339</v>
      </c>
      <c r="I426" s="40">
        <v>509.01666666666665</v>
      </c>
      <c r="J426" s="40">
        <v>515.23333333333335</v>
      </c>
      <c r="K426" s="31">
        <v>502.8</v>
      </c>
      <c r="L426" s="31">
        <v>491.25</v>
      </c>
      <c r="M426" s="31">
        <v>1.25146</v>
      </c>
      <c r="N426" s="1"/>
      <c r="O426" s="1"/>
    </row>
    <row r="427" spans="1:15" ht="12.75" customHeight="1">
      <c r="A427" s="33">
        <v>417</v>
      </c>
      <c r="B427" s="62" t="s">
        <v>540</v>
      </c>
      <c r="C427" s="31">
        <v>435.35</v>
      </c>
      <c r="D427" s="40">
        <v>435.16666666666669</v>
      </c>
      <c r="E427" s="40">
        <v>431.18333333333339</v>
      </c>
      <c r="F427" s="40">
        <v>427.01666666666671</v>
      </c>
      <c r="G427" s="40">
        <v>423.03333333333342</v>
      </c>
      <c r="H427" s="40">
        <v>439.33333333333337</v>
      </c>
      <c r="I427" s="40">
        <v>443.31666666666661</v>
      </c>
      <c r="J427" s="40">
        <v>447.48333333333335</v>
      </c>
      <c r="K427" s="31">
        <v>439.15</v>
      </c>
      <c r="L427" s="31">
        <v>431</v>
      </c>
      <c r="M427" s="31">
        <v>3.1638700000000002</v>
      </c>
      <c r="N427" s="1"/>
      <c r="O427" s="1"/>
    </row>
    <row r="428" spans="1:15" ht="12.75" customHeight="1">
      <c r="A428" s="33">
        <v>418</v>
      </c>
      <c r="B428" s="62" t="s">
        <v>541</v>
      </c>
      <c r="C428" s="31">
        <v>204.3</v>
      </c>
      <c r="D428" s="40">
        <v>204.86666666666665</v>
      </c>
      <c r="E428" s="40">
        <v>201.6333333333333</v>
      </c>
      <c r="F428" s="40">
        <v>198.96666666666664</v>
      </c>
      <c r="G428" s="40">
        <v>195.73333333333329</v>
      </c>
      <c r="H428" s="40">
        <v>207.5333333333333</v>
      </c>
      <c r="I428" s="40">
        <v>210.76666666666665</v>
      </c>
      <c r="J428" s="40">
        <v>213.43333333333331</v>
      </c>
      <c r="K428" s="31">
        <v>208.1</v>
      </c>
      <c r="L428" s="31">
        <v>202.2</v>
      </c>
      <c r="M428" s="31">
        <v>8.2178799999999992</v>
      </c>
      <c r="N428" s="1"/>
      <c r="O428" s="1"/>
    </row>
    <row r="429" spans="1:15" ht="12.75" customHeight="1">
      <c r="A429" s="33">
        <v>419</v>
      </c>
      <c r="B429" s="62" t="s">
        <v>222</v>
      </c>
      <c r="C429" s="31">
        <v>991.9</v>
      </c>
      <c r="D429" s="40">
        <v>989.7833333333333</v>
      </c>
      <c r="E429" s="40">
        <v>985.71666666666658</v>
      </c>
      <c r="F429" s="40">
        <v>979.5333333333333</v>
      </c>
      <c r="G429" s="40">
        <v>975.46666666666658</v>
      </c>
      <c r="H429" s="40">
        <v>995.96666666666658</v>
      </c>
      <c r="I429" s="40">
        <v>1000.0333333333332</v>
      </c>
      <c r="J429" s="40">
        <v>1006.2166666666666</v>
      </c>
      <c r="K429" s="31">
        <v>993.85</v>
      </c>
      <c r="L429" s="31">
        <v>983.6</v>
      </c>
      <c r="M429" s="31">
        <v>13.96686</v>
      </c>
      <c r="N429" s="1"/>
      <c r="O429" s="1"/>
    </row>
    <row r="430" spans="1:15" ht="12.75" customHeight="1">
      <c r="A430" s="33">
        <v>420</v>
      </c>
      <c r="B430" s="62" t="s">
        <v>223</v>
      </c>
      <c r="C430" s="31">
        <v>442.6</v>
      </c>
      <c r="D430" s="40">
        <v>445.66666666666669</v>
      </c>
      <c r="E430" s="40">
        <v>438.93333333333339</v>
      </c>
      <c r="F430" s="40">
        <v>435.26666666666671</v>
      </c>
      <c r="G430" s="40">
        <v>428.53333333333342</v>
      </c>
      <c r="H430" s="40">
        <v>449.33333333333337</v>
      </c>
      <c r="I430" s="40">
        <v>456.06666666666661</v>
      </c>
      <c r="J430" s="40">
        <v>459.73333333333335</v>
      </c>
      <c r="K430" s="31">
        <v>452.4</v>
      </c>
      <c r="L430" s="31">
        <v>442</v>
      </c>
      <c r="M430" s="31">
        <v>8.0860900000000004</v>
      </c>
      <c r="N430" s="1"/>
      <c r="O430" s="1"/>
    </row>
    <row r="431" spans="1:15" ht="12.75" customHeight="1">
      <c r="A431" s="33">
        <v>421</v>
      </c>
      <c r="B431" s="62" t="s">
        <v>542</v>
      </c>
      <c r="C431" s="31">
        <v>2609.9</v>
      </c>
      <c r="D431" s="40">
        <v>2613.0333333333333</v>
      </c>
      <c r="E431" s="40">
        <v>2575.7166666666667</v>
      </c>
      <c r="F431" s="40">
        <v>2541.5333333333333</v>
      </c>
      <c r="G431" s="40">
        <v>2504.2166666666667</v>
      </c>
      <c r="H431" s="40">
        <v>2647.2166666666667</v>
      </c>
      <c r="I431" s="40">
        <v>2684.5333333333333</v>
      </c>
      <c r="J431" s="40">
        <v>2718.7166666666667</v>
      </c>
      <c r="K431" s="31">
        <v>2650.35</v>
      </c>
      <c r="L431" s="31">
        <v>2578.85</v>
      </c>
      <c r="M431" s="31">
        <v>0.44835999999999998</v>
      </c>
      <c r="N431" s="1"/>
      <c r="O431" s="1"/>
    </row>
    <row r="432" spans="1:15" ht="12.75" customHeight="1">
      <c r="A432" s="33">
        <v>422</v>
      </c>
      <c r="B432" s="62" t="s">
        <v>543</v>
      </c>
      <c r="C432" s="31">
        <v>1174.3499999999999</v>
      </c>
      <c r="D432" s="40">
        <v>1178.2833333333335</v>
      </c>
      <c r="E432" s="40">
        <v>1158.616666666667</v>
      </c>
      <c r="F432" s="40">
        <v>1142.8833333333334</v>
      </c>
      <c r="G432" s="40">
        <v>1123.2166666666669</v>
      </c>
      <c r="H432" s="40">
        <v>1194.0166666666671</v>
      </c>
      <c r="I432" s="40">
        <v>1213.6833333333336</v>
      </c>
      <c r="J432" s="40">
        <v>1229.4166666666672</v>
      </c>
      <c r="K432" s="31">
        <v>1197.95</v>
      </c>
      <c r="L432" s="31">
        <v>1162.55</v>
      </c>
      <c r="M432" s="31">
        <v>0.59536999999999995</v>
      </c>
      <c r="N432" s="1"/>
      <c r="O432" s="1"/>
    </row>
    <row r="433" spans="1:15" ht="12.75" customHeight="1">
      <c r="A433" s="33">
        <v>423</v>
      </c>
      <c r="B433" s="62" t="s">
        <v>544</v>
      </c>
      <c r="C433" s="31">
        <v>280</v>
      </c>
      <c r="D433" s="40">
        <v>282.31666666666666</v>
      </c>
      <c r="E433" s="40">
        <v>276.88333333333333</v>
      </c>
      <c r="F433" s="40">
        <v>273.76666666666665</v>
      </c>
      <c r="G433" s="40">
        <v>268.33333333333331</v>
      </c>
      <c r="H433" s="40">
        <v>285.43333333333334</v>
      </c>
      <c r="I433" s="40">
        <v>290.86666666666662</v>
      </c>
      <c r="J433" s="40">
        <v>293.98333333333335</v>
      </c>
      <c r="K433" s="31">
        <v>287.75</v>
      </c>
      <c r="L433" s="31">
        <v>279.2</v>
      </c>
      <c r="M433" s="31">
        <v>3.6257000000000001</v>
      </c>
      <c r="N433" s="1"/>
      <c r="O433" s="1"/>
    </row>
    <row r="434" spans="1:15" ht="12.75" customHeight="1">
      <c r="A434" s="33">
        <v>424</v>
      </c>
      <c r="B434" s="62" t="s">
        <v>545</v>
      </c>
      <c r="C434" s="31">
        <v>395.4</v>
      </c>
      <c r="D434" s="40">
        <v>396.2833333333333</v>
      </c>
      <c r="E434" s="40">
        <v>391.96666666666658</v>
      </c>
      <c r="F434" s="40">
        <v>388.5333333333333</v>
      </c>
      <c r="G434" s="40">
        <v>384.21666666666658</v>
      </c>
      <c r="H434" s="40">
        <v>399.71666666666658</v>
      </c>
      <c r="I434" s="40">
        <v>404.0333333333333</v>
      </c>
      <c r="J434" s="40">
        <v>407.46666666666658</v>
      </c>
      <c r="K434" s="31">
        <v>400.6</v>
      </c>
      <c r="L434" s="31">
        <v>392.85</v>
      </c>
      <c r="M434" s="31">
        <v>3.9555500000000001</v>
      </c>
      <c r="N434" s="1"/>
      <c r="O434" s="1"/>
    </row>
    <row r="435" spans="1:15" ht="12.75" customHeight="1">
      <c r="A435" s="33">
        <v>425</v>
      </c>
      <c r="B435" s="62" t="s">
        <v>546</v>
      </c>
      <c r="C435" s="31">
        <v>3050.4</v>
      </c>
      <c r="D435" s="40">
        <v>3040.7333333333336</v>
      </c>
      <c r="E435" s="40">
        <v>3022.0166666666673</v>
      </c>
      <c r="F435" s="40">
        <v>2993.6333333333337</v>
      </c>
      <c r="G435" s="40">
        <v>2974.9166666666674</v>
      </c>
      <c r="H435" s="40">
        <v>3069.1166666666672</v>
      </c>
      <c r="I435" s="40">
        <v>3087.8333333333335</v>
      </c>
      <c r="J435" s="40">
        <v>3116.2166666666672</v>
      </c>
      <c r="K435" s="31">
        <v>3059.45</v>
      </c>
      <c r="L435" s="31">
        <v>3012.35</v>
      </c>
      <c r="M435" s="31">
        <v>0.67944000000000004</v>
      </c>
      <c r="N435" s="1"/>
      <c r="O435" s="1"/>
    </row>
    <row r="436" spans="1:15" ht="12.75" customHeight="1">
      <c r="A436" s="33">
        <v>426</v>
      </c>
      <c r="B436" s="62" t="s">
        <v>547</v>
      </c>
      <c r="C436" s="31">
        <v>485.1</v>
      </c>
      <c r="D436" s="40">
        <v>485.40000000000003</v>
      </c>
      <c r="E436" s="40">
        <v>482.80000000000007</v>
      </c>
      <c r="F436" s="40">
        <v>480.50000000000006</v>
      </c>
      <c r="G436" s="40">
        <v>477.90000000000009</v>
      </c>
      <c r="H436" s="40">
        <v>487.70000000000005</v>
      </c>
      <c r="I436" s="40">
        <v>490.30000000000007</v>
      </c>
      <c r="J436" s="40">
        <v>492.6</v>
      </c>
      <c r="K436" s="31">
        <v>488</v>
      </c>
      <c r="L436" s="31">
        <v>483.1</v>
      </c>
      <c r="M436" s="31">
        <v>1.1348100000000001</v>
      </c>
      <c r="N436" s="1"/>
      <c r="O436" s="1"/>
    </row>
    <row r="437" spans="1:15" ht="12.75" customHeight="1">
      <c r="A437" s="33">
        <v>427</v>
      </c>
      <c r="B437" s="62" t="s">
        <v>548</v>
      </c>
      <c r="C437" s="31">
        <v>14</v>
      </c>
      <c r="D437" s="40">
        <v>14.133333333333333</v>
      </c>
      <c r="E437" s="40">
        <v>13.716666666666665</v>
      </c>
      <c r="F437" s="40">
        <v>13.433333333333332</v>
      </c>
      <c r="G437" s="40">
        <v>13.016666666666664</v>
      </c>
      <c r="H437" s="40">
        <v>14.416666666666666</v>
      </c>
      <c r="I437" s="40">
        <v>14.833333333333334</v>
      </c>
      <c r="J437" s="40">
        <v>15.116666666666667</v>
      </c>
      <c r="K437" s="31">
        <v>14.55</v>
      </c>
      <c r="L437" s="31">
        <v>13.85</v>
      </c>
      <c r="M437" s="31">
        <v>1343.1576700000001</v>
      </c>
      <c r="N437" s="1"/>
      <c r="O437" s="1"/>
    </row>
    <row r="438" spans="1:15" ht="12.75" customHeight="1">
      <c r="A438" s="33">
        <v>428</v>
      </c>
      <c r="B438" s="62" t="s">
        <v>549</v>
      </c>
      <c r="C438" s="31">
        <v>246.4</v>
      </c>
      <c r="D438" s="40">
        <v>243</v>
      </c>
      <c r="E438" s="40">
        <v>237.5</v>
      </c>
      <c r="F438" s="40">
        <v>228.6</v>
      </c>
      <c r="G438" s="40">
        <v>223.1</v>
      </c>
      <c r="H438" s="40">
        <v>251.9</v>
      </c>
      <c r="I438" s="40">
        <v>257.39999999999998</v>
      </c>
      <c r="J438" s="40">
        <v>266.3</v>
      </c>
      <c r="K438" s="31">
        <v>248.5</v>
      </c>
      <c r="L438" s="31">
        <v>234.1</v>
      </c>
      <c r="M438" s="31">
        <v>4.7607600000000003</v>
      </c>
      <c r="N438" s="1"/>
      <c r="O438" s="1"/>
    </row>
    <row r="439" spans="1:15" ht="12.75" customHeight="1">
      <c r="A439" s="33">
        <v>429</v>
      </c>
      <c r="B439" s="62" t="s">
        <v>550</v>
      </c>
      <c r="C439" s="31">
        <v>916.75</v>
      </c>
      <c r="D439" s="40">
        <v>916.26666666666677</v>
      </c>
      <c r="E439" s="40">
        <v>910.53333333333353</v>
      </c>
      <c r="F439" s="40">
        <v>904.31666666666672</v>
      </c>
      <c r="G439" s="40">
        <v>898.58333333333348</v>
      </c>
      <c r="H439" s="40">
        <v>922.48333333333358</v>
      </c>
      <c r="I439" s="40">
        <v>928.21666666666692</v>
      </c>
      <c r="J439" s="40">
        <v>934.43333333333362</v>
      </c>
      <c r="K439" s="31">
        <v>922</v>
      </c>
      <c r="L439" s="31">
        <v>910.05</v>
      </c>
      <c r="M439" s="31">
        <v>0.52063000000000004</v>
      </c>
      <c r="N439" s="1"/>
      <c r="O439" s="1"/>
    </row>
    <row r="440" spans="1:15" ht="12.75" customHeight="1">
      <c r="A440" s="33">
        <v>430</v>
      </c>
      <c r="B440" s="62" t="s">
        <v>224</v>
      </c>
      <c r="C440" s="31">
        <v>745.45</v>
      </c>
      <c r="D440" s="40">
        <v>746.69999999999993</v>
      </c>
      <c r="E440" s="40">
        <v>741.64999999999986</v>
      </c>
      <c r="F440" s="40">
        <v>737.84999999999991</v>
      </c>
      <c r="G440" s="40">
        <v>732.79999999999984</v>
      </c>
      <c r="H440" s="40">
        <v>750.49999999999989</v>
      </c>
      <c r="I440" s="40">
        <v>755.54999999999984</v>
      </c>
      <c r="J440" s="40">
        <v>759.34999999999991</v>
      </c>
      <c r="K440" s="31">
        <v>751.75</v>
      </c>
      <c r="L440" s="31">
        <v>742.9</v>
      </c>
      <c r="M440" s="31">
        <v>2.0167700000000002</v>
      </c>
      <c r="N440" s="1"/>
      <c r="O440" s="1"/>
    </row>
    <row r="441" spans="1:15" ht="12.75" customHeight="1">
      <c r="A441" s="33">
        <v>431</v>
      </c>
      <c r="B441" s="62" t="s">
        <v>551</v>
      </c>
      <c r="C441" s="31">
        <v>1626.35</v>
      </c>
      <c r="D441" s="40">
        <v>1633.7166666666665</v>
      </c>
      <c r="E441" s="40">
        <v>1612.633333333333</v>
      </c>
      <c r="F441" s="40">
        <v>1598.9166666666665</v>
      </c>
      <c r="G441" s="40">
        <v>1577.833333333333</v>
      </c>
      <c r="H441" s="40">
        <v>1647.4333333333329</v>
      </c>
      <c r="I441" s="40">
        <v>1668.5166666666664</v>
      </c>
      <c r="J441" s="40">
        <v>1682.2333333333329</v>
      </c>
      <c r="K441" s="31">
        <v>1654.8</v>
      </c>
      <c r="L441" s="31">
        <v>1620</v>
      </c>
      <c r="M441" s="31">
        <v>0.12570000000000001</v>
      </c>
      <c r="N441" s="1"/>
      <c r="O441" s="1"/>
    </row>
    <row r="442" spans="1:15" ht="12.75" customHeight="1">
      <c r="A442" s="33">
        <v>432</v>
      </c>
      <c r="B442" s="62" t="s">
        <v>552</v>
      </c>
      <c r="C442" s="31">
        <v>415.4</v>
      </c>
      <c r="D442" s="40">
        <v>415.06666666666666</v>
      </c>
      <c r="E442" s="40">
        <v>414.13333333333333</v>
      </c>
      <c r="F442" s="40">
        <v>412.86666666666667</v>
      </c>
      <c r="G442" s="40">
        <v>411.93333333333334</v>
      </c>
      <c r="H442" s="40">
        <v>416.33333333333331</v>
      </c>
      <c r="I442" s="40">
        <v>417.26666666666659</v>
      </c>
      <c r="J442" s="40">
        <v>418.5333333333333</v>
      </c>
      <c r="K442" s="31">
        <v>416</v>
      </c>
      <c r="L442" s="31">
        <v>413.8</v>
      </c>
      <c r="M442" s="31">
        <v>0.31264999999999998</v>
      </c>
      <c r="N442" s="1"/>
      <c r="O442" s="1"/>
    </row>
    <row r="443" spans="1:15" ht="12.75" customHeight="1">
      <c r="A443" s="33">
        <v>433</v>
      </c>
      <c r="B443" s="62" t="s">
        <v>553</v>
      </c>
      <c r="C443" s="31">
        <v>757.65</v>
      </c>
      <c r="D443" s="40">
        <v>755.6</v>
      </c>
      <c r="E443" s="40">
        <v>751.75</v>
      </c>
      <c r="F443" s="40">
        <v>745.85</v>
      </c>
      <c r="G443" s="40">
        <v>742</v>
      </c>
      <c r="H443" s="40">
        <v>761.5</v>
      </c>
      <c r="I443" s="40">
        <v>765.35000000000014</v>
      </c>
      <c r="J443" s="40">
        <v>771.25</v>
      </c>
      <c r="K443" s="31">
        <v>759.45</v>
      </c>
      <c r="L443" s="31">
        <v>749.7</v>
      </c>
      <c r="M443" s="31">
        <v>0.66139000000000003</v>
      </c>
      <c r="N443" s="1"/>
      <c r="O443" s="1"/>
    </row>
    <row r="444" spans="1:15" ht="12.75" customHeight="1">
      <c r="A444" s="33">
        <v>434</v>
      </c>
      <c r="B444" s="62" t="s">
        <v>554</v>
      </c>
      <c r="C444" s="31">
        <v>40.4</v>
      </c>
      <c r="D444" s="40">
        <v>40.966666666666661</v>
      </c>
      <c r="E444" s="40">
        <v>39.48333333333332</v>
      </c>
      <c r="F444" s="40">
        <v>38.566666666666656</v>
      </c>
      <c r="G444" s="40">
        <v>37.083333333333314</v>
      </c>
      <c r="H444" s="40">
        <v>41.883333333333326</v>
      </c>
      <c r="I444" s="40">
        <v>43.36666666666666</v>
      </c>
      <c r="J444" s="40">
        <v>44.283333333333331</v>
      </c>
      <c r="K444" s="31">
        <v>42.45</v>
      </c>
      <c r="L444" s="31">
        <v>40.049999999999997</v>
      </c>
      <c r="M444" s="31">
        <v>121.41818000000001</v>
      </c>
      <c r="N444" s="1"/>
      <c r="O444" s="1"/>
    </row>
    <row r="445" spans="1:15" ht="12.75" customHeight="1">
      <c r="A445" s="33">
        <v>435</v>
      </c>
      <c r="B445" s="62" t="s">
        <v>236</v>
      </c>
      <c r="C445" s="31">
        <v>1350.9</v>
      </c>
      <c r="D445" s="40">
        <v>1348</v>
      </c>
      <c r="E445" s="40">
        <v>1339.45</v>
      </c>
      <c r="F445" s="40">
        <v>1328</v>
      </c>
      <c r="G445" s="40">
        <v>1319.45</v>
      </c>
      <c r="H445" s="40">
        <v>1359.45</v>
      </c>
      <c r="I445" s="40">
        <v>1368.0000000000002</v>
      </c>
      <c r="J445" s="40">
        <v>1379.45</v>
      </c>
      <c r="K445" s="31">
        <v>1356.55</v>
      </c>
      <c r="L445" s="31">
        <v>1336.55</v>
      </c>
      <c r="M445" s="31">
        <v>8.4672300000000007</v>
      </c>
      <c r="N445" s="1"/>
      <c r="O445" s="1"/>
    </row>
    <row r="446" spans="1:15" ht="12.75" customHeight="1">
      <c r="A446" s="33">
        <v>436</v>
      </c>
      <c r="B446" s="62" t="s">
        <v>555</v>
      </c>
      <c r="C446" s="31">
        <v>1052.2</v>
      </c>
      <c r="D446" s="40">
        <v>1054.3333333333333</v>
      </c>
      <c r="E446" s="40">
        <v>1026.9666666666665</v>
      </c>
      <c r="F446" s="40">
        <v>1001.7333333333331</v>
      </c>
      <c r="G446" s="40">
        <v>974.36666666666633</v>
      </c>
      <c r="H446" s="40">
        <v>1079.5666666666666</v>
      </c>
      <c r="I446" s="40">
        <v>1106.9333333333334</v>
      </c>
      <c r="J446" s="40">
        <v>1132.1666666666667</v>
      </c>
      <c r="K446" s="31">
        <v>1081.7</v>
      </c>
      <c r="L446" s="31">
        <v>1029.0999999999999</v>
      </c>
      <c r="M446" s="31">
        <v>17.330449999999999</v>
      </c>
      <c r="N446" s="1"/>
      <c r="O446" s="1"/>
    </row>
    <row r="447" spans="1:15" ht="12.75" customHeight="1">
      <c r="A447" s="33">
        <v>437</v>
      </c>
      <c r="B447" s="62" t="s">
        <v>225</v>
      </c>
      <c r="C447" s="31">
        <v>997.2</v>
      </c>
      <c r="D447" s="40">
        <v>991.11666666666667</v>
      </c>
      <c r="E447" s="40">
        <v>983.23333333333335</v>
      </c>
      <c r="F447" s="40">
        <v>969.26666666666665</v>
      </c>
      <c r="G447" s="40">
        <v>961.38333333333333</v>
      </c>
      <c r="H447" s="40">
        <v>1005.0833333333334</v>
      </c>
      <c r="I447" s="40">
        <v>1012.9666666666668</v>
      </c>
      <c r="J447" s="40">
        <v>1026.9333333333334</v>
      </c>
      <c r="K447" s="31">
        <v>999</v>
      </c>
      <c r="L447" s="31">
        <v>977.15</v>
      </c>
      <c r="M447" s="31">
        <v>17.57441</v>
      </c>
      <c r="N447" s="1"/>
      <c r="O447" s="1"/>
    </row>
    <row r="448" spans="1:15" ht="12.75" customHeight="1">
      <c r="A448" s="33">
        <v>438</v>
      </c>
      <c r="B448" s="62" t="s">
        <v>556</v>
      </c>
      <c r="C448" s="31">
        <v>247.2</v>
      </c>
      <c r="D448" s="40">
        <v>249.9</v>
      </c>
      <c r="E448" s="40">
        <v>243</v>
      </c>
      <c r="F448" s="40">
        <v>238.79999999999998</v>
      </c>
      <c r="G448" s="40">
        <v>231.89999999999998</v>
      </c>
      <c r="H448" s="40">
        <v>254.10000000000002</v>
      </c>
      <c r="I448" s="40">
        <v>261.00000000000006</v>
      </c>
      <c r="J448" s="40">
        <v>265.20000000000005</v>
      </c>
      <c r="K448" s="31">
        <v>256.8</v>
      </c>
      <c r="L448" s="31">
        <v>245.7</v>
      </c>
      <c r="M448" s="31">
        <v>24.871320000000001</v>
      </c>
      <c r="N448" s="1"/>
      <c r="O448" s="1"/>
    </row>
    <row r="449" spans="1:15" ht="12.75" customHeight="1">
      <c r="A449" s="33">
        <v>439</v>
      </c>
      <c r="B449" s="62" t="s">
        <v>226</v>
      </c>
      <c r="C449" s="31">
        <v>1613.55</v>
      </c>
      <c r="D449" s="40">
        <v>1609.9666666666665</v>
      </c>
      <c r="E449" s="40">
        <v>1589.9333333333329</v>
      </c>
      <c r="F449" s="40">
        <v>1566.3166666666664</v>
      </c>
      <c r="G449" s="40">
        <v>1546.2833333333328</v>
      </c>
      <c r="H449" s="40">
        <v>1633.583333333333</v>
      </c>
      <c r="I449" s="40">
        <v>1653.6166666666663</v>
      </c>
      <c r="J449" s="40">
        <v>1677.2333333333331</v>
      </c>
      <c r="K449" s="31">
        <v>1630</v>
      </c>
      <c r="L449" s="31">
        <v>1586.35</v>
      </c>
      <c r="M449" s="31">
        <v>5.8857799999999996</v>
      </c>
      <c r="N449" s="1"/>
      <c r="O449" s="1"/>
    </row>
    <row r="450" spans="1:15" ht="12.75" customHeight="1">
      <c r="A450" s="33">
        <v>440</v>
      </c>
      <c r="B450" s="62" t="s">
        <v>231</v>
      </c>
      <c r="C450" s="31">
        <v>3258.2</v>
      </c>
      <c r="D450" s="40">
        <v>3247.85</v>
      </c>
      <c r="E450" s="40">
        <v>3234.2999999999997</v>
      </c>
      <c r="F450" s="40">
        <v>3210.3999999999996</v>
      </c>
      <c r="G450" s="40">
        <v>3196.8499999999995</v>
      </c>
      <c r="H450" s="40">
        <v>3271.75</v>
      </c>
      <c r="I450" s="40">
        <v>3285.3</v>
      </c>
      <c r="J450" s="40">
        <v>3309.2000000000003</v>
      </c>
      <c r="K450" s="31">
        <v>3261.4</v>
      </c>
      <c r="L450" s="31">
        <v>3223.95</v>
      </c>
      <c r="M450" s="31">
        <v>16.459869999999999</v>
      </c>
      <c r="N450" s="1"/>
      <c r="O450" s="1"/>
    </row>
    <row r="451" spans="1:15" ht="12.75" customHeight="1">
      <c r="A451" s="33">
        <v>441</v>
      </c>
      <c r="B451" s="62" t="s">
        <v>227</v>
      </c>
      <c r="C451" s="31">
        <v>860.15</v>
      </c>
      <c r="D451" s="40">
        <v>863.46666666666658</v>
      </c>
      <c r="E451" s="40">
        <v>849.73333333333312</v>
      </c>
      <c r="F451" s="40">
        <v>839.31666666666649</v>
      </c>
      <c r="G451" s="40">
        <v>825.58333333333303</v>
      </c>
      <c r="H451" s="40">
        <v>873.88333333333321</v>
      </c>
      <c r="I451" s="40">
        <v>887.61666666666656</v>
      </c>
      <c r="J451" s="40">
        <v>898.0333333333333</v>
      </c>
      <c r="K451" s="31">
        <v>877.2</v>
      </c>
      <c r="L451" s="31">
        <v>853.05</v>
      </c>
      <c r="M451" s="31">
        <v>14.392989999999999</v>
      </c>
      <c r="N451" s="1"/>
      <c r="O451" s="1"/>
    </row>
    <row r="452" spans="1:15" ht="12.75" customHeight="1">
      <c r="A452" s="33">
        <v>442</v>
      </c>
      <c r="B452" s="62" t="s">
        <v>300</v>
      </c>
      <c r="C452" s="31">
        <v>7790.75</v>
      </c>
      <c r="D452" s="40">
        <v>7800.0166666666664</v>
      </c>
      <c r="E452" s="40">
        <v>7715.0333333333328</v>
      </c>
      <c r="F452" s="40">
        <v>7639.3166666666666</v>
      </c>
      <c r="G452" s="40">
        <v>7554.333333333333</v>
      </c>
      <c r="H452" s="40">
        <v>7875.7333333333327</v>
      </c>
      <c r="I452" s="40">
        <v>7960.7166666666662</v>
      </c>
      <c r="J452" s="40">
        <v>8036.4333333333325</v>
      </c>
      <c r="K452" s="31">
        <v>7885</v>
      </c>
      <c r="L452" s="31">
        <v>7724.3</v>
      </c>
      <c r="M452" s="31">
        <v>1.80193</v>
      </c>
      <c r="N452" s="1"/>
      <c r="O452" s="1"/>
    </row>
    <row r="453" spans="1:15" ht="12.75" customHeight="1">
      <c r="A453" s="33">
        <v>443</v>
      </c>
      <c r="B453" s="62" t="s">
        <v>557</v>
      </c>
      <c r="C453" s="31">
        <v>2448.0500000000002</v>
      </c>
      <c r="D453" s="40">
        <v>2456.2666666666669</v>
      </c>
      <c r="E453" s="40">
        <v>2418.5333333333338</v>
      </c>
      <c r="F453" s="40">
        <v>2389.0166666666669</v>
      </c>
      <c r="G453" s="40">
        <v>2351.2833333333338</v>
      </c>
      <c r="H453" s="40">
        <v>2485.7833333333338</v>
      </c>
      <c r="I453" s="40">
        <v>2523.5166666666664</v>
      </c>
      <c r="J453" s="40">
        <v>2553.0333333333338</v>
      </c>
      <c r="K453" s="31">
        <v>2494</v>
      </c>
      <c r="L453" s="31">
        <v>2426.75</v>
      </c>
      <c r="M453" s="31">
        <v>0.86109000000000002</v>
      </c>
      <c r="N453" s="1"/>
      <c r="O453" s="1"/>
    </row>
    <row r="454" spans="1:15" ht="12.75" customHeight="1">
      <c r="A454" s="33">
        <v>444</v>
      </c>
      <c r="B454" s="62" t="s">
        <v>558</v>
      </c>
      <c r="C454" s="31">
        <v>311.89999999999998</v>
      </c>
      <c r="D454" s="40">
        <v>313.79999999999995</v>
      </c>
      <c r="E454" s="40">
        <v>308.89999999999992</v>
      </c>
      <c r="F454" s="40">
        <v>305.89999999999998</v>
      </c>
      <c r="G454" s="40">
        <v>300.99999999999994</v>
      </c>
      <c r="H454" s="40">
        <v>316.7999999999999</v>
      </c>
      <c r="I454" s="40">
        <v>321.7</v>
      </c>
      <c r="J454" s="40">
        <v>324.69999999999987</v>
      </c>
      <c r="K454" s="31">
        <v>318.7</v>
      </c>
      <c r="L454" s="31">
        <v>310.8</v>
      </c>
      <c r="M454" s="31">
        <v>22.698419999999999</v>
      </c>
      <c r="N454" s="1"/>
      <c r="O454" s="1"/>
    </row>
    <row r="455" spans="1:15" ht="12.75" customHeight="1">
      <c r="A455" s="33">
        <v>445</v>
      </c>
      <c r="B455" s="62" t="s">
        <v>228</v>
      </c>
      <c r="C455" s="31">
        <v>581.4</v>
      </c>
      <c r="D455" s="40">
        <v>580.6</v>
      </c>
      <c r="E455" s="40">
        <v>575.30000000000007</v>
      </c>
      <c r="F455" s="40">
        <v>569.20000000000005</v>
      </c>
      <c r="G455" s="40">
        <v>563.90000000000009</v>
      </c>
      <c r="H455" s="40">
        <v>586.70000000000005</v>
      </c>
      <c r="I455" s="40">
        <v>592</v>
      </c>
      <c r="J455" s="40">
        <v>598.1</v>
      </c>
      <c r="K455" s="31">
        <v>585.9</v>
      </c>
      <c r="L455" s="31">
        <v>574.5</v>
      </c>
      <c r="M455" s="31">
        <v>91.463319999999996</v>
      </c>
      <c r="N455" s="1"/>
      <c r="O455" s="1"/>
    </row>
    <row r="456" spans="1:15" ht="12.75" customHeight="1">
      <c r="A456" s="33">
        <v>446</v>
      </c>
      <c r="B456" s="62" t="s">
        <v>229</v>
      </c>
      <c r="C456" s="31">
        <v>224.3</v>
      </c>
      <c r="D456" s="40">
        <v>224.29999999999998</v>
      </c>
      <c r="E456" s="40">
        <v>222.59999999999997</v>
      </c>
      <c r="F456" s="40">
        <v>220.89999999999998</v>
      </c>
      <c r="G456" s="40">
        <v>219.19999999999996</v>
      </c>
      <c r="H456" s="40">
        <v>225.99999999999997</v>
      </c>
      <c r="I456" s="40">
        <v>227.69999999999996</v>
      </c>
      <c r="J456" s="40">
        <v>229.39999999999998</v>
      </c>
      <c r="K456" s="31">
        <v>226</v>
      </c>
      <c r="L456" s="31">
        <v>222.6</v>
      </c>
      <c r="M456" s="31">
        <v>69.879329999999996</v>
      </c>
      <c r="N456" s="1"/>
      <c r="O456" s="1"/>
    </row>
    <row r="457" spans="1:15" ht="12.75" customHeight="1">
      <c r="A457" s="33">
        <v>447</v>
      </c>
      <c r="B457" s="62" t="s">
        <v>230</v>
      </c>
      <c r="C457" s="31">
        <v>113.9</v>
      </c>
      <c r="D457" s="40">
        <v>113.88333333333333</v>
      </c>
      <c r="E457" s="40">
        <v>112.86666666666665</v>
      </c>
      <c r="F457" s="40">
        <v>111.83333333333331</v>
      </c>
      <c r="G457" s="40">
        <v>110.81666666666663</v>
      </c>
      <c r="H457" s="40">
        <v>114.91666666666666</v>
      </c>
      <c r="I457" s="40">
        <v>115.93333333333334</v>
      </c>
      <c r="J457" s="40">
        <v>116.96666666666667</v>
      </c>
      <c r="K457" s="31">
        <v>114.9</v>
      </c>
      <c r="L457" s="31">
        <v>112.85</v>
      </c>
      <c r="M457" s="31">
        <v>356.27983</v>
      </c>
      <c r="N457" s="1"/>
      <c r="O457" s="1"/>
    </row>
    <row r="458" spans="1:15" ht="12.75" customHeight="1">
      <c r="A458" s="33">
        <v>448</v>
      </c>
      <c r="B458" s="62" t="s">
        <v>301</v>
      </c>
      <c r="C458" s="31">
        <v>73.25</v>
      </c>
      <c r="D458" s="40">
        <v>73.816666666666663</v>
      </c>
      <c r="E458" s="40">
        <v>72.23333333333332</v>
      </c>
      <c r="F458" s="40">
        <v>71.216666666666654</v>
      </c>
      <c r="G458" s="40">
        <v>69.633333333333312</v>
      </c>
      <c r="H458" s="40">
        <v>74.833333333333329</v>
      </c>
      <c r="I458" s="40">
        <v>76.416666666666671</v>
      </c>
      <c r="J458" s="40">
        <v>77.433333333333337</v>
      </c>
      <c r="K458" s="31">
        <v>75.400000000000006</v>
      </c>
      <c r="L458" s="31">
        <v>72.8</v>
      </c>
      <c r="M458" s="31">
        <v>21.156359999999999</v>
      </c>
      <c r="N458" s="1"/>
      <c r="O458" s="1"/>
    </row>
    <row r="459" spans="1:15" ht="12.75" customHeight="1">
      <c r="A459" s="33">
        <v>449</v>
      </c>
      <c r="B459" s="62" t="s">
        <v>559</v>
      </c>
      <c r="C459" s="31">
        <v>2419.1</v>
      </c>
      <c r="D459" s="40">
        <v>2412.4833333333331</v>
      </c>
      <c r="E459" s="40">
        <v>2383.0166666666664</v>
      </c>
      <c r="F459" s="40">
        <v>2346.9333333333334</v>
      </c>
      <c r="G459" s="40">
        <v>2317.4666666666667</v>
      </c>
      <c r="H459" s="40">
        <v>2448.5666666666662</v>
      </c>
      <c r="I459" s="40">
        <v>2478.0333333333324</v>
      </c>
      <c r="J459" s="40">
        <v>2514.1166666666659</v>
      </c>
      <c r="K459" s="31">
        <v>2441.9499999999998</v>
      </c>
      <c r="L459" s="31">
        <v>2376.4</v>
      </c>
      <c r="M459" s="31">
        <v>0.15947</v>
      </c>
      <c r="N459" s="1"/>
      <c r="O459" s="1"/>
    </row>
    <row r="460" spans="1:15" ht="12.75" customHeight="1">
      <c r="A460" s="33">
        <v>450</v>
      </c>
      <c r="B460" s="62" t="s">
        <v>232</v>
      </c>
      <c r="C460" s="31">
        <v>1119.9000000000001</v>
      </c>
      <c r="D460" s="40">
        <v>1114.9166666666667</v>
      </c>
      <c r="E460" s="40">
        <v>1109.0833333333335</v>
      </c>
      <c r="F460" s="40">
        <v>1098.2666666666667</v>
      </c>
      <c r="G460" s="40">
        <v>1092.4333333333334</v>
      </c>
      <c r="H460" s="40">
        <v>1125.7333333333336</v>
      </c>
      <c r="I460" s="40">
        <v>1131.5666666666671</v>
      </c>
      <c r="J460" s="40">
        <v>1142.3833333333337</v>
      </c>
      <c r="K460" s="31">
        <v>1120.75</v>
      </c>
      <c r="L460" s="31">
        <v>1104.0999999999999</v>
      </c>
      <c r="M460" s="31">
        <v>19.859649999999998</v>
      </c>
      <c r="N460" s="1"/>
      <c r="O460" s="1"/>
    </row>
    <row r="461" spans="1:15" ht="12.75" customHeight="1">
      <c r="A461" s="33">
        <v>451</v>
      </c>
      <c r="B461" s="62" t="s">
        <v>560</v>
      </c>
      <c r="C461" s="31">
        <v>758.2</v>
      </c>
      <c r="D461" s="40">
        <v>757.18333333333339</v>
      </c>
      <c r="E461" s="40">
        <v>740.46666666666681</v>
      </c>
      <c r="F461" s="40">
        <v>722.73333333333346</v>
      </c>
      <c r="G461" s="40">
        <v>706.01666666666688</v>
      </c>
      <c r="H461" s="40">
        <v>774.91666666666674</v>
      </c>
      <c r="I461" s="40">
        <v>791.63333333333344</v>
      </c>
      <c r="J461" s="40">
        <v>809.36666666666667</v>
      </c>
      <c r="K461" s="31">
        <v>773.9</v>
      </c>
      <c r="L461" s="31">
        <v>739.45</v>
      </c>
      <c r="M461" s="31">
        <v>12.58868</v>
      </c>
      <c r="N461" s="1"/>
      <c r="O461" s="1"/>
    </row>
    <row r="462" spans="1:15" ht="12.75" customHeight="1">
      <c r="A462" s="33">
        <v>452</v>
      </c>
      <c r="B462" s="62" t="s">
        <v>561</v>
      </c>
      <c r="C462" s="31">
        <v>120.55</v>
      </c>
      <c r="D462" s="40">
        <v>121.46666666666665</v>
      </c>
      <c r="E462" s="40">
        <v>119.23333333333331</v>
      </c>
      <c r="F462" s="40">
        <v>117.91666666666666</v>
      </c>
      <c r="G462" s="40">
        <v>115.68333333333331</v>
      </c>
      <c r="H462" s="40">
        <v>122.7833333333333</v>
      </c>
      <c r="I462" s="40">
        <v>125.01666666666665</v>
      </c>
      <c r="J462" s="40">
        <v>126.3333333333333</v>
      </c>
      <c r="K462" s="31">
        <v>123.7</v>
      </c>
      <c r="L462" s="31">
        <v>120.15</v>
      </c>
      <c r="M462" s="31">
        <v>5.0689399999999996</v>
      </c>
      <c r="N462" s="1"/>
      <c r="O462" s="1"/>
    </row>
    <row r="463" spans="1:15" ht="12.75" customHeight="1">
      <c r="A463" s="33">
        <v>453</v>
      </c>
      <c r="B463" s="62" t="s">
        <v>210</v>
      </c>
      <c r="C463" s="31">
        <v>949.35</v>
      </c>
      <c r="D463" s="40">
        <v>942.76666666666677</v>
      </c>
      <c r="E463" s="40">
        <v>934.03333333333353</v>
      </c>
      <c r="F463" s="40">
        <v>918.71666666666681</v>
      </c>
      <c r="G463" s="40">
        <v>909.98333333333358</v>
      </c>
      <c r="H463" s="40">
        <v>958.08333333333348</v>
      </c>
      <c r="I463" s="40">
        <v>966.81666666666683</v>
      </c>
      <c r="J463" s="40">
        <v>982.13333333333344</v>
      </c>
      <c r="K463" s="31">
        <v>951.5</v>
      </c>
      <c r="L463" s="31">
        <v>927.45</v>
      </c>
      <c r="M463" s="31">
        <v>6.3561399999999999</v>
      </c>
      <c r="N463" s="1"/>
      <c r="O463" s="1"/>
    </row>
    <row r="464" spans="1:15" ht="12.75" customHeight="1">
      <c r="A464" s="33">
        <v>454</v>
      </c>
      <c r="B464" s="62" t="s">
        <v>562</v>
      </c>
      <c r="C464" s="31">
        <v>2283.5</v>
      </c>
      <c r="D464" s="40">
        <v>2305.25</v>
      </c>
      <c r="E464" s="40">
        <v>2246.8000000000002</v>
      </c>
      <c r="F464" s="40">
        <v>2210.1000000000004</v>
      </c>
      <c r="G464" s="40">
        <v>2151.6500000000005</v>
      </c>
      <c r="H464" s="40">
        <v>2341.9499999999998</v>
      </c>
      <c r="I464" s="40">
        <v>2400.3999999999996</v>
      </c>
      <c r="J464" s="40">
        <v>2437.0999999999995</v>
      </c>
      <c r="K464" s="31">
        <v>2363.6999999999998</v>
      </c>
      <c r="L464" s="31">
        <v>2268.5500000000002</v>
      </c>
      <c r="M464" s="31">
        <v>0.75185999999999997</v>
      </c>
      <c r="N464" s="1"/>
      <c r="O464" s="1"/>
    </row>
    <row r="465" spans="1:15" ht="12.75" customHeight="1">
      <c r="A465" s="33">
        <v>455</v>
      </c>
      <c r="B465" s="62" t="s">
        <v>563</v>
      </c>
      <c r="C465" s="31">
        <v>528.35</v>
      </c>
      <c r="D465" s="40">
        <v>526.44999999999993</v>
      </c>
      <c r="E465" s="40">
        <v>516.89999999999986</v>
      </c>
      <c r="F465" s="40">
        <v>505.44999999999993</v>
      </c>
      <c r="G465" s="40">
        <v>495.89999999999986</v>
      </c>
      <c r="H465" s="40">
        <v>537.89999999999986</v>
      </c>
      <c r="I465" s="40">
        <v>547.44999999999982</v>
      </c>
      <c r="J465" s="40">
        <v>558.89999999999986</v>
      </c>
      <c r="K465" s="31">
        <v>536</v>
      </c>
      <c r="L465" s="31">
        <v>515</v>
      </c>
      <c r="M465" s="31">
        <v>14.317030000000001</v>
      </c>
      <c r="N465" s="1"/>
      <c r="O465" s="1"/>
    </row>
    <row r="466" spans="1:15" ht="12.75" customHeight="1">
      <c r="A466" s="33">
        <v>456</v>
      </c>
      <c r="B466" s="62" t="s">
        <v>564</v>
      </c>
      <c r="C466" s="31">
        <v>3272.9</v>
      </c>
      <c r="D466" s="40">
        <v>3268.9833333333336</v>
      </c>
      <c r="E466" s="40">
        <v>3208.9666666666672</v>
      </c>
      <c r="F466" s="40">
        <v>3145.0333333333338</v>
      </c>
      <c r="G466" s="40">
        <v>3085.0166666666673</v>
      </c>
      <c r="H466" s="40">
        <v>3332.916666666667</v>
      </c>
      <c r="I466" s="40">
        <v>3392.9333333333334</v>
      </c>
      <c r="J466" s="40">
        <v>3456.8666666666668</v>
      </c>
      <c r="K466" s="31">
        <v>3329</v>
      </c>
      <c r="L466" s="31">
        <v>3205.05</v>
      </c>
      <c r="M466" s="31">
        <v>5.18581</v>
      </c>
      <c r="N466" s="1"/>
      <c r="O466" s="1"/>
    </row>
    <row r="467" spans="1:15" ht="12.75" customHeight="1">
      <c r="A467" s="33">
        <v>457</v>
      </c>
      <c r="B467" s="62" t="s">
        <v>233</v>
      </c>
      <c r="C467" s="31">
        <v>2971.1</v>
      </c>
      <c r="D467" s="40">
        <v>2971.4166666666665</v>
      </c>
      <c r="E467" s="40">
        <v>2957.833333333333</v>
      </c>
      <c r="F467" s="40">
        <v>2944.5666666666666</v>
      </c>
      <c r="G467" s="40">
        <v>2930.9833333333331</v>
      </c>
      <c r="H467" s="40">
        <v>2984.6833333333329</v>
      </c>
      <c r="I467" s="40">
        <v>2998.266666666666</v>
      </c>
      <c r="J467" s="40">
        <v>3011.5333333333328</v>
      </c>
      <c r="K467" s="31">
        <v>2985</v>
      </c>
      <c r="L467" s="31">
        <v>2958.15</v>
      </c>
      <c r="M467" s="31">
        <v>5.0960200000000002</v>
      </c>
      <c r="N467" s="1"/>
      <c r="O467" s="1"/>
    </row>
    <row r="468" spans="1:15" ht="12.75" customHeight="1">
      <c r="A468" s="33">
        <v>458</v>
      </c>
      <c r="B468" s="62" t="s">
        <v>234</v>
      </c>
      <c r="C468" s="31">
        <v>1862.2</v>
      </c>
      <c r="D468" s="40">
        <v>1863.5333333333335</v>
      </c>
      <c r="E468" s="40">
        <v>1855.166666666667</v>
      </c>
      <c r="F468" s="40">
        <v>1848.1333333333334</v>
      </c>
      <c r="G468" s="40">
        <v>1839.7666666666669</v>
      </c>
      <c r="H468" s="40">
        <v>1870.5666666666671</v>
      </c>
      <c r="I468" s="40">
        <v>1878.9333333333334</v>
      </c>
      <c r="J468" s="40">
        <v>1885.9666666666672</v>
      </c>
      <c r="K468" s="31">
        <v>1871.9</v>
      </c>
      <c r="L468" s="31">
        <v>1856.5</v>
      </c>
      <c r="M468" s="31">
        <v>1.4307799999999999</v>
      </c>
      <c r="N468" s="1"/>
      <c r="O468" s="1"/>
    </row>
    <row r="469" spans="1:15" ht="12.75" customHeight="1">
      <c r="A469" s="33">
        <v>459</v>
      </c>
      <c r="B469" s="62" t="s">
        <v>302</v>
      </c>
      <c r="C469" s="31">
        <v>660.8</v>
      </c>
      <c r="D469" s="40">
        <v>661.4666666666667</v>
      </c>
      <c r="E469" s="40">
        <v>655.33333333333337</v>
      </c>
      <c r="F469" s="40">
        <v>649.86666666666667</v>
      </c>
      <c r="G469" s="40">
        <v>643.73333333333335</v>
      </c>
      <c r="H469" s="40">
        <v>666.93333333333339</v>
      </c>
      <c r="I469" s="40">
        <v>673.06666666666661</v>
      </c>
      <c r="J469" s="40">
        <v>678.53333333333342</v>
      </c>
      <c r="K469" s="31">
        <v>667.6</v>
      </c>
      <c r="L469" s="31">
        <v>656</v>
      </c>
      <c r="M469" s="31">
        <v>2.0471400000000002</v>
      </c>
      <c r="N469" s="1"/>
      <c r="O469" s="1"/>
    </row>
    <row r="470" spans="1:15" ht="12.75" customHeight="1">
      <c r="A470" s="33">
        <v>460</v>
      </c>
      <c r="B470" s="62" t="s">
        <v>565</v>
      </c>
      <c r="C470" s="31">
        <v>722.7</v>
      </c>
      <c r="D470" s="40">
        <v>724.58333333333337</v>
      </c>
      <c r="E470" s="40">
        <v>718.16666666666674</v>
      </c>
      <c r="F470" s="40">
        <v>713.63333333333333</v>
      </c>
      <c r="G470" s="40">
        <v>707.2166666666667</v>
      </c>
      <c r="H470" s="40">
        <v>729.11666666666679</v>
      </c>
      <c r="I470" s="40">
        <v>735.53333333333353</v>
      </c>
      <c r="J470" s="40">
        <v>740.06666666666683</v>
      </c>
      <c r="K470" s="31">
        <v>731</v>
      </c>
      <c r="L470" s="31">
        <v>720.05</v>
      </c>
      <c r="M470" s="31">
        <v>0.30559999999999998</v>
      </c>
      <c r="N470" s="1"/>
      <c r="O470" s="1"/>
    </row>
    <row r="471" spans="1:15" ht="12.75" customHeight="1">
      <c r="A471" s="33">
        <v>461</v>
      </c>
      <c r="B471" s="62" t="s">
        <v>235</v>
      </c>
      <c r="C471" s="31">
        <v>1700.8</v>
      </c>
      <c r="D471" s="40">
        <v>1705.55</v>
      </c>
      <c r="E471" s="40">
        <v>1687.1499999999999</v>
      </c>
      <c r="F471" s="40">
        <v>1673.5</v>
      </c>
      <c r="G471" s="40">
        <v>1655.1</v>
      </c>
      <c r="H471" s="40">
        <v>1719.1999999999998</v>
      </c>
      <c r="I471" s="40">
        <v>1737.6</v>
      </c>
      <c r="J471" s="40">
        <v>1751.2499999999998</v>
      </c>
      <c r="K471" s="31">
        <v>1723.95</v>
      </c>
      <c r="L471" s="31">
        <v>1691.9</v>
      </c>
      <c r="M471" s="31">
        <v>3.6939099999999998</v>
      </c>
      <c r="N471" s="1"/>
      <c r="O471" s="1"/>
    </row>
    <row r="472" spans="1:15" ht="12.75" customHeight="1">
      <c r="A472" s="33">
        <v>462</v>
      </c>
      <c r="B472" s="62" t="s">
        <v>303</v>
      </c>
      <c r="C472" s="31">
        <v>33.4</v>
      </c>
      <c r="D472" s="40">
        <v>33.499999999999993</v>
      </c>
      <c r="E472" s="40">
        <v>33.199999999999989</v>
      </c>
      <c r="F472" s="40">
        <v>32.999999999999993</v>
      </c>
      <c r="G472" s="40">
        <v>32.699999999999989</v>
      </c>
      <c r="H472" s="40">
        <v>33.699999999999989</v>
      </c>
      <c r="I472" s="40">
        <v>33.999999999999986</v>
      </c>
      <c r="J472" s="40">
        <v>34.199999999999989</v>
      </c>
      <c r="K472" s="31">
        <v>33.799999999999997</v>
      </c>
      <c r="L472" s="31">
        <v>33.299999999999997</v>
      </c>
      <c r="M472" s="31">
        <v>44.466839999999998</v>
      </c>
      <c r="N472" s="1"/>
      <c r="O472" s="1"/>
    </row>
    <row r="473" spans="1:15" ht="12.75" customHeight="1">
      <c r="A473" s="33">
        <v>463</v>
      </c>
      <c r="B473" s="62" t="s">
        <v>566</v>
      </c>
      <c r="C473" s="31">
        <v>286.2</v>
      </c>
      <c r="D473" s="40">
        <v>287.48333333333335</v>
      </c>
      <c r="E473" s="40">
        <v>283.9666666666667</v>
      </c>
      <c r="F473" s="40">
        <v>281.73333333333335</v>
      </c>
      <c r="G473" s="40">
        <v>278.2166666666667</v>
      </c>
      <c r="H473" s="40">
        <v>289.7166666666667</v>
      </c>
      <c r="I473" s="40">
        <v>293.23333333333335</v>
      </c>
      <c r="J473" s="40">
        <v>295.4666666666667</v>
      </c>
      <c r="K473" s="31">
        <v>291</v>
      </c>
      <c r="L473" s="31">
        <v>285.25</v>
      </c>
      <c r="M473" s="31">
        <v>3.5233300000000001</v>
      </c>
      <c r="N473" s="1"/>
      <c r="O473" s="1"/>
    </row>
    <row r="474" spans="1:15" ht="12.75" customHeight="1">
      <c r="A474" s="33">
        <v>464</v>
      </c>
      <c r="B474" s="62" t="s">
        <v>567</v>
      </c>
      <c r="C474" s="31">
        <v>406.95</v>
      </c>
      <c r="D474" s="40">
        <v>406.38333333333338</v>
      </c>
      <c r="E474" s="40">
        <v>399.16666666666674</v>
      </c>
      <c r="F474" s="40">
        <v>391.38333333333338</v>
      </c>
      <c r="G474" s="40">
        <v>384.16666666666674</v>
      </c>
      <c r="H474" s="40">
        <v>414.16666666666674</v>
      </c>
      <c r="I474" s="40">
        <v>421.38333333333333</v>
      </c>
      <c r="J474" s="40">
        <v>429.16666666666674</v>
      </c>
      <c r="K474" s="31">
        <v>413.6</v>
      </c>
      <c r="L474" s="31">
        <v>398.6</v>
      </c>
      <c r="M474" s="31">
        <v>9.3648000000000007</v>
      </c>
      <c r="N474" s="1"/>
      <c r="O474" s="1"/>
    </row>
    <row r="475" spans="1:15" ht="12.75" customHeight="1">
      <c r="A475" s="33">
        <v>465</v>
      </c>
      <c r="B475" s="62" t="s">
        <v>304</v>
      </c>
      <c r="C475" s="31">
        <v>3171.55</v>
      </c>
      <c r="D475" s="40">
        <v>3140.5166666666664</v>
      </c>
      <c r="E475" s="40">
        <v>3081.0333333333328</v>
      </c>
      <c r="F475" s="40">
        <v>2990.5166666666664</v>
      </c>
      <c r="G475" s="40">
        <v>2931.0333333333328</v>
      </c>
      <c r="H475" s="40">
        <v>3231.0333333333328</v>
      </c>
      <c r="I475" s="40">
        <v>3290.5166666666664</v>
      </c>
      <c r="J475" s="40">
        <v>3381.0333333333328</v>
      </c>
      <c r="K475" s="31">
        <v>3200</v>
      </c>
      <c r="L475" s="31">
        <v>3050</v>
      </c>
      <c r="M475" s="31">
        <v>4.1675199999999997</v>
      </c>
      <c r="N475" s="1"/>
      <c r="O475" s="1"/>
    </row>
    <row r="476" spans="1:15" ht="12.75" customHeight="1">
      <c r="A476" s="33">
        <v>466</v>
      </c>
      <c r="B476" s="62" t="s">
        <v>568</v>
      </c>
      <c r="C476" s="31">
        <v>27.45</v>
      </c>
      <c r="D476" s="40">
        <v>27.666666666666668</v>
      </c>
      <c r="E476" s="40">
        <v>27.033333333333335</v>
      </c>
      <c r="F476" s="40">
        <v>26.616666666666667</v>
      </c>
      <c r="G476" s="40">
        <v>25.983333333333334</v>
      </c>
      <c r="H476" s="40">
        <v>28.083333333333336</v>
      </c>
      <c r="I476" s="40">
        <v>28.716666666666669</v>
      </c>
      <c r="J476" s="40">
        <v>29.133333333333336</v>
      </c>
      <c r="K476" s="31">
        <v>28.3</v>
      </c>
      <c r="L476" s="31">
        <v>27.25</v>
      </c>
      <c r="M476" s="31">
        <v>91.626300000000001</v>
      </c>
      <c r="N476" s="1"/>
      <c r="O476" s="1"/>
    </row>
    <row r="477" spans="1:15" ht="12.75" customHeight="1">
      <c r="A477" s="33">
        <v>467</v>
      </c>
      <c r="B477" s="62" t="s">
        <v>569</v>
      </c>
      <c r="C477" s="31">
        <v>425.45</v>
      </c>
      <c r="D477" s="40">
        <v>427.95</v>
      </c>
      <c r="E477" s="40">
        <v>420.09999999999997</v>
      </c>
      <c r="F477" s="40">
        <v>414.75</v>
      </c>
      <c r="G477" s="40">
        <v>406.9</v>
      </c>
      <c r="H477" s="40">
        <v>433.29999999999995</v>
      </c>
      <c r="I477" s="40">
        <v>441.15</v>
      </c>
      <c r="J477" s="40">
        <v>446.49999999999994</v>
      </c>
      <c r="K477" s="31">
        <v>435.8</v>
      </c>
      <c r="L477" s="31">
        <v>422.6</v>
      </c>
      <c r="M477" s="31">
        <v>1.2839700000000001</v>
      </c>
      <c r="N477" s="1"/>
      <c r="O477" s="1"/>
    </row>
    <row r="478" spans="1:15" ht="12.75" customHeight="1">
      <c r="A478" s="33">
        <v>468</v>
      </c>
      <c r="B478" s="62" t="s">
        <v>570</v>
      </c>
      <c r="C478" s="31">
        <v>586.9</v>
      </c>
      <c r="D478" s="40">
        <v>591</v>
      </c>
      <c r="E478" s="40">
        <v>580</v>
      </c>
      <c r="F478" s="40">
        <v>573.1</v>
      </c>
      <c r="G478" s="40">
        <v>562.1</v>
      </c>
      <c r="H478" s="40">
        <v>597.9</v>
      </c>
      <c r="I478" s="40">
        <v>608.9</v>
      </c>
      <c r="J478" s="40">
        <v>615.79999999999995</v>
      </c>
      <c r="K478" s="31">
        <v>602</v>
      </c>
      <c r="L478" s="31">
        <v>584.1</v>
      </c>
      <c r="M478" s="31">
        <v>1.9037500000000001</v>
      </c>
      <c r="N478" s="1"/>
      <c r="O478" s="1"/>
    </row>
    <row r="479" spans="1:15" ht="12.75" customHeight="1">
      <c r="A479" s="33">
        <v>469</v>
      </c>
      <c r="B479" s="62" t="s">
        <v>239</v>
      </c>
      <c r="C479" s="31">
        <v>686.1</v>
      </c>
      <c r="D479" s="40">
        <v>685.04999999999984</v>
      </c>
      <c r="E479" s="40">
        <v>683.09999999999968</v>
      </c>
      <c r="F479" s="40">
        <v>680.0999999999998</v>
      </c>
      <c r="G479" s="40">
        <v>678.14999999999964</v>
      </c>
      <c r="H479" s="40">
        <v>688.04999999999973</v>
      </c>
      <c r="I479" s="40">
        <v>689.99999999999977</v>
      </c>
      <c r="J479" s="40">
        <v>692.99999999999977</v>
      </c>
      <c r="K479" s="31">
        <v>687</v>
      </c>
      <c r="L479" s="31">
        <v>682.05</v>
      </c>
      <c r="M479" s="31">
        <v>11.94618</v>
      </c>
      <c r="N479" s="1"/>
      <c r="O479" s="1"/>
    </row>
    <row r="480" spans="1:15" ht="12.75" customHeight="1">
      <c r="A480" s="33">
        <v>470</v>
      </c>
      <c r="B480" s="62" t="s">
        <v>571</v>
      </c>
      <c r="C480" s="31">
        <v>686</v>
      </c>
      <c r="D480" s="40">
        <v>690</v>
      </c>
      <c r="E480" s="40">
        <v>680</v>
      </c>
      <c r="F480" s="40">
        <v>674</v>
      </c>
      <c r="G480" s="40">
        <v>664</v>
      </c>
      <c r="H480" s="40">
        <v>696</v>
      </c>
      <c r="I480" s="40">
        <v>706</v>
      </c>
      <c r="J480" s="40">
        <v>712</v>
      </c>
      <c r="K480" s="31">
        <v>700</v>
      </c>
      <c r="L480" s="31">
        <v>684</v>
      </c>
      <c r="M480" s="31">
        <v>1.0208900000000001</v>
      </c>
      <c r="N480" s="1"/>
      <c r="O480" s="1"/>
    </row>
    <row r="481" spans="1:15" ht="12.75" customHeight="1">
      <c r="A481" s="33">
        <v>471</v>
      </c>
      <c r="B481" s="62" t="s">
        <v>238</v>
      </c>
      <c r="C481" s="31">
        <v>8241.5499999999993</v>
      </c>
      <c r="D481" s="40">
        <v>8273.7333333333318</v>
      </c>
      <c r="E481" s="40">
        <v>8194.8166666666639</v>
      </c>
      <c r="F481" s="40">
        <v>8148.0833333333321</v>
      </c>
      <c r="G481" s="40">
        <v>8069.1666666666642</v>
      </c>
      <c r="H481" s="40">
        <v>8320.4666666666635</v>
      </c>
      <c r="I481" s="40">
        <v>8399.3833333333314</v>
      </c>
      <c r="J481" s="40">
        <v>8446.1166666666631</v>
      </c>
      <c r="K481" s="31">
        <v>8352.65</v>
      </c>
      <c r="L481" s="31">
        <v>8227</v>
      </c>
      <c r="M481" s="31">
        <v>3.73929</v>
      </c>
      <c r="N481" s="1"/>
      <c r="O481" s="1"/>
    </row>
    <row r="482" spans="1:15" ht="12.75" customHeight="1">
      <c r="A482" s="33">
        <v>472</v>
      </c>
      <c r="B482" s="62" t="s">
        <v>305</v>
      </c>
      <c r="C482" s="31">
        <v>70.849999999999994</v>
      </c>
      <c r="D482" s="40">
        <v>70.933333333333337</v>
      </c>
      <c r="E482" s="40">
        <v>70.466666666666669</v>
      </c>
      <c r="F482" s="40">
        <v>70.083333333333329</v>
      </c>
      <c r="G482" s="40">
        <v>69.61666666666666</v>
      </c>
      <c r="H482" s="40">
        <v>71.316666666666677</v>
      </c>
      <c r="I482" s="40">
        <v>71.783333333333346</v>
      </c>
      <c r="J482" s="40">
        <v>72.166666666666686</v>
      </c>
      <c r="K482" s="31">
        <v>71.400000000000006</v>
      </c>
      <c r="L482" s="31">
        <v>70.55</v>
      </c>
      <c r="M482" s="31">
        <v>71.721249999999998</v>
      </c>
      <c r="N482" s="1"/>
      <c r="O482" s="1"/>
    </row>
    <row r="483" spans="1:15" ht="12.75" customHeight="1">
      <c r="A483" s="33">
        <v>473</v>
      </c>
      <c r="B483" s="31" t="s">
        <v>237</v>
      </c>
      <c r="C483" s="40">
        <v>1487.15</v>
      </c>
      <c r="D483" s="40">
        <v>1490.2166666666665</v>
      </c>
      <c r="E483" s="40">
        <v>1475.5333333333328</v>
      </c>
      <c r="F483" s="40">
        <v>1463.9166666666663</v>
      </c>
      <c r="G483" s="40">
        <v>1449.2333333333327</v>
      </c>
      <c r="H483" s="40">
        <v>1501.833333333333</v>
      </c>
      <c r="I483" s="40">
        <v>1516.5166666666669</v>
      </c>
      <c r="J483" s="31">
        <v>1528.1333333333332</v>
      </c>
      <c r="K483" s="31">
        <v>1504.9</v>
      </c>
      <c r="L483" s="31">
        <v>1478.6</v>
      </c>
      <c r="M483" s="62">
        <v>2.4244400000000002</v>
      </c>
      <c r="N483" s="1"/>
      <c r="O483" s="1"/>
    </row>
    <row r="484" spans="1:15" ht="12.75" customHeight="1">
      <c r="A484" s="33">
        <v>474</v>
      </c>
      <c r="B484" s="31" t="s">
        <v>178</v>
      </c>
      <c r="C484" s="40">
        <v>896.4</v>
      </c>
      <c r="D484" s="40">
        <v>898.54999999999984</v>
      </c>
      <c r="E484" s="40">
        <v>890.54999999999973</v>
      </c>
      <c r="F484" s="40">
        <v>884.69999999999993</v>
      </c>
      <c r="G484" s="40">
        <v>876.69999999999982</v>
      </c>
      <c r="H484" s="40">
        <v>904.39999999999964</v>
      </c>
      <c r="I484" s="40">
        <v>912.39999999999986</v>
      </c>
      <c r="J484" s="31">
        <v>918.24999999999955</v>
      </c>
      <c r="K484" s="31">
        <v>906.55</v>
      </c>
      <c r="L484" s="31">
        <v>892.7</v>
      </c>
      <c r="M484" s="62">
        <v>6.8989000000000003</v>
      </c>
      <c r="N484" s="1"/>
      <c r="O484" s="1"/>
    </row>
    <row r="485" spans="1:15" ht="12.75" customHeight="1">
      <c r="A485" s="33">
        <v>475</v>
      </c>
      <c r="B485" s="31" t="s">
        <v>572</v>
      </c>
      <c r="C485" s="31">
        <v>263.10000000000002</v>
      </c>
      <c r="D485" s="40">
        <v>262.11666666666662</v>
      </c>
      <c r="E485" s="40">
        <v>257.78333333333325</v>
      </c>
      <c r="F485" s="40">
        <v>252.46666666666664</v>
      </c>
      <c r="G485" s="40">
        <v>248.13333333333327</v>
      </c>
      <c r="H485" s="40">
        <v>267.43333333333322</v>
      </c>
      <c r="I485" s="40">
        <v>271.76666666666659</v>
      </c>
      <c r="J485" s="40">
        <v>277.0833333333332</v>
      </c>
      <c r="K485" s="31">
        <v>266.45</v>
      </c>
      <c r="L485" s="31">
        <v>256.8</v>
      </c>
      <c r="M485" s="31">
        <v>6.6357400000000002</v>
      </c>
      <c r="N485" s="1"/>
      <c r="O485" s="1"/>
    </row>
    <row r="486" spans="1:15" ht="12.75" customHeight="1">
      <c r="A486" s="33">
        <v>476</v>
      </c>
      <c r="B486" s="31" t="s">
        <v>573</v>
      </c>
      <c r="C486" s="40">
        <v>2093.0500000000002</v>
      </c>
      <c r="D486" s="40">
        <v>2095.9</v>
      </c>
      <c r="E486" s="40">
        <v>2074.4</v>
      </c>
      <c r="F486" s="40">
        <v>2055.75</v>
      </c>
      <c r="G486" s="40">
        <v>2034.25</v>
      </c>
      <c r="H486" s="40">
        <v>2114.5500000000002</v>
      </c>
      <c r="I486" s="40">
        <v>2136.0500000000002</v>
      </c>
      <c r="J486" s="31">
        <v>2154.7000000000003</v>
      </c>
      <c r="K486" s="31">
        <v>2117.4</v>
      </c>
      <c r="L486" s="31">
        <v>2077.25</v>
      </c>
      <c r="M486" s="62">
        <v>0.18076</v>
      </c>
      <c r="N486" s="1"/>
      <c r="O486" s="1"/>
    </row>
    <row r="487" spans="1:15" ht="12.75" customHeight="1">
      <c r="A487" s="33">
        <v>477</v>
      </c>
      <c r="B487" s="31" t="s">
        <v>574</v>
      </c>
      <c r="C487" s="31">
        <v>647.54999999999995</v>
      </c>
      <c r="D487" s="40">
        <v>651.5333333333333</v>
      </c>
      <c r="E487" s="40">
        <v>641.06666666666661</v>
      </c>
      <c r="F487" s="40">
        <v>634.58333333333326</v>
      </c>
      <c r="G487" s="40">
        <v>624.11666666666656</v>
      </c>
      <c r="H487" s="40">
        <v>658.01666666666665</v>
      </c>
      <c r="I487" s="40">
        <v>668.48333333333335</v>
      </c>
      <c r="J487" s="40">
        <v>674.9666666666667</v>
      </c>
      <c r="K487" s="31">
        <v>662</v>
      </c>
      <c r="L487" s="31">
        <v>645.04999999999995</v>
      </c>
      <c r="M487" s="31">
        <v>1.24434</v>
      </c>
      <c r="N487" s="1"/>
      <c r="O487" s="1"/>
    </row>
    <row r="488" spans="1:15" ht="12.75" customHeight="1">
      <c r="A488" s="33">
        <v>478</v>
      </c>
      <c r="B488" s="31" t="s">
        <v>575</v>
      </c>
      <c r="C488" s="40">
        <v>315.60000000000002</v>
      </c>
      <c r="D488" s="40">
        <v>315.51666666666671</v>
      </c>
      <c r="E488" s="40">
        <v>314.18333333333339</v>
      </c>
      <c r="F488" s="40">
        <v>312.76666666666671</v>
      </c>
      <c r="G488" s="40">
        <v>311.43333333333339</v>
      </c>
      <c r="H488" s="40">
        <v>316.93333333333339</v>
      </c>
      <c r="I488" s="40">
        <v>318.26666666666677</v>
      </c>
      <c r="J488" s="40">
        <v>319.68333333333339</v>
      </c>
      <c r="K488" s="31">
        <v>316.85000000000002</v>
      </c>
      <c r="L488" s="31">
        <v>314.10000000000002</v>
      </c>
      <c r="M488" s="31">
        <v>1.2175</v>
      </c>
      <c r="N488" s="1"/>
      <c r="O488" s="1"/>
    </row>
    <row r="489" spans="1:15" ht="12.75" customHeight="1">
      <c r="A489" s="33">
        <v>479</v>
      </c>
      <c r="B489" s="31" t="s">
        <v>576</v>
      </c>
      <c r="C489" s="31">
        <v>372.95</v>
      </c>
      <c r="D489" s="40">
        <v>369.65000000000003</v>
      </c>
      <c r="E489" s="40">
        <v>364.30000000000007</v>
      </c>
      <c r="F489" s="40">
        <v>355.65000000000003</v>
      </c>
      <c r="G489" s="40">
        <v>350.30000000000007</v>
      </c>
      <c r="H489" s="40">
        <v>378.30000000000007</v>
      </c>
      <c r="I489" s="40">
        <v>383.65000000000009</v>
      </c>
      <c r="J489" s="40">
        <v>392.30000000000007</v>
      </c>
      <c r="K489" s="31">
        <v>375</v>
      </c>
      <c r="L489" s="31">
        <v>361</v>
      </c>
      <c r="M489" s="31">
        <v>4.8047300000000002</v>
      </c>
      <c r="N489" s="1"/>
      <c r="O489" s="1"/>
    </row>
    <row r="490" spans="1:15" ht="12.75" customHeight="1">
      <c r="A490" s="33">
        <v>480</v>
      </c>
      <c r="B490" s="31" t="s">
        <v>577</v>
      </c>
      <c r="C490" s="40">
        <v>321.95</v>
      </c>
      <c r="D490" s="40">
        <v>323.55</v>
      </c>
      <c r="E490" s="40">
        <v>317.40000000000003</v>
      </c>
      <c r="F490" s="40">
        <v>312.85000000000002</v>
      </c>
      <c r="G490" s="40">
        <v>306.70000000000005</v>
      </c>
      <c r="H490" s="40">
        <v>328.1</v>
      </c>
      <c r="I490" s="40">
        <v>334.25</v>
      </c>
      <c r="J490" s="40">
        <v>338.8</v>
      </c>
      <c r="K490" s="31">
        <v>329.7</v>
      </c>
      <c r="L490" s="31">
        <v>319</v>
      </c>
      <c r="M490" s="31">
        <v>2.2955199999999998</v>
      </c>
      <c r="N490" s="1"/>
      <c r="O490" s="1"/>
    </row>
    <row r="491" spans="1:15" ht="12.75" customHeight="1">
      <c r="A491" s="33">
        <v>481</v>
      </c>
      <c r="B491" s="62" t="s">
        <v>306</v>
      </c>
      <c r="C491" s="31">
        <v>819.7</v>
      </c>
      <c r="D491" s="40">
        <v>818.68333333333339</v>
      </c>
      <c r="E491" s="40">
        <v>813.36666666666679</v>
      </c>
      <c r="F491" s="40">
        <v>807.03333333333342</v>
      </c>
      <c r="G491" s="40">
        <v>801.71666666666681</v>
      </c>
      <c r="H491" s="40">
        <v>825.01666666666677</v>
      </c>
      <c r="I491" s="40">
        <v>830.33333333333337</v>
      </c>
      <c r="J491" s="40">
        <v>836.66666666666674</v>
      </c>
      <c r="K491" s="31">
        <v>824</v>
      </c>
      <c r="L491" s="31">
        <v>812.35</v>
      </c>
      <c r="M491" s="31">
        <v>24.119029999999999</v>
      </c>
      <c r="N491" s="1"/>
      <c r="O491" s="1"/>
    </row>
    <row r="492" spans="1:15" ht="12.75" customHeight="1">
      <c r="A492" s="33">
        <v>482</v>
      </c>
      <c r="B492" s="62" t="s">
        <v>578</v>
      </c>
      <c r="C492" s="40">
        <v>1341.55</v>
      </c>
      <c r="D492" s="40">
        <v>1339.05</v>
      </c>
      <c r="E492" s="40">
        <v>1324.1</v>
      </c>
      <c r="F492" s="40">
        <v>1306.6499999999999</v>
      </c>
      <c r="G492" s="40">
        <v>1291.6999999999998</v>
      </c>
      <c r="H492" s="40">
        <v>1356.5</v>
      </c>
      <c r="I492" s="40">
        <v>1371.4500000000003</v>
      </c>
      <c r="J492" s="40">
        <v>1388.9</v>
      </c>
      <c r="K492" s="31">
        <v>1354</v>
      </c>
      <c r="L492" s="31">
        <v>1321.6</v>
      </c>
      <c r="M492" s="31">
        <v>1.2529699999999999</v>
      </c>
      <c r="N492" s="1"/>
      <c r="O492" s="1"/>
    </row>
    <row r="493" spans="1:15" ht="12.75" customHeight="1">
      <c r="A493" s="33">
        <v>483</v>
      </c>
      <c r="B493" s="62" t="s">
        <v>240</v>
      </c>
      <c r="C493" s="31">
        <v>281.25</v>
      </c>
      <c r="D493" s="40">
        <v>281.56666666666666</v>
      </c>
      <c r="E493" s="40">
        <v>279.98333333333335</v>
      </c>
      <c r="F493" s="40">
        <v>278.7166666666667</v>
      </c>
      <c r="G493" s="40">
        <v>277.13333333333338</v>
      </c>
      <c r="H493" s="40">
        <v>282.83333333333331</v>
      </c>
      <c r="I493" s="40">
        <v>284.41666666666669</v>
      </c>
      <c r="J493" s="40">
        <v>285.68333333333328</v>
      </c>
      <c r="K493" s="31">
        <v>283.14999999999998</v>
      </c>
      <c r="L493" s="31">
        <v>280.3</v>
      </c>
      <c r="M493" s="31">
        <v>31.861360000000001</v>
      </c>
      <c r="N493" s="1"/>
      <c r="O493" s="1"/>
    </row>
    <row r="494" spans="1:15" ht="12.75" customHeight="1">
      <c r="A494" s="33">
        <v>484</v>
      </c>
      <c r="B494" s="62" t="s">
        <v>579</v>
      </c>
      <c r="C494" s="40">
        <v>472.75</v>
      </c>
      <c r="D494" s="40">
        <v>458.09999999999997</v>
      </c>
      <c r="E494" s="40">
        <v>437.29999999999995</v>
      </c>
      <c r="F494" s="40">
        <v>401.84999999999997</v>
      </c>
      <c r="G494" s="40">
        <v>381.04999999999995</v>
      </c>
      <c r="H494" s="40">
        <v>493.54999999999995</v>
      </c>
      <c r="I494" s="40">
        <v>514.35</v>
      </c>
      <c r="J494" s="40">
        <v>549.79999999999995</v>
      </c>
      <c r="K494" s="31">
        <v>478.9</v>
      </c>
      <c r="L494" s="31">
        <v>422.65</v>
      </c>
      <c r="M494" s="31">
        <v>19.731760000000001</v>
      </c>
      <c r="N494" s="1"/>
      <c r="O494" s="1"/>
    </row>
    <row r="495" spans="1:15" ht="12.75" customHeight="1">
      <c r="A495" s="33">
        <v>485</v>
      </c>
      <c r="B495" s="62" t="s">
        <v>580</v>
      </c>
      <c r="C495" s="40">
        <v>1846.35</v>
      </c>
      <c r="D495" s="40">
        <v>1853.6833333333334</v>
      </c>
      <c r="E495" s="40">
        <v>1832.6666666666667</v>
      </c>
      <c r="F495" s="40">
        <v>1818.9833333333333</v>
      </c>
      <c r="G495" s="40">
        <v>1797.9666666666667</v>
      </c>
      <c r="H495" s="40">
        <v>1867.3666666666668</v>
      </c>
      <c r="I495" s="40">
        <v>1888.3833333333332</v>
      </c>
      <c r="J495" s="40">
        <v>1902.0666666666668</v>
      </c>
      <c r="K495" s="31">
        <v>1874.7</v>
      </c>
      <c r="L495" s="31">
        <v>1840</v>
      </c>
      <c r="M495" s="31">
        <v>0.57321</v>
      </c>
      <c r="N495" s="1"/>
      <c r="O495" s="1"/>
    </row>
    <row r="496" spans="1:15" ht="12.75" customHeight="1">
      <c r="A496" s="33">
        <v>486</v>
      </c>
      <c r="B496" s="62" t="s">
        <v>143</v>
      </c>
      <c r="C496" s="40">
        <v>7.75</v>
      </c>
      <c r="D496" s="40">
        <v>7.6499999999999995</v>
      </c>
      <c r="E496" s="40">
        <v>7.3999999999999986</v>
      </c>
      <c r="F496" s="40">
        <v>7.0499999999999989</v>
      </c>
      <c r="G496" s="40">
        <v>6.799999999999998</v>
      </c>
      <c r="H496" s="40">
        <v>7.9999999999999991</v>
      </c>
      <c r="I496" s="40">
        <v>8.25</v>
      </c>
      <c r="J496" s="40">
        <v>8.6</v>
      </c>
      <c r="K496" s="31">
        <v>7.9</v>
      </c>
      <c r="L496" s="31">
        <v>7.3</v>
      </c>
      <c r="M496" s="31">
        <v>2044.6063999999999</v>
      </c>
      <c r="N496" s="1"/>
      <c r="O496" s="1"/>
    </row>
    <row r="497" spans="1:15" ht="12.75" customHeight="1">
      <c r="A497" s="33">
        <v>487</v>
      </c>
      <c r="B497" s="62" t="s">
        <v>241</v>
      </c>
      <c r="C497" s="40">
        <v>786.9</v>
      </c>
      <c r="D497" s="40">
        <v>787.9666666666667</v>
      </c>
      <c r="E497" s="40">
        <v>781.93333333333339</v>
      </c>
      <c r="F497" s="40">
        <v>776.9666666666667</v>
      </c>
      <c r="G497" s="40">
        <v>770.93333333333339</v>
      </c>
      <c r="H497" s="40">
        <v>792.93333333333339</v>
      </c>
      <c r="I497" s="40">
        <v>798.9666666666667</v>
      </c>
      <c r="J497" s="40">
        <v>803.93333333333339</v>
      </c>
      <c r="K497" s="31">
        <v>794</v>
      </c>
      <c r="L497" s="31">
        <v>783</v>
      </c>
      <c r="M497" s="31">
        <v>15.834429999999999</v>
      </c>
      <c r="N497" s="1"/>
      <c r="O497" s="1"/>
    </row>
    <row r="498" spans="1:15" ht="12.75" customHeight="1">
      <c r="A498" s="33">
        <v>488</v>
      </c>
      <c r="B498" s="62" t="s">
        <v>581</v>
      </c>
      <c r="C498" s="40">
        <v>267.8</v>
      </c>
      <c r="D498" s="40">
        <v>268.8</v>
      </c>
      <c r="E498" s="40">
        <v>265.05</v>
      </c>
      <c r="F498" s="40">
        <v>262.3</v>
      </c>
      <c r="G498" s="40">
        <v>258.55</v>
      </c>
      <c r="H498" s="40">
        <v>271.55</v>
      </c>
      <c r="I498" s="40">
        <v>275.3</v>
      </c>
      <c r="J498" s="40">
        <v>278.05</v>
      </c>
      <c r="K498" s="31">
        <v>272.55</v>
      </c>
      <c r="L498" s="31">
        <v>266.05</v>
      </c>
      <c r="M498" s="31">
        <v>7.3217100000000004</v>
      </c>
      <c r="N498" s="1"/>
      <c r="O498" s="1"/>
    </row>
    <row r="499" spans="1:15" ht="12.75" customHeight="1">
      <c r="A499" s="33">
        <v>489</v>
      </c>
      <c r="B499" s="62" t="s">
        <v>582</v>
      </c>
      <c r="C499" s="40">
        <v>92.9</v>
      </c>
      <c r="D499" s="40">
        <v>93.366666666666674</v>
      </c>
      <c r="E499" s="40">
        <v>92.133333333333354</v>
      </c>
      <c r="F499" s="40">
        <v>91.366666666666674</v>
      </c>
      <c r="G499" s="40">
        <v>90.133333333333354</v>
      </c>
      <c r="H499" s="40">
        <v>94.133333333333354</v>
      </c>
      <c r="I499" s="40">
        <v>95.366666666666674</v>
      </c>
      <c r="J499" s="40">
        <v>96.133333333333354</v>
      </c>
      <c r="K499" s="31">
        <v>94.6</v>
      </c>
      <c r="L499" s="31">
        <v>92.6</v>
      </c>
      <c r="M499" s="31">
        <v>11.39554</v>
      </c>
      <c r="N499" s="1"/>
      <c r="O499" s="1"/>
    </row>
    <row r="500" spans="1:15" ht="12.75" customHeight="1">
      <c r="A500" s="33">
        <v>490</v>
      </c>
      <c r="B500" s="62" t="s">
        <v>583</v>
      </c>
      <c r="C500" s="40">
        <v>850.5</v>
      </c>
      <c r="D500" s="40">
        <v>858.33333333333337</v>
      </c>
      <c r="E500" s="40">
        <v>838.2166666666667</v>
      </c>
      <c r="F500" s="40">
        <v>825.93333333333328</v>
      </c>
      <c r="G500" s="40">
        <v>805.81666666666661</v>
      </c>
      <c r="H500" s="40">
        <v>870.61666666666679</v>
      </c>
      <c r="I500" s="40">
        <v>890.73333333333335</v>
      </c>
      <c r="J500" s="40">
        <v>903.01666666666688</v>
      </c>
      <c r="K500" s="31">
        <v>878.45</v>
      </c>
      <c r="L500" s="31">
        <v>846.05</v>
      </c>
      <c r="M500" s="31">
        <v>1.0608900000000001</v>
      </c>
      <c r="N500" s="1"/>
      <c r="O500" s="1"/>
    </row>
    <row r="501" spans="1:15" ht="12.75" customHeight="1">
      <c r="A501" s="33">
        <v>491</v>
      </c>
      <c r="B501" s="62" t="s">
        <v>307</v>
      </c>
      <c r="C501" s="62">
        <v>1470.7</v>
      </c>
      <c r="D501" s="40">
        <v>1466.3833333333332</v>
      </c>
      <c r="E501" s="40">
        <v>1454.7666666666664</v>
      </c>
      <c r="F501" s="40">
        <v>1438.8333333333333</v>
      </c>
      <c r="G501" s="40">
        <v>1427.2166666666665</v>
      </c>
      <c r="H501" s="40">
        <v>1482.3166666666664</v>
      </c>
      <c r="I501" s="40">
        <v>1493.9333333333332</v>
      </c>
      <c r="J501" s="40">
        <v>1509.8666666666663</v>
      </c>
      <c r="K501" s="31">
        <v>1478</v>
      </c>
      <c r="L501" s="31">
        <v>1450.45</v>
      </c>
      <c r="M501" s="31">
        <v>0.70682</v>
      </c>
      <c r="N501" s="1"/>
      <c r="O501" s="1"/>
    </row>
    <row r="502" spans="1:15" ht="12.75" customHeight="1">
      <c r="A502" s="33">
        <v>492</v>
      </c>
      <c r="B502" s="62" t="s">
        <v>242</v>
      </c>
      <c r="C502" s="62">
        <v>385.5</v>
      </c>
      <c r="D502" s="40">
        <v>385.2833333333333</v>
      </c>
      <c r="E502" s="40">
        <v>383.31666666666661</v>
      </c>
      <c r="F502" s="40">
        <v>381.13333333333333</v>
      </c>
      <c r="G502" s="40">
        <v>379.16666666666663</v>
      </c>
      <c r="H502" s="40">
        <v>387.46666666666658</v>
      </c>
      <c r="I502" s="40">
        <v>389.43333333333328</v>
      </c>
      <c r="J502" s="40">
        <v>391.61666666666656</v>
      </c>
      <c r="K502" s="31">
        <v>387.25</v>
      </c>
      <c r="L502" s="31">
        <v>383.1</v>
      </c>
      <c r="M502" s="31">
        <v>44.146320000000003</v>
      </c>
      <c r="N502" s="1"/>
      <c r="O502" s="1"/>
    </row>
    <row r="503" spans="1:15" ht="12.75" customHeight="1">
      <c r="A503" s="33">
        <v>493</v>
      </c>
      <c r="B503" s="62" t="s">
        <v>584</v>
      </c>
      <c r="C503" s="62">
        <v>228.6</v>
      </c>
      <c r="D503" s="40">
        <v>229.66666666666666</v>
      </c>
      <c r="E503" s="40">
        <v>225.43333333333331</v>
      </c>
      <c r="F503" s="40">
        <v>222.26666666666665</v>
      </c>
      <c r="G503" s="40">
        <v>218.0333333333333</v>
      </c>
      <c r="H503" s="40">
        <v>232.83333333333331</v>
      </c>
      <c r="I503" s="40">
        <v>237.06666666666666</v>
      </c>
      <c r="J503" s="40">
        <v>240.23333333333332</v>
      </c>
      <c r="K503" s="31">
        <v>233.9</v>
      </c>
      <c r="L503" s="31">
        <v>226.5</v>
      </c>
      <c r="M503" s="31">
        <v>14.558020000000001</v>
      </c>
      <c r="N503" s="1"/>
      <c r="O503" s="1"/>
    </row>
    <row r="504" spans="1:15" ht="12.75" customHeight="1">
      <c r="A504" s="33">
        <v>494</v>
      </c>
      <c r="B504" s="62" t="s">
        <v>308</v>
      </c>
      <c r="C504" s="62">
        <v>16.2</v>
      </c>
      <c r="D504" s="40">
        <v>16.233333333333331</v>
      </c>
      <c r="E504" s="40">
        <v>16.11666666666666</v>
      </c>
      <c r="F504" s="40">
        <v>16.033333333333328</v>
      </c>
      <c r="G504" s="40">
        <v>15.916666666666657</v>
      </c>
      <c r="H504" s="40">
        <v>16.316666666666663</v>
      </c>
      <c r="I504" s="40">
        <v>16.43333333333333</v>
      </c>
      <c r="J504" s="40">
        <v>16.516666666666666</v>
      </c>
      <c r="K504" s="31">
        <v>16.350000000000001</v>
      </c>
      <c r="L504" s="31">
        <v>16.149999999999999</v>
      </c>
      <c r="M504" s="31">
        <v>438.15627999999998</v>
      </c>
      <c r="N504" s="1"/>
      <c r="O504" s="1"/>
    </row>
    <row r="505" spans="1:15" ht="12.75" customHeight="1">
      <c r="A505" s="33">
        <v>495</v>
      </c>
      <c r="B505" s="62" t="s">
        <v>585</v>
      </c>
      <c r="C505" s="40">
        <v>11894.8</v>
      </c>
      <c r="D505" s="40">
        <v>11953.166666666666</v>
      </c>
      <c r="E505" s="40">
        <v>11790.133333333331</v>
      </c>
      <c r="F505" s="40">
        <v>11685.466666666665</v>
      </c>
      <c r="G505" s="40">
        <v>11522.433333333331</v>
      </c>
      <c r="H505" s="40">
        <v>12057.833333333332</v>
      </c>
      <c r="I505" s="40">
        <v>12220.866666666669</v>
      </c>
      <c r="J505" s="31">
        <v>12325.533333333333</v>
      </c>
      <c r="K505" s="31">
        <v>12116.2</v>
      </c>
      <c r="L505" s="31">
        <v>11848.5</v>
      </c>
      <c r="M505" s="62">
        <v>2.879E-2</v>
      </c>
      <c r="N505" s="1"/>
      <c r="O505" s="1"/>
    </row>
    <row r="506" spans="1:15" ht="12.75" customHeight="1">
      <c r="A506" s="33">
        <v>496</v>
      </c>
      <c r="B506" s="62" t="s">
        <v>243</v>
      </c>
      <c r="C506" s="40">
        <v>180.3</v>
      </c>
      <c r="D506" s="40">
        <v>181.65</v>
      </c>
      <c r="E506" s="40">
        <v>174.9</v>
      </c>
      <c r="F506" s="40">
        <v>169.5</v>
      </c>
      <c r="G506" s="40">
        <v>162.75</v>
      </c>
      <c r="H506" s="40">
        <v>187.05</v>
      </c>
      <c r="I506" s="40">
        <v>193.8</v>
      </c>
      <c r="J506" s="31">
        <v>199.20000000000002</v>
      </c>
      <c r="K506" s="31">
        <v>188.4</v>
      </c>
      <c r="L506" s="31">
        <v>176.25</v>
      </c>
      <c r="M506" s="62">
        <v>541.85787000000005</v>
      </c>
      <c r="N506" s="1"/>
      <c r="O506" s="1"/>
    </row>
    <row r="507" spans="1:15" ht="12.75" customHeight="1">
      <c r="A507" s="33">
        <v>497</v>
      </c>
      <c r="B507" s="62" t="s">
        <v>586</v>
      </c>
      <c r="C507" s="62">
        <v>407</v>
      </c>
      <c r="D507" s="40">
        <v>402.98333333333335</v>
      </c>
      <c r="E507" s="40">
        <v>390.06666666666672</v>
      </c>
      <c r="F507" s="40">
        <v>373.13333333333338</v>
      </c>
      <c r="G507" s="40">
        <v>360.21666666666675</v>
      </c>
      <c r="H507" s="40">
        <v>419.91666666666669</v>
      </c>
      <c r="I507" s="40">
        <v>432.83333333333331</v>
      </c>
      <c r="J507" s="40">
        <v>449.76666666666665</v>
      </c>
      <c r="K507" s="31">
        <v>415.9</v>
      </c>
      <c r="L507" s="31">
        <v>386.05</v>
      </c>
      <c r="M507" s="31">
        <v>26.359570000000001</v>
      </c>
      <c r="N507" s="1"/>
      <c r="O507" s="1"/>
    </row>
    <row r="508" spans="1:15" ht="12.75" customHeight="1">
      <c r="A508" s="33">
        <v>498</v>
      </c>
      <c r="B508" s="62" t="s">
        <v>309</v>
      </c>
      <c r="C508" s="62">
        <v>75.099999999999994</v>
      </c>
      <c r="D508" s="40">
        <v>75.7</v>
      </c>
      <c r="E508" s="40">
        <v>74.050000000000011</v>
      </c>
      <c r="F508" s="40">
        <v>73.000000000000014</v>
      </c>
      <c r="G508" s="40">
        <v>71.350000000000023</v>
      </c>
      <c r="H508" s="40">
        <v>76.75</v>
      </c>
      <c r="I508" s="40">
        <v>78.400000000000006</v>
      </c>
      <c r="J508" s="40">
        <v>79.449999999999989</v>
      </c>
      <c r="K508" s="31">
        <v>77.349999999999994</v>
      </c>
      <c r="L508" s="31">
        <v>74.650000000000006</v>
      </c>
      <c r="M508" s="31">
        <v>318.96510000000001</v>
      </c>
      <c r="N508" s="1"/>
      <c r="O508" s="1"/>
    </row>
    <row r="509" spans="1:15" ht="12.75" customHeight="1">
      <c r="A509" s="33">
        <v>499</v>
      </c>
      <c r="B509" s="62" t="s">
        <v>244</v>
      </c>
      <c r="C509" s="40">
        <v>560.1</v>
      </c>
      <c r="D509" s="40">
        <v>559.06666666666672</v>
      </c>
      <c r="E509" s="40">
        <v>553.33333333333348</v>
      </c>
      <c r="F509" s="40">
        <v>546.56666666666672</v>
      </c>
      <c r="G509" s="40">
        <v>540.83333333333348</v>
      </c>
      <c r="H509" s="40">
        <v>565.83333333333348</v>
      </c>
      <c r="I509" s="40">
        <v>571.56666666666683</v>
      </c>
      <c r="J509" s="31">
        <v>578.33333333333348</v>
      </c>
      <c r="K509" s="31">
        <v>564.79999999999995</v>
      </c>
      <c r="L509" s="31">
        <v>552.29999999999995</v>
      </c>
      <c r="M509" s="62">
        <v>11.243779999999999</v>
      </c>
      <c r="N509" s="1"/>
      <c r="O509" s="1"/>
    </row>
    <row r="510" spans="1:15" ht="12.75" customHeight="1">
      <c r="A510" s="33">
        <v>500</v>
      </c>
      <c r="B510" s="62" t="s">
        <v>587</v>
      </c>
      <c r="C510" s="62">
        <v>1508.85</v>
      </c>
      <c r="D510" s="40">
        <v>1507.2833333333335</v>
      </c>
      <c r="E510" s="40">
        <v>1489.5666666666671</v>
      </c>
      <c r="F510" s="40">
        <v>1470.2833333333335</v>
      </c>
      <c r="G510" s="40">
        <v>1452.5666666666671</v>
      </c>
      <c r="H510" s="40">
        <v>1526.5666666666671</v>
      </c>
      <c r="I510" s="40">
        <v>1544.2833333333338</v>
      </c>
      <c r="J510" s="40">
        <v>1563.5666666666671</v>
      </c>
      <c r="K510" s="31">
        <v>1525</v>
      </c>
      <c r="L510" s="31">
        <v>1488</v>
      </c>
      <c r="M510" s="31">
        <v>0.46600999999999998</v>
      </c>
      <c r="N510" s="1"/>
      <c r="O510" s="1"/>
    </row>
    <row r="511" spans="1:15" ht="12.75" customHeight="1">
      <c r="B511" s="1" t="s">
        <v>588</v>
      </c>
      <c r="C511" s="1">
        <v>1733.45</v>
      </c>
      <c r="D511" s="1">
        <v>1747.5</v>
      </c>
      <c r="E511" s="1">
        <v>1710</v>
      </c>
      <c r="F511" s="1">
        <v>1686.55</v>
      </c>
      <c r="G511" s="1">
        <v>1649.05</v>
      </c>
      <c r="H511" s="1">
        <v>1770.95</v>
      </c>
      <c r="I511" s="1">
        <v>1808.45</v>
      </c>
      <c r="J511" s="1">
        <v>1831.9</v>
      </c>
      <c r="K511" s="1">
        <v>1785</v>
      </c>
      <c r="L511" s="1">
        <v>1724.05</v>
      </c>
      <c r="M511" s="1">
        <v>1.2152799999999999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73" t="s">
        <v>589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3" t="s">
        <v>245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3" t="s">
        <v>246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3" t="s">
        <v>247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3" t="s">
        <v>248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3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7" t="s">
        <v>251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7" t="s">
        <v>252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7" t="s">
        <v>253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7" t="s">
        <v>254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7" t="s">
        <v>255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7" t="s">
        <v>256</v>
      </c>
      <c r="N528" s="1"/>
      <c r="O528" s="1"/>
    </row>
    <row r="529" spans="1:15" ht="12.75" customHeight="1">
      <c r="A529" s="77" t="s">
        <v>257</v>
      </c>
      <c r="N529" s="1"/>
      <c r="O529" s="1"/>
    </row>
    <row r="530" spans="1:15" ht="12.75" customHeight="1">
      <c r="A530" s="77" t="s">
        <v>258</v>
      </c>
      <c r="N530" s="1"/>
      <c r="O530" s="1"/>
    </row>
    <row r="531" spans="1:15" ht="12.75" customHeight="1">
      <c r="A531" s="77" t="s">
        <v>259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D66" sqref="D66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81" t="s">
        <v>314</v>
      </c>
      <c r="B1" s="82"/>
      <c r="C1" s="83"/>
      <c r="D1" s="84"/>
      <c r="E1" s="82"/>
      <c r="F1" s="82"/>
      <c r="G1" s="82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spans="1:28" ht="12.75" customHeight="1">
      <c r="A2" s="86"/>
      <c r="B2" s="87"/>
      <c r="C2" s="88"/>
      <c r="D2" s="89"/>
      <c r="E2" s="87"/>
      <c r="F2" s="87"/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ht="12.75" customHeight="1">
      <c r="A3" s="86"/>
      <c r="B3" s="87"/>
      <c r="C3" s="88"/>
      <c r="D3" s="89"/>
      <c r="E3" s="87"/>
      <c r="F3" s="87"/>
      <c r="G3" s="87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</row>
    <row r="4" spans="1:28" ht="12.75" customHeight="1">
      <c r="A4" s="86"/>
      <c r="B4" s="87"/>
      <c r="C4" s="88"/>
      <c r="D4" s="89"/>
      <c r="E4" s="87"/>
      <c r="F4" s="87"/>
      <c r="G4" s="87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</row>
    <row r="5" spans="1:28" ht="6" customHeight="1">
      <c r="A5" s="410"/>
      <c r="B5" s="411"/>
      <c r="C5" s="410"/>
      <c r="D5" s="411"/>
      <c r="E5" s="82"/>
      <c r="F5" s="82"/>
      <c r="G5" s="82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8" ht="26.25" customHeight="1">
      <c r="A6" s="85"/>
      <c r="B6" s="90"/>
      <c r="C6" s="78"/>
      <c r="D6" s="78"/>
      <c r="E6" s="23" t="s">
        <v>313</v>
      </c>
      <c r="F6" s="82"/>
      <c r="G6" s="82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8" ht="16.5" customHeight="1">
      <c r="A7" s="91" t="s">
        <v>590</v>
      </c>
      <c r="B7" s="412" t="s">
        <v>591</v>
      </c>
      <c r="C7" s="411"/>
      <c r="D7" s="7">
        <f>Main!B10</f>
        <v>45099</v>
      </c>
      <c r="E7" s="92"/>
      <c r="F7" s="82"/>
      <c r="G7" s="93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</row>
    <row r="8" spans="1:28" ht="12.75" customHeight="1">
      <c r="A8" s="81"/>
      <c r="B8" s="82"/>
      <c r="C8" s="83"/>
      <c r="D8" s="84"/>
      <c r="E8" s="92"/>
      <c r="F8" s="92"/>
      <c r="G8" s="92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28" ht="51">
      <c r="A9" s="94" t="s">
        <v>592</v>
      </c>
      <c r="B9" s="95" t="s">
        <v>593</v>
      </c>
      <c r="C9" s="95" t="s">
        <v>594</v>
      </c>
      <c r="D9" s="95" t="s">
        <v>595</v>
      </c>
      <c r="E9" s="95" t="s">
        <v>596</v>
      </c>
      <c r="F9" s="95" t="s">
        <v>597</v>
      </c>
      <c r="G9" s="95" t="s">
        <v>598</v>
      </c>
      <c r="H9" s="95" t="s">
        <v>599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</row>
    <row r="10" spans="1:28" ht="12.75" customHeight="1">
      <c r="A10" s="96">
        <v>45098</v>
      </c>
      <c r="B10" s="32">
        <v>543319</v>
      </c>
      <c r="C10" s="31" t="s">
        <v>1110</v>
      </c>
      <c r="D10" s="31" t="s">
        <v>1042</v>
      </c>
      <c r="E10" s="31" t="s">
        <v>600</v>
      </c>
      <c r="F10" s="97">
        <v>16000</v>
      </c>
      <c r="G10" s="32">
        <v>18.8</v>
      </c>
      <c r="H10" s="32" t="s">
        <v>340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</row>
    <row r="11" spans="1:28" ht="12.75" customHeight="1">
      <c r="A11" s="96">
        <v>45098</v>
      </c>
      <c r="B11" s="32">
        <v>543319</v>
      </c>
      <c r="C11" s="31" t="s">
        <v>1110</v>
      </c>
      <c r="D11" s="31" t="s">
        <v>1042</v>
      </c>
      <c r="E11" s="31" t="s">
        <v>601</v>
      </c>
      <c r="F11" s="97">
        <v>64000</v>
      </c>
      <c r="G11" s="32">
        <v>20.16</v>
      </c>
      <c r="H11" s="32" t="s">
        <v>340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</row>
    <row r="12" spans="1:28" ht="12.75" customHeight="1">
      <c r="A12" s="96">
        <v>45098</v>
      </c>
      <c r="B12" s="32">
        <v>543335</v>
      </c>
      <c r="C12" s="31" t="s">
        <v>333</v>
      </c>
      <c r="D12" s="31" t="s">
        <v>1111</v>
      </c>
      <c r="E12" s="31" t="s">
        <v>601</v>
      </c>
      <c r="F12" s="97">
        <v>8006106</v>
      </c>
      <c r="G12" s="32">
        <v>246.45</v>
      </c>
      <c r="H12" s="32" t="s">
        <v>340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</row>
    <row r="13" spans="1:28" ht="12.75" customHeight="1">
      <c r="A13" s="96">
        <v>45098</v>
      </c>
      <c r="B13" s="32">
        <v>519295</v>
      </c>
      <c r="C13" s="31" t="s">
        <v>1112</v>
      </c>
      <c r="D13" s="31" t="s">
        <v>1113</v>
      </c>
      <c r="E13" s="31" t="s">
        <v>600</v>
      </c>
      <c r="F13" s="97">
        <v>84000</v>
      </c>
      <c r="G13" s="32">
        <v>316.82</v>
      </c>
      <c r="H13" s="32" t="s">
        <v>340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</row>
    <row r="14" spans="1:28" ht="12.75" customHeight="1">
      <c r="A14" s="96">
        <v>45098</v>
      </c>
      <c r="B14" s="32">
        <v>519295</v>
      </c>
      <c r="C14" s="31" t="s">
        <v>1112</v>
      </c>
      <c r="D14" s="31" t="s">
        <v>1114</v>
      </c>
      <c r="E14" s="31" t="s">
        <v>601</v>
      </c>
      <c r="F14" s="97">
        <v>100941</v>
      </c>
      <c r="G14" s="32">
        <v>316.52999999999997</v>
      </c>
      <c r="H14" s="32" t="s">
        <v>340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</row>
    <row r="15" spans="1:28" ht="12.75" customHeight="1">
      <c r="A15" s="96">
        <v>45098</v>
      </c>
      <c r="B15" s="32">
        <v>543920</v>
      </c>
      <c r="C15" s="31" t="s">
        <v>1115</v>
      </c>
      <c r="D15" s="31" t="s">
        <v>1116</v>
      </c>
      <c r="E15" s="31" t="s">
        <v>600</v>
      </c>
      <c r="F15" s="97">
        <v>220000</v>
      </c>
      <c r="G15" s="32">
        <v>192.3</v>
      </c>
      <c r="H15" s="32" t="s">
        <v>340</v>
      </c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</row>
    <row r="16" spans="1:28" ht="12.75" customHeight="1">
      <c r="A16" s="96">
        <v>45098</v>
      </c>
      <c r="B16" s="32">
        <v>542678</v>
      </c>
      <c r="C16" s="31" t="s">
        <v>1117</v>
      </c>
      <c r="D16" s="31" t="s">
        <v>1118</v>
      </c>
      <c r="E16" s="31" t="s">
        <v>601</v>
      </c>
      <c r="F16" s="97">
        <v>68000</v>
      </c>
      <c r="G16" s="32">
        <v>32.76</v>
      </c>
      <c r="H16" s="32" t="s">
        <v>340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</row>
    <row r="17" spans="1:28" ht="12.75" customHeight="1">
      <c r="A17" s="96">
        <v>45098</v>
      </c>
      <c r="B17" s="32">
        <v>542678</v>
      </c>
      <c r="C17" s="31" t="s">
        <v>1117</v>
      </c>
      <c r="D17" s="31" t="s">
        <v>602</v>
      </c>
      <c r="E17" s="31" t="s">
        <v>601</v>
      </c>
      <c r="F17" s="97">
        <v>74000</v>
      </c>
      <c r="G17" s="32">
        <v>32.69</v>
      </c>
      <c r="H17" s="32" t="s">
        <v>340</v>
      </c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</row>
    <row r="18" spans="1:28" ht="12.75" customHeight="1">
      <c r="A18" s="96">
        <v>45098</v>
      </c>
      <c r="B18" s="32">
        <v>542678</v>
      </c>
      <c r="C18" s="31" t="s">
        <v>1117</v>
      </c>
      <c r="D18" s="31" t="s">
        <v>1118</v>
      </c>
      <c r="E18" s="31" t="s">
        <v>600</v>
      </c>
      <c r="F18" s="97">
        <v>194000</v>
      </c>
      <c r="G18" s="32">
        <v>33.03</v>
      </c>
      <c r="H18" s="32" t="s">
        <v>340</v>
      </c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</row>
    <row r="19" spans="1:28" ht="12.75" customHeight="1">
      <c r="A19" s="96">
        <v>45098</v>
      </c>
      <c r="B19" s="32">
        <v>542678</v>
      </c>
      <c r="C19" s="31" t="s">
        <v>1117</v>
      </c>
      <c r="D19" s="31" t="s">
        <v>602</v>
      </c>
      <c r="E19" s="31" t="s">
        <v>600</v>
      </c>
      <c r="F19" s="97">
        <v>274000</v>
      </c>
      <c r="G19" s="32">
        <v>33.159999999999997</v>
      </c>
      <c r="H19" s="32" t="s">
        <v>340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</row>
    <row r="20" spans="1:28" ht="12.75" customHeight="1">
      <c r="A20" s="96">
        <v>45098</v>
      </c>
      <c r="B20" s="32">
        <v>542678</v>
      </c>
      <c r="C20" s="31" t="s">
        <v>1117</v>
      </c>
      <c r="D20" s="31" t="s">
        <v>1119</v>
      </c>
      <c r="E20" s="31" t="s">
        <v>600</v>
      </c>
      <c r="F20" s="97">
        <v>700000</v>
      </c>
      <c r="G20" s="32">
        <v>33.22</v>
      </c>
      <c r="H20" s="32" t="s">
        <v>340</v>
      </c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</row>
    <row r="21" spans="1:28" ht="12.75" customHeight="1">
      <c r="A21" s="96">
        <v>45098</v>
      </c>
      <c r="B21" s="32">
        <v>542678</v>
      </c>
      <c r="C21" s="31" t="s">
        <v>1117</v>
      </c>
      <c r="D21" s="31" t="s">
        <v>1120</v>
      </c>
      <c r="E21" s="31" t="s">
        <v>601</v>
      </c>
      <c r="F21" s="97">
        <v>1024000</v>
      </c>
      <c r="G21" s="32">
        <v>33.25</v>
      </c>
      <c r="H21" s="32" t="s">
        <v>340</v>
      </c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</row>
    <row r="22" spans="1:28" ht="12.75" customHeight="1">
      <c r="A22" s="96">
        <v>45098</v>
      </c>
      <c r="B22" s="32">
        <v>539559</v>
      </c>
      <c r="C22" s="31" t="s">
        <v>1121</v>
      </c>
      <c r="D22" s="31" t="s">
        <v>1122</v>
      </c>
      <c r="E22" s="31" t="s">
        <v>601</v>
      </c>
      <c r="F22" s="97">
        <v>52500</v>
      </c>
      <c r="G22" s="32">
        <v>9.6300000000000008</v>
      </c>
      <c r="H22" s="32" t="s">
        <v>340</v>
      </c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</row>
    <row r="23" spans="1:28" ht="12.75" customHeight="1">
      <c r="A23" s="96">
        <v>45098</v>
      </c>
      <c r="B23" s="32">
        <v>539559</v>
      </c>
      <c r="C23" s="31" t="s">
        <v>1121</v>
      </c>
      <c r="D23" s="31" t="s">
        <v>1122</v>
      </c>
      <c r="E23" s="31" t="s">
        <v>600</v>
      </c>
      <c r="F23" s="97">
        <v>522122</v>
      </c>
      <c r="G23" s="32">
        <v>9.1199999999999992</v>
      </c>
      <c r="H23" s="32" t="s">
        <v>340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</row>
    <row r="24" spans="1:28" ht="12.75" customHeight="1">
      <c r="A24" s="96">
        <v>45098</v>
      </c>
      <c r="B24" s="32">
        <v>539559</v>
      </c>
      <c r="C24" s="31" t="s">
        <v>1121</v>
      </c>
      <c r="D24" s="31" t="s">
        <v>1123</v>
      </c>
      <c r="E24" s="31" t="s">
        <v>601</v>
      </c>
      <c r="F24" s="97">
        <v>176552</v>
      </c>
      <c r="G24" s="32">
        <v>9.08</v>
      </c>
      <c r="H24" s="32" t="s">
        <v>340</v>
      </c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</row>
    <row r="25" spans="1:28" ht="12.75" customHeight="1">
      <c r="A25" s="96">
        <v>45098</v>
      </c>
      <c r="B25" s="32">
        <v>539559</v>
      </c>
      <c r="C25" s="31" t="s">
        <v>1121</v>
      </c>
      <c r="D25" s="31" t="s">
        <v>1124</v>
      </c>
      <c r="E25" s="31" t="s">
        <v>601</v>
      </c>
      <c r="F25" s="97">
        <v>167509</v>
      </c>
      <c r="G25" s="32">
        <v>9.6</v>
      </c>
      <c r="H25" s="32" t="s">
        <v>340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</row>
    <row r="26" spans="1:28" ht="12.75" customHeight="1">
      <c r="A26" s="96">
        <v>45098</v>
      </c>
      <c r="B26" s="32">
        <v>539559</v>
      </c>
      <c r="C26" s="31" t="s">
        <v>1121</v>
      </c>
      <c r="D26" s="31" t="s">
        <v>1125</v>
      </c>
      <c r="E26" s="31" t="s">
        <v>601</v>
      </c>
      <c r="F26" s="97">
        <v>350000</v>
      </c>
      <c r="G26" s="32">
        <v>9.64</v>
      </c>
      <c r="H26" s="32" t="s">
        <v>340</v>
      </c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</row>
    <row r="27" spans="1:28" ht="12.75" customHeight="1">
      <c r="A27" s="96">
        <v>45098</v>
      </c>
      <c r="B27" s="32">
        <v>530663</v>
      </c>
      <c r="C27" s="31" t="s">
        <v>1126</v>
      </c>
      <c r="D27" s="31" t="s">
        <v>1127</v>
      </c>
      <c r="E27" s="31" t="s">
        <v>600</v>
      </c>
      <c r="F27" s="97">
        <v>710000</v>
      </c>
      <c r="G27" s="32">
        <v>1.88</v>
      </c>
      <c r="H27" s="32" t="s">
        <v>340</v>
      </c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</row>
    <row r="28" spans="1:28" ht="12.75" customHeight="1">
      <c r="A28" s="96">
        <v>45098</v>
      </c>
      <c r="B28" s="32">
        <v>530663</v>
      </c>
      <c r="C28" s="31" t="s">
        <v>1126</v>
      </c>
      <c r="D28" s="31" t="s">
        <v>1128</v>
      </c>
      <c r="E28" s="31" t="s">
        <v>600</v>
      </c>
      <c r="F28" s="97">
        <v>259743</v>
      </c>
      <c r="G28" s="32">
        <v>2.0099999999999998</v>
      </c>
      <c r="H28" s="32" t="s">
        <v>340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</row>
    <row r="29" spans="1:28" ht="12.75" customHeight="1">
      <c r="A29" s="96">
        <v>45098</v>
      </c>
      <c r="B29" s="32">
        <v>530663</v>
      </c>
      <c r="C29" s="31" t="s">
        <v>1126</v>
      </c>
      <c r="D29" s="31" t="s">
        <v>1129</v>
      </c>
      <c r="E29" s="31" t="s">
        <v>601</v>
      </c>
      <c r="F29" s="97">
        <v>480000</v>
      </c>
      <c r="G29" s="32">
        <v>1.83</v>
      </c>
      <c r="H29" s="32" t="s">
        <v>340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</row>
    <row r="30" spans="1:28" ht="12.75" customHeight="1">
      <c r="A30" s="96">
        <v>45098</v>
      </c>
      <c r="B30" s="32">
        <v>513059</v>
      </c>
      <c r="C30" s="31" t="s">
        <v>1130</v>
      </c>
      <c r="D30" s="31" t="s">
        <v>1131</v>
      </c>
      <c r="E30" s="31" t="s">
        <v>600</v>
      </c>
      <c r="F30" s="97">
        <v>140000</v>
      </c>
      <c r="G30" s="32">
        <v>21.72</v>
      </c>
      <c r="H30" s="32" t="s">
        <v>340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</row>
    <row r="31" spans="1:28" ht="12.75" customHeight="1">
      <c r="A31" s="96">
        <v>45098</v>
      </c>
      <c r="B31" s="32">
        <v>511543</v>
      </c>
      <c r="C31" s="31" t="s">
        <v>1067</v>
      </c>
      <c r="D31" s="31" t="s">
        <v>1069</v>
      </c>
      <c r="E31" s="31" t="s">
        <v>600</v>
      </c>
      <c r="F31" s="97">
        <v>100050</v>
      </c>
      <c r="G31" s="32">
        <v>11.93</v>
      </c>
      <c r="H31" s="32" t="s">
        <v>340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</row>
    <row r="32" spans="1:28" ht="12.75" customHeight="1">
      <c r="A32" s="96">
        <v>45098</v>
      </c>
      <c r="B32" s="32">
        <v>511543</v>
      </c>
      <c r="C32" s="31" t="s">
        <v>1067</v>
      </c>
      <c r="D32" s="31" t="s">
        <v>1068</v>
      </c>
      <c r="E32" s="31" t="s">
        <v>601</v>
      </c>
      <c r="F32" s="97">
        <v>100000</v>
      </c>
      <c r="G32" s="32">
        <v>11.93</v>
      </c>
      <c r="H32" s="32" t="s">
        <v>340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</row>
    <row r="33" spans="1:28" ht="12.75" customHeight="1">
      <c r="A33" s="96">
        <v>45098</v>
      </c>
      <c r="B33" s="32">
        <v>526967</v>
      </c>
      <c r="C33" s="31" t="s">
        <v>1132</v>
      </c>
      <c r="D33" s="31" t="s">
        <v>1133</v>
      </c>
      <c r="E33" s="31" t="s">
        <v>601</v>
      </c>
      <c r="F33" s="97">
        <v>37073</v>
      </c>
      <c r="G33" s="32">
        <v>10.47</v>
      </c>
      <c r="H33" s="32" t="s">
        <v>340</v>
      </c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</row>
    <row r="34" spans="1:28" ht="12.75" customHeight="1">
      <c r="A34" s="96">
        <v>45098</v>
      </c>
      <c r="B34" s="32">
        <v>526967</v>
      </c>
      <c r="C34" s="31" t="s">
        <v>1132</v>
      </c>
      <c r="D34" s="31" t="s">
        <v>1134</v>
      </c>
      <c r="E34" s="31" t="s">
        <v>601</v>
      </c>
      <c r="F34" s="97">
        <v>40000</v>
      </c>
      <c r="G34" s="32">
        <v>10.47</v>
      </c>
      <c r="H34" s="32" t="s">
        <v>340</v>
      </c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</row>
    <row r="35" spans="1:28" ht="12.75" customHeight="1">
      <c r="A35" s="96">
        <v>45098</v>
      </c>
      <c r="B35" s="32">
        <v>502901</v>
      </c>
      <c r="C35" s="31" t="s">
        <v>1135</v>
      </c>
      <c r="D35" s="31" t="s">
        <v>1136</v>
      </c>
      <c r="E35" s="31" t="s">
        <v>601</v>
      </c>
      <c r="F35" s="97">
        <v>374</v>
      </c>
      <c r="G35" s="32">
        <v>3854</v>
      </c>
      <c r="H35" s="32" t="s">
        <v>340</v>
      </c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</row>
    <row r="36" spans="1:28" ht="12.75" customHeight="1">
      <c r="A36" s="96">
        <v>45098</v>
      </c>
      <c r="B36" s="32">
        <v>502901</v>
      </c>
      <c r="C36" s="31" t="s">
        <v>1135</v>
      </c>
      <c r="D36" s="31" t="s">
        <v>1137</v>
      </c>
      <c r="E36" s="31" t="s">
        <v>600</v>
      </c>
      <c r="F36" s="97">
        <v>500</v>
      </c>
      <c r="G36" s="32">
        <v>3854</v>
      </c>
      <c r="H36" s="32" t="s">
        <v>340</v>
      </c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</row>
    <row r="37" spans="1:28" ht="12.75" customHeight="1">
      <c r="A37" s="96">
        <v>45098</v>
      </c>
      <c r="B37" s="32">
        <v>542924</v>
      </c>
      <c r="C37" s="31" t="s">
        <v>1071</v>
      </c>
      <c r="D37" s="31" t="s">
        <v>1072</v>
      </c>
      <c r="E37" s="31" t="s">
        <v>600</v>
      </c>
      <c r="F37" s="97">
        <v>70000</v>
      </c>
      <c r="G37" s="32">
        <v>4.3899999999999997</v>
      </c>
      <c r="H37" s="32" t="s">
        <v>340</v>
      </c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</row>
    <row r="38" spans="1:28" ht="12.75" customHeight="1">
      <c r="A38" s="96">
        <v>45098</v>
      </c>
      <c r="B38" s="32">
        <v>542924</v>
      </c>
      <c r="C38" s="31" t="s">
        <v>1071</v>
      </c>
      <c r="D38" s="31" t="s">
        <v>1073</v>
      </c>
      <c r="E38" s="31" t="s">
        <v>600</v>
      </c>
      <c r="F38" s="97">
        <v>84000</v>
      </c>
      <c r="G38" s="32">
        <v>4.49</v>
      </c>
      <c r="H38" s="32" t="s">
        <v>340</v>
      </c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</row>
    <row r="39" spans="1:28" ht="12.75" customHeight="1">
      <c r="A39" s="96">
        <v>45098</v>
      </c>
      <c r="B39" s="32">
        <v>542924</v>
      </c>
      <c r="C39" s="31" t="s">
        <v>1071</v>
      </c>
      <c r="D39" s="31" t="s">
        <v>1073</v>
      </c>
      <c r="E39" s="31" t="s">
        <v>601</v>
      </c>
      <c r="F39" s="97">
        <v>42000</v>
      </c>
      <c r="G39" s="32">
        <v>4.3</v>
      </c>
      <c r="H39" s="32" t="s">
        <v>340</v>
      </c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</row>
    <row r="40" spans="1:28" ht="12.75" customHeight="1">
      <c r="A40" s="96">
        <v>45098</v>
      </c>
      <c r="B40" s="32">
        <v>534623</v>
      </c>
      <c r="C40" s="31" t="s">
        <v>1138</v>
      </c>
      <c r="D40" s="31" t="s">
        <v>1139</v>
      </c>
      <c r="E40" s="31" t="s">
        <v>601</v>
      </c>
      <c r="F40" s="97">
        <v>75000</v>
      </c>
      <c r="G40" s="32">
        <v>21.17</v>
      </c>
      <c r="H40" s="32" t="s">
        <v>340</v>
      </c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</row>
    <row r="41" spans="1:28" ht="12.75" customHeight="1">
      <c r="A41" s="96">
        <v>45098</v>
      </c>
      <c r="B41" s="32">
        <v>534623</v>
      </c>
      <c r="C41" s="31" t="s">
        <v>1138</v>
      </c>
      <c r="D41" s="31" t="s">
        <v>1140</v>
      </c>
      <c r="E41" s="31" t="s">
        <v>600</v>
      </c>
      <c r="F41" s="97">
        <v>59384</v>
      </c>
      <c r="G41" s="32">
        <v>21.46</v>
      </c>
      <c r="H41" s="32" t="s">
        <v>340</v>
      </c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</row>
    <row r="42" spans="1:28" ht="12.75" customHeight="1">
      <c r="A42" s="96">
        <v>45098</v>
      </c>
      <c r="B42" s="32">
        <v>534623</v>
      </c>
      <c r="C42" s="31" t="s">
        <v>1138</v>
      </c>
      <c r="D42" s="31" t="s">
        <v>1140</v>
      </c>
      <c r="E42" s="31" t="s">
        <v>601</v>
      </c>
      <c r="F42" s="97">
        <v>20606</v>
      </c>
      <c r="G42" s="32">
        <v>21.49</v>
      </c>
      <c r="H42" s="32" t="s">
        <v>340</v>
      </c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</row>
    <row r="43" spans="1:28" ht="12.75" customHeight="1">
      <c r="A43" s="96">
        <v>45098</v>
      </c>
      <c r="B43" s="32">
        <v>540809</v>
      </c>
      <c r="C43" s="31" t="s">
        <v>1141</v>
      </c>
      <c r="D43" s="31" t="s">
        <v>1142</v>
      </c>
      <c r="E43" s="31" t="s">
        <v>600</v>
      </c>
      <c r="F43" s="97">
        <v>74500</v>
      </c>
      <c r="G43" s="32">
        <v>53.2</v>
      </c>
      <c r="H43" s="32" t="s">
        <v>340</v>
      </c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</row>
    <row r="44" spans="1:28" ht="12.75" customHeight="1">
      <c r="A44" s="96">
        <v>45098</v>
      </c>
      <c r="B44" s="32">
        <v>543578</v>
      </c>
      <c r="C44" s="31" t="s">
        <v>1074</v>
      </c>
      <c r="D44" s="31" t="s">
        <v>1143</v>
      </c>
      <c r="E44" s="31" t="s">
        <v>600</v>
      </c>
      <c r="F44" s="97">
        <v>12000</v>
      </c>
      <c r="G44" s="32">
        <v>114.3</v>
      </c>
      <c r="H44" s="32" t="s">
        <v>340</v>
      </c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</row>
    <row r="45" spans="1:28" ht="12.75" customHeight="1">
      <c r="A45" s="96">
        <v>45098</v>
      </c>
      <c r="B45" s="32">
        <v>540198</v>
      </c>
      <c r="C45" s="31" t="s">
        <v>1144</v>
      </c>
      <c r="D45" s="31" t="s">
        <v>1145</v>
      </c>
      <c r="E45" s="31" t="s">
        <v>600</v>
      </c>
      <c r="F45" s="97">
        <v>30000</v>
      </c>
      <c r="G45" s="32">
        <v>59.9</v>
      </c>
      <c r="H45" s="32" t="s">
        <v>340</v>
      </c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</row>
    <row r="46" spans="1:28" ht="12.75" customHeight="1">
      <c r="A46" s="96">
        <v>45098</v>
      </c>
      <c r="B46" s="32">
        <v>531637</v>
      </c>
      <c r="C46" s="31" t="s">
        <v>1075</v>
      </c>
      <c r="D46" s="31" t="s">
        <v>1146</v>
      </c>
      <c r="E46" s="31" t="s">
        <v>601</v>
      </c>
      <c r="F46" s="97">
        <v>129000</v>
      </c>
      <c r="G46" s="32">
        <v>475</v>
      </c>
      <c r="H46" s="32" t="s">
        <v>340</v>
      </c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</row>
    <row r="47" spans="1:28" ht="12.75" customHeight="1">
      <c r="A47" s="96">
        <v>45098</v>
      </c>
      <c r="B47" s="32">
        <v>531637</v>
      </c>
      <c r="C47" s="31" t="s">
        <v>1075</v>
      </c>
      <c r="D47" s="31" t="s">
        <v>1076</v>
      </c>
      <c r="E47" s="31" t="s">
        <v>601</v>
      </c>
      <c r="F47" s="97">
        <v>130000</v>
      </c>
      <c r="G47" s="32">
        <v>480.47</v>
      </c>
      <c r="H47" s="32" t="s">
        <v>340</v>
      </c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</row>
    <row r="48" spans="1:28" ht="12.75" customHeight="1">
      <c r="A48" s="96">
        <v>45098</v>
      </c>
      <c r="B48" s="32">
        <v>531637</v>
      </c>
      <c r="C48" s="31" t="s">
        <v>1075</v>
      </c>
      <c r="D48" s="31" t="s">
        <v>1070</v>
      </c>
      <c r="E48" s="31" t="s">
        <v>600</v>
      </c>
      <c r="F48" s="97">
        <v>150000</v>
      </c>
      <c r="G48" s="32">
        <v>475</v>
      </c>
      <c r="H48" s="32" t="s">
        <v>340</v>
      </c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</row>
    <row r="49" spans="1:28" ht="12.75" customHeight="1">
      <c r="A49" s="96">
        <v>45098</v>
      </c>
      <c r="B49" s="32">
        <v>540147</v>
      </c>
      <c r="C49" s="31" t="s">
        <v>1077</v>
      </c>
      <c r="D49" s="31" t="s">
        <v>1147</v>
      </c>
      <c r="E49" s="31" t="s">
        <v>601</v>
      </c>
      <c r="F49" s="97">
        <v>61987</v>
      </c>
      <c r="G49" s="32">
        <v>35</v>
      </c>
      <c r="H49" s="32" t="s">
        <v>340</v>
      </c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</row>
    <row r="50" spans="1:28" ht="12.75" customHeight="1">
      <c r="A50" s="96">
        <v>45098</v>
      </c>
      <c r="B50" s="32">
        <v>540147</v>
      </c>
      <c r="C50" s="31" t="s">
        <v>1077</v>
      </c>
      <c r="D50" s="31" t="s">
        <v>1148</v>
      </c>
      <c r="E50" s="31" t="s">
        <v>600</v>
      </c>
      <c r="F50" s="97">
        <v>62000</v>
      </c>
      <c r="G50" s="32">
        <v>35</v>
      </c>
      <c r="H50" s="32" t="s">
        <v>340</v>
      </c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</row>
    <row r="51" spans="1:28" ht="12.75" customHeight="1">
      <c r="A51" s="96">
        <v>45098</v>
      </c>
      <c r="B51" s="32">
        <v>530525</v>
      </c>
      <c r="C51" s="31" t="s">
        <v>603</v>
      </c>
      <c r="D51" s="31" t="s">
        <v>1078</v>
      </c>
      <c r="E51" s="31" t="s">
        <v>600</v>
      </c>
      <c r="F51" s="97">
        <v>57721</v>
      </c>
      <c r="G51" s="32">
        <v>17.64</v>
      </c>
      <c r="H51" s="32" t="s">
        <v>340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</row>
    <row r="52" spans="1:28" ht="12.75" customHeight="1">
      <c r="A52" s="96">
        <v>45098</v>
      </c>
      <c r="B52" s="32">
        <v>539378</v>
      </c>
      <c r="C52" s="31" t="s">
        <v>1149</v>
      </c>
      <c r="D52" s="31" t="s">
        <v>1150</v>
      </c>
      <c r="E52" s="31" t="s">
        <v>601</v>
      </c>
      <c r="F52" s="97">
        <v>50000</v>
      </c>
      <c r="G52" s="32">
        <v>17.399999999999999</v>
      </c>
      <c r="H52" s="32" t="s">
        <v>340</v>
      </c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</row>
    <row r="53" spans="1:28" ht="12.75" customHeight="1">
      <c r="A53" s="96">
        <v>45098</v>
      </c>
      <c r="B53" s="32">
        <v>539378</v>
      </c>
      <c r="C53" s="31" t="s">
        <v>1149</v>
      </c>
      <c r="D53" s="31" t="s">
        <v>1151</v>
      </c>
      <c r="E53" s="31" t="s">
        <v>600</v>
      </c>
      <c r="F53" s="97">
        <v>49994</v>
      </c>
      <c r="G53" s="32">
        <v>17.399999999999999</v>
      </c>
      <c r="H53" s="32" t="s">
        <v>340</v>
      </c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</row>
    <row r="54" spans="1:28" ht="12.75" customHeight="1">
      <c r="A54" s="96">
        <v>45098</v>
      </c>
      <c r="B54" s="32">
        <v>538923</v>
      </c>
      <c r="C54" s="31" t="s">
        <v>1152</v>
      </c>
      <c r="D54" s="31" t="s">
        <v>1153</v>
      </c>
      <c r="E54" s="31" t="s">
        <v>600</v>
      </c>
      <c r="F54" s="97">
        <v>40000</v>
      </c>
      <c r="G54" s="32">
        <v>54.02</v>
      </c>
      <c r="H54" s="32" t="s">
        <v>340</v>
      </c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</row>
    <row r="55" spans="1:28" ht="12.75" customHeight="1">
      <c r="A55" s="96">
        <v>45098</v>
      </c>
      <c r="B55" s="32">
        <v>538923</v>
      </c>
      <c r="C55" s="31" t="s">
        <v>1152</v>
      </c>
      <c r="D55" s="31" t="s">
        <v>1154</v>
      </c>
      <c r="E55" s="31" t="s">
        <v>601</v>
      </c>
      <c r="F55" s="97">
        <v>40000</v>
      </c>
      <c r="G55" s="32">
        <v>54.02</v>
      </c>
      <c r="H55" s="32" t="s">
        <v>340</v>
      </c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</row>
    <row r="56" spans="1:28" ht="12.75" customHeight="1">
      <c r="A56" s="96">
        <v>45098</v>
      </c>
      <c r="B56" s="32">
        <v>543924</v>
      </c>
      <c r="C56" s="31" t="s">
        <v>1041</v>
      </c>
      <c r="D56" s="31" t="s">
        <v>1155</v>
      </c>
      <c r="E56" s="31" t="s">
        <v>600</v>
      </c>
      <c r="F56" s="97">
        <v>24000</v>
      </c>
      <c r="G56" s="32">
        <v>43.98</v>
      </c>
      <c r="H56" s="32" t="s">
        <v>340</v>
      </c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</row>
    <row r="57" spans="1:28" ht="12.75" customHeight="1">
      <c r="A57" s="96">
        <v>45098</v>
      </c>
      <c r="B57" s="32">
        <v>521113</v>
      </c>
      <c r="C57" s="31" t="s">
        <v>1156</v>
      </c>
      <c r="D57" s="31" t="s">
        <v>1157</v>
      </c>
      <c r="E57" s="31" t="s">
        <v>601</v>
      </c>
      <c r="F57" s="97">
        <v>157207</v>
      </c>
      <c r="G57" s="32">
        <v>17.66</v>
      </c>
      <c r="H57" s="32" t="s">
        <v>340</v>
      </c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</row>
    <row r="58" spans="1:28" ht="12.75" customHeight="1">
      <c r="A58" s="96">
        <v>45098</v>
      </c>
      <c r="B58" s="32">
        <v>543711</v>
      </c>
      <c r="C58" s="31" t="s">
        <v>1158</v>
      </c>
      <c r="D58" s="31" t="s">
        <v>1159</v>
      </c>
      <c r="E58" s="31" t="s">
        <v>600</v>
      </c>
      <c r="F58" s="97">
        <v>500000</v>
      </c>
      <c r="G58" s="32">
        <v>470.99</v>
      </c>
      <c r="H58" s="32" t="s">
        <v>340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</row>
    <row r="59" spans="1:28" ht="12.75" customHeight="1">
      <c r="A59" s="96">
        <v>45098</v>
      </c>
      <c r="B59" s="32">
        <v>543711</v>
      </c>
      <c r="C59" s="31" t="s">
        <v>1158</v>
      </c>
      <c r="D59" s="31" t="s">
        <v>1160</v>
      </c>
      <c r="E59" s="31" t="s">
        <v>601</v>
      </c>
      <c r="F59" s="97">
        <v>500000</v>
      </c>
      <c r="G59" s="32">
        <v>471.03</v>
      </c>
      <c r="H59" s="32" t="s">
        <v>340</v>
      </c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</row>
    <row r="60" spans="1:28" ht="12.75" customHeight="1">
      <c r="A60" s="96">
        <v>45098</v>
      </c>
      <c r="B60" s="32">
        <v>537259</v>
      </c>
      <c r="C60" s="31" t="s">
        <v>1161</v>
      </c>
      <c r="D60" s="31" t="s">
        <v>1162</v>
      </c>
      <c r="E60" s="31" t="s">
        <v>601</v>
      </c>
      <c r="F60" s="97">
        <v>70892</v>
      </c>
      <c r="G60" s="32">
        <v>353.12</v>
      </c>
      <c r="H60" s="32" t="s">
        <v>340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</row>
    <row r="61" spans="1:28" ht="12.75" customHeight="1">
      <c r="A61" s="96">
        <v>45098</v>
      </c>
      <c r="B61" s="32">
        <v>542765</v>
      </c>
      <c r="C61" s="31" t="s">
        <v>1163</v>
      </c>
      <c r="D61" s="31" t="s">
        <v>1164</v>
      </c>
      <c r="E61" s="31" t="s">
        <v>600</v>
      </c>
      <c r="F61" s="97">
        <v>1000</v>
      </c>
      <c r="G61" s="32">
        <v>168.4</v>
      </c>
      <c r="H61" s="32" t="s">
        <v>340</v>
      </c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</row>
    <row r="62" spans="1:28" ht="12.75" customHeight="1">
      <c r="A62" s="96">
        <v>45098</v>
      </c>
      <c r="B62" s="32">
        <v>542765</v>
      </c>
      <c r="C62" s="31" t="s">
        <v>1163</v>
      </c>
      <c r="D62" s="31" t="s">
        <v>1164</v>
      </c>
      <c r="E62" s="31" t="s">
        <v>601</v>
      </c>
      <c r="F62" s="97">
        <v>2000</v>
      </c>
      <c r="G62" s="32">
        <v>168</v>
      </c>
      <c r="H62" s="32" t="s">
        <v>340</v>
      </c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</row>
    <row r="63" spans="1:28" ht="12.75" customHeight="1">
      <c r="A63" s="96">
        <v>45098</v>
      </c>
      <c r="B63" s="32">
        <v>540570</v>
      </c>
      <c r="C63" s="31" t="s">
        <v>1165</v>
      </c>
      <c r="D63" s="31" t="s">
        <v>1166</v>
      </c>
      <c r="E63" s="31" t="s">
        <v>600</v>
      </c>
      <c r="F63" s="97">
        <v>1108866</v>
      </c>
      <c r="G63" s="32">
        <v>16.809999999999999</v>
      </c>
      <c r="H63" s="32" t="s">
        <v>340</v>
      </c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</row>
    <row r="64" spans="1:28" ht="12.75" customHeight="1">
      <c r="A64" s="96">
        <v>45098</v>
      </c>
      <c r="B64" s="32" t="s">
        <v>1167</v>
      </c>
      <c r="C64" s="31" t="s">
        <v>1168</v>
      </c>
      <c r="D64" s="31" t="s">
        <v>1169</v>
      </c>
      <c r="E64" s="31" t="s">
        <v>600</v>
      </c>
      <c r="F64" s="97">
        <v>75000</v>
      </c>
      <c r="G64" s="32">
        <v>310.5</v>
      </c>
      <c r="H64" s="32" t="s">
        <v>604</v>
      </c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</row>
    <row r="65" spans="1:28" ht="12.75" customHeight="1">
      <c r="A65" s="96">
        <v>45098</v>
      </c>
      <c r="B65" s="32" t="s">
        <v>1167</v>
      </c>
      <c r="C65" s="31" t="s">
        <v>1168</v>
      </c>
      <c r="D65" s="31" t="s">
        <v>1170</v>
      </c>
      <c r="E65" s="31" t="s">
        <v>600</v>
      </c>
      <c r="F65" s="97">
        <v>125000</v>
      </c>
      <c r="G65" s="32">
        <v>310.5</v>
      </c>
      <c r="H65" s="32" t="s">
        <v>604</v>
      </c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</row>
    <row r="66" spans="1:28" ht="12.75" customHeight="1">
      <c r="A66" s="96">
        <v>45098</v>
      </c>
      <c r="B66" s="32" t="s">
        <v>1171</v>
      </c>
      <c r="C66" s="31" t="s">
        <v>1172</v>
      </c>
      <c r="D66" s="31" t="s">
        <v>1173</v>
      </c>
      <c r="E66" s="31" t="s">
        <v>600</v>
      </c>
      <c r="F66" s="97">
        <v>345000</v>
      </c>
      <c r="G66" s="32">
        <v>64.510000000000005</v>
      </c>
      <c r="H66" s="32" t="s">
        <v>604</v>
      </c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</row>
    <row r="67" spans="1:28" ht="12.75" customHeight="1">
      <c r="A67" s="96">
        <v>45098</v>
      </c>
      <c r="B67" s="32" t="s">
        <v>1171</v>
      </c>
      <c r="C67" s="31" t="s">
        <v>1172</v>
      </c>
      <c r="D67" s="31" t="s">
        <v>1174</v>
      </c>
      <c r="E67" s="31" t="s">
        <v>600</v>
      </c>
      <c r="F67" s="97">
        <v>156000</v>
      </c>
      <c r="G67" s="32">
        <v>67.87</v>
      </c>
      <c r="H67" s="32" t="s">
        <v>604</v>
      </c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</row>
    <row r="68" spans="1:28" ht="12.75" customHeight="1">
      <c r="A68" s="96">
        <v>45098</v>
      </c>
      <c r="B68" s="32" t="s">
        <v>1175</v>
      </c>
      <c r="C68" s="31" t="s">
        <v>1176</v>
      </c>
      <c r="D68" s="31" t="s">
        <v>1177</v>
      </c>
      <c r="E68" s="31" t="s">
        <v>600</v>
      </c>
      <c r="F68" s="97">
        <v>214000</v>
      </c>
      <c r="G68" s="32">
        <v>155.18</v>
      </c>
      <c r="H68" s="32" t="s">
        <v>604</v>
      </c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</row>
    <row r="69" spans="1:28" ht="12.75" customHeight="1">
      <c r="A69" s="96">
        <v>45098</v>
      </c>
      <c r="B69" s="32" t="s">
        <v>1178</v>
      </c>
      <c r="C69" s="31" t="s">
        <v>1179</v>
      </c>
      <c r="D69" s="31" t="s">
        <v>605</v>
      </c>
      <c r="E69" s="31" t="s">
        <v>600</v>
      </c>
      <c r="F69" s="97">
        <v>345305</v>
      </c>
      <c r="G69" s="32">
        <v>130.59</v>
      </c>
      <c r="H69" s="32" t="s">
        <v>604</v>
      </c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</row>
    <row r="70" spans="1:28" ht="12.75" customHeight="1">
      <c r="A70" s="96">
        <v>45098</v>
      </c>
      <c r="B70" s="32" t="s">
        <v>1180</v>
      </c>
      <c r="C70" s="31" t="s">
        <v>1181</v>
      </c>
      <c r="D70" s="31" t="s">
        <v>1182</v>
      </c>
      <c r="E70" s="31" t="s">
        <v>600</v>
      </c>
      <c r="F70" s="97">
        <v>175445</v>
      </c>
      <c r="G70" s="32">
        <v>81.41</v>
      </c>
      <c r="H70" s="32" t="s">
        <v>604</v>
      </c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</row>
    <row r="71" spans="1:28" ht="12.75" customHeight="1">
      <c r="A71" s="96">
        <v>45098</v>
      </c>
      <c r="B71" s="32" t="s">
        <v>989</v>
      </c>
      <c r="C71" s="31" t="s">
        <v>990</v>
      </c>
      <c r="D71" s="31" t="s">
        <v>1183</v>
      </c>
      <c r="E71" s="31" t="s">
        <v>600</v>
      </c>
      <c r="F71" s="97">
        <v>20000</v>
      </c>
      <c r="G71" s="32">
        <v>151.75</v>
      </c>
      <c r="H71" s="32" t="s">
        <v>604</v>
      </c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</row>
    <row r="72" spans="1:28" ht="12.75" customHeight="1">
      <c r="A72" s="96">
        <v>45098</v>
      </c>
      <c r="B72" s="32" t="s">
        <v>989</v>
      </c>
      <c r="C72" s="31" t="s">
        <v>990</v>
      </c>
      <c r="D72" s="31" t="s">
        <v>1079</v>
      </c>
      <c r="E72" s="31" t="s">
        <v>600</v>
      </c>
      <c r="F72" s="97">
        <v>17600</v>
      </c>
      <c r="G72" s="32">
        <v>151.75</v>
      </c>
      <c r="H72" s="32" t="s">
        <v>604</v>
      </c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</row>
    <row r="73" spans="1:28" ht="12.75" customHeight="1">
      <c r="A73" s="96">
        <v>45098</v>
      </c>
      <c r="B73" s="32" t="s">
        <v>1184</v>
      </c>
      <c r="C73" s="31" t="s">
        <v>1185</v>
      </c>
      <c r="D73" s="31" t="s">
        <v>1186</v>
      </c>
      <c r="E73" s="31" t="s">
        <v>600</v>
      </c>
      <c r="F73" s="97">
        <v>180238</v>
      </c>
      <c r="G73" s="32">
        <v>166.14</v>
      </c>
      <c r="H73" s="32" t="s">
        <v>604</v>
      </c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</row>
    <row r="74" spans="1:28" ht="12.75" customHeight="1">
      <c r="A74" s="96">
        <v>45098</v>
      </c>
      <c r="B74" s="32" t="s">
        <v>1184</v>
      </c>
      <c r="C74" s="31" t="s">
        <v>1185</v>
      </c>
      <c r="D74" s="31" t="s">
        <v>605</v>
      </c>
      <c r="E74" s="31" t="s">
        <v>600</v>
      </c>
      <c r="F74" s="97">
        <v>282389</v>
      </c>
      <c r="G74" s="32">
        <v>167.28</v>
      </c>
      <c r="H74" s="32" t="s">
        <v>604</v>
      </c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</row>
    <row r="75" spans="1:28" ht="12.75" customHeight="1">
      <c r="A75" s="96">
        <v>45098</v>
      </c>
      <c r="B75" s="32" t="s">
        <v>1187</v>
      </c>
      <c r="C75" s="31" t="s">
        <v>1188</v>
      </c>
      <c r="D75" s="31" t="s">
        <v>1189</v>
      </c>
      <c r="E75" s="31" t="s">
        <v>600</v>
      </c>
      <c r="F75" s="97">
        <v>390183</v>
      </c>
      <c r="G75" s="32">
        <v>0.45</v>
      </c>
      <c r="H75" s="32" t="s">
        <v>604</v>
      </c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</row>
    <row r="76" spans="1:28" ht="12.75" customHeight="1">
      <c r="A76" s="96">
        <v>45098</v>
      </c>
      <c r="B76" s="32" t="s">
        <v>1080</v>
      </c>
      <c r="C76" s="31" t="s">
        <v>1081</v>
      </c>
      <c r="D76" s="31" t="s">
        <v>1190</v>
      </c>
      <c r="E76" s="31" t="s">
        <v>600</v>
      </c>
      <c r="F76" s="97">
        <v>363128</v>
      </c>
      <c r="G76" s="32">
        <v>29.45</v>
      </c>
      <c r="H76" s="32" t="s">
        <v>604</v>
      </c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</row>
    <row r="77" spans="1:28" ht="12.75" customHeight="1">
      <c r="A77" s="96">
        <v>45098</v>
      </c>
      <c r="B77" s="32" t="s">
        <v>198</v>
      </c>
      <c r="C77" s="31" t="s">
        <v>1191</v>
      </c>
      <c r="D77" s="31" t="s">
        <v>605</v>
      </c>
      <c r="E77" s="31" t="s">
        <v>600</v>
      </c>
      <c r="F77" s="97">
        <v>1431727</v>
      </c>
      <c r="G77" s="32">
        <v>947.18</v>
      </c>
      <c r="H77" s="32" t="s">
        <v>604</v>
      </c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</row>
    <row r="78" spans="1:28" ht="12.75" customHeight="1">
      <c r="A78" s="96">
        <v>45098</v>
      </c>
      <c r="B78" s="32" t="s">
        <v>1192</v>
      </c>
      <c r="C78" s="31" t="s">
        <v>1193</v>
      </c>
      <c r="D78" s="31" t="s">
        <v>1194</v>
      </c>
      <c r="E78" s="31" t="s">
        <v>600</v>
      </c>
      <c r="F78" s="97">
        <v>16260404</v>
      </c>
      <c r="G78" s="32">
        <v>15.34</v>
      </c>
      <c r="H78" s="32" t="s">
        <v>604</v>
      </c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</row>
    <row r="79" spans="1:28" ht="12.75" customHeight="1">
      <c r="A79" s="96">
        <v>45098</v>
      </c>
      <c r="B79" s="32" t="s">
        <v>1192</v>
      </c>
      <c r="C79" s="31" t="s">
        <v>1193</v>
      </c>
      <c r="D79" s="31" t="s">
        <v>1195</v>
      </c>
      <c r="E79" s="31" t="s">
        <v>600</v>
      </c>
      <c r="F79" s="97">
        <v>28142154</v>
      </c>
      <c r="G79" s="32">
        <v>15.31</v>
      </c>
      <c r="H79" s="32" t="s">
        <v>604</v>
      </c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</row>
    <row r="80" spans="1:28" ht="12.75" customHeight="1">
      <c r="A80" s="96">
        <v>45098</v>
      </c>
      <c r="B80" s="32" t="s">
        <v>221</v>
      </c>
      <c r="C80" s="31" t="s">
        <v>1196</v>
      </c>
      <c r="D80" s="31" t="s">
        <v>1197</v>
      </c>
      <c r="E80" s="31" t="s">
        <v>600</v>
      </c>
      <c r="F80" s="97">
        <v>9122131</v>
      </c>
      <c r="G80" s="32">
        <v>1545</v>
      </c>
      <c r="H80" s="32" t="s">
        <v>604</v>
      </c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</row>
    <row r="81" spans="1:28" ht="12.75" customHeight="1">
      <c r="A81" s="96">
        <v>45098</v>
      </c>
      <c r="B81" s="32" t="s">
        <v>221</v>
      </c>
      <c r="C81" s="31" t="s">
        <v>1196</v>
      </c>
      <c r="D81" s="31" t="s">
        <v>1198</v>
      </c>
      <c r="E81" s="31" t="s">
        <v>600</v>
      </c>
      <c r="F81" s="97">
        <v>2000000</v>
      </c>
      <c r="G81" s="32">
        <v>1545</v>
      </c>
      <c r="H81" s="32" t="s">
        <v>604</v>
      </c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</row>
    <row r="82" spans="1:28" ht="12.75" customHeight="1">
      <c r="A82" s="96">
        <v>45098</v>
      </c>
      <c r="B82" s="32" t="s">
        <v>221</v>
      </c>
      <c r="C82" s="31" t="s">
        <v>1196</v>
      </c>
      <c r="D82" s="31" t="s">
        <v>1199</v>
      </c>
      <c r="E82" s="31" t="s">
        <v>600</v>
      </c>
      <c r="F82" s="97">
        <v>2126025</v>
      </c>
      <c r="G82" s="32">
        <v>1545</v>
      </c>
      <c r="H82" s="32" t="s">
        <v>604</v>
      </c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</row>
    <row r="83" spans="1:28" ht="12.75" customHeight="1">
      <c r="A83" s="96">
        <v>45098</v>
      </c>
      <c r="B83" s="32" t="s">
        <v>221</v>
      </c>
      <c r="C83" s="31" t="s">
        <v>1196</v>
      </c>
      <c r="D83" s="31" t="s">
        <v>1200</v>
      </c>
      <c r="E83" s="31" t="s">
        <v>600</v>
      </c>
      <c r="F83" s="97">
        <v>1900000</v>
      </c>
      <c r="G83" s="32">
        <v>1545</v>
      </c>
      <c r="H83" s="32" t="s">
        <v>604</v>
      </c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</row>
    <row r="84" spans="1:28" ht="12.75" customHeight="1">
      <c r="A84" s="96">
        <v>45098</v>
      </c>
      <c r="B84" s="32" t="s">
        <v>221</v>
      </c>
      <c r="C84" s="31" t="s">
        <v>1196</v>
      </c>
      <c r="D84" s="31" t="s">
        <v>1201</v>
      </c>
      <c r="E84" s="31" t="s">
        <v>600</v>
      </c>
      <c r="F84" s="97">
        <v>3040000</v>
      </c>
      <c r="G84" s="32">
        <v>1545</v>
      </c>
      <c r="H84" s="32" t="s">
        <v>604</v>
      </c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</row>
    <row r="85" spans="1:28" ht="12.75" customHeight="1">
      <c r="A85" s="96">
        <v>45098</v>
      </c>
      <c r="B85" s="32" t="s">
        <v>221</v>
      </c>
      <c r="C85" s="31" t="s">
        <v>1196</v>
      </c>
      <c r="D85" s="31" t="s">
        <v>1202</v>
      </c>
      <c r="E85" s="31" t="s">
        <v>600</v>
      </c>
      <c r="F85" s="97">
        <v>1954981</v>
      </c>
      <c r="G85" s="32">
        <v>1545</v>
      </c>
      <c r="H85" s="32" t="s">
        <v>604</v>
      </c>
      <c r="I85" s="85"/>
      <c r="J85" s="98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</row>
    <row r="86" spans="1:28" ht="12.75" customHeight="1">
      <c r="A86" s="96">
        <v>45098</v>
      </c>
      <c r="B86" s="32" t="s">
        <v>874</v>
      </c>
      <c r="C86" s="31" t="s">
        <v>1203</v>
      </c>
      <c r="D86" s="31" t="s">
        <v>1204</v>
      </c>
      <c r="E86" s="31" t="s">
        <v>600</v>
      </c>
      <c r="F86" s="97">
        <v>364764</v>
      </c>
      <c r="G86" s="32">
        <v>497.31</v>
      </c>
      <c r="H86" s="32" t="s">
        <v>604</v>
      </c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</row>
    <row r="87" spans="1:28" ht="12.75" customHeight="1">
      <c r="A87" s="96">
        <v>45098</v>
      </c>
      <c r="B87" s="32" t="s">
        <v>563</v>
      </c>
      <c r="C87" s="31" t="s">
        <v>1205</v>
      </c>
      <c r="D87" s="31" t="s">
        <v>1070</v>
      </c>
      <c r="E87" s="31" t="s">
        <v>600</v>
      </c>
      <c r="F87" s="97">
        <v>296123</v>
      </c>
      <c r="G87" s="32">
        <v>527.92999999999995</v>
      </c>
      <c r="H87" s="32" t="s">
        <v>604</v>
      </c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</row>
    <row r="88" spans="1:28" ht="12.75" customHeight="1">
      <c r="A88" s="96">
        <v>45098</v>
      </c>
      <c r="B88" s="32" t="s">
        <v>1084</v>
      </c>
      <c r="C88" s="31" t="s">
        <v>1085</v>
      </c>
      <c r="D88" s="31" t="s">
        <v>606</v>
      </c>
      <c r="E88" s="31" t="s">
        <v>600</v>
      </c>
      <c r="F88" s="97">
        <v>820272</v>
      </c>
      <c r="G88" s="32">
        <v>59.76</v>
      </c>
      <c r="H88" s="32" t="s">
        <v>604</v>
      </c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</row>
    <row r="89" spans="1:28" ht="12.75" customHeight="1">
      <c r="A89" s="96">
        <v>45098</v>
      </c>
      <c r="B89" s="32" t="s">
        <v>1206</v>
      </c>
      <c r="C89" s="31" t="s">
        <v>1207</v>
      </c>
      <c r="D89" s="31" t="s">
        <v>1195</v>
      </c>
      <c r="E89" s="31" t="s">
        <v>600</v>
      </c>
      <c r="F89" s="97">
        <v>5825568</v>
      </c>
      <c r="G89" s="32">
        <v>3.65</v>
      </c>
      <c r="H89" s="32" t="s">
        <v>604</v>
      </c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</row>
    <row r="90" spans="1:28" ht="12.75" customHeight="1">
      <c r="A90" s="96">
        <v>45098</v>
      </c>
      <c r="B90" s="32" t="s">
        <v>1206</v>
      </c>
      <c r="C90" s="31" t="s">
        <v>1207</v>
      </c>
      <c r="D90" s="31" t="s">
        <v>1208</v>
      </c>
      <c r="E90" s="31" t="s">
        <v>600</v>
      </c>
      <c r="F90" s="97">
        <v>10705484</v>
      </c>
      <c r="G90" s="32">
        <v>3.71</v>
      </c>
      <c r="H90" s="32" t="s">
        <v>604</v>
      </c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</row>
    <row r="91" spans="1:28" ht="12.75" customHeight="1">
      <c r="A91" s="96">
        <v>45098</v>
      </c>
      <c r="B91" s="32" t="s">
        <v>1043</v>
      </c>
      <c r="C91" s="31" t="s">
        <v>1044</v>
      </c>
      <c r="D91" s="31" t="s">
        <v>1086</v>
      </c>
      <c r="E91" s="31" t="s">
        <v>600</v>
      </c>
      <c r="F91" s="97">
        <v>768160</v>
      </c>
      <c r="G91" s="32">
        <v>51.05</v>
      </c>
      <c r="H91" s="32" t="s">
        <v>604</v>
      </c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</row>
    <row r="92" spans="1:28" ht="12.75" customHeight="1">
      <c r="A92" s="96">
        <v>45098</v>
      </c>
      <c r="B92" s="32" t="s">
        <v>1209</v>
      </c>
      <c r="C92" s="31" t="s">
        <v>1210</v>
      </c>
      <c r="D92" s="31" t="s">
        <v>606</v>
      </c>
      <c r="E92" s="31" t="s">
        <v>600</v>
      </c>
      <c r="F92" s="97">
        <v>3083624</v>
      </c>
      <c r="G92" s="32">
        <v>20.34</v>
      </c>
      <c r="H92" s="32" t="s">
        <v>604</v>
      </c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</row>
    <row r="93" spans="1:28" ht="12.75" customHeight="1">
      <c r="A93" s="96">
        <v>45098</v>
      </c>
      <c r="B93" s="32" t="s">
        <v>1209</v>
      </c>
      <c r="C93" s="31" t="s">
        <v>1210</v>
      </c>
      <c r="D93" s="31" t="s">
        <v>1211</v>
      </c>
      <c r="E93" s="31" t="s">
        <v>600</v>
      </c>
      <c r="F93" s="97">
        <v>1175000</v>
      </c>
      <c r="G93" s="32">
        <v>20.05</v>
      </c>
      <c r="H93" s="32" t="s">
        <v>604</v>
      </c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</row>
    <row r="94" spans="1:28" ht="12.75" customHeight="1">
      <c r="A94" s="96">
        <v>45098</v>
      </c>
      <c r="B94" s="32" t="s">
        <v>1209</v>
      </c>
      <c r="C94" s="31" t="s">
        <v>1210</v>
      </c>
      <c r="D94" s="31" t="s">
        <v>1212</v>
      </c>
      <c r="E94" s="31" t="s">
        <v>600</v>
      </c>
      <c r="F94" s="97">
        <v>1400000</v>
      </c>
      <c r="G94" s="32">
        <v>20.29</v>
      </c>
      <c r="H94" s="32" t="s">
        <v>604</v>
      </c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</row>
    <row r="95" spans="1:28" ht="12.75" customHeight="1">
      <c r="A95" s="96">
        <v>45098</v>
      </c>
      <c r="B95" s="32" t="s">
        <v>1045</v>
      </c>
      <c r="C95" s="31" t="s">
        <v>1046</v>
      </c>
      <c r="D95" s="31" t="s">
        <v>1047</v>
      </c>
      <c r="E95" s="31" t="s">
        <v>601</v>
      </c>
      <c r="F95" s="97">
        <v>2097176</v>
      </c>
      <c r="G95" s="32">
        <v>10.65</v>
      </c>
      <c r="H95" s="32" t="s">
        <v>604</v>
      </c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</row>
    <row r="96" spans="1:28" ht="12.75" customHeight="1">
      <c r="A96" s="96">
        <v>45098</v>
      </c>
      <c r="B96" s="32" t="s">
        <v>1213</v>
      </c>
      <c r="C96" s="31" t="s">
        <v>1214</v>
      </c>
      <c r="D96" s="31" t="s">
        <v>1173</v>
      </c>
      <c r="E96" s="31" t="s">
        <v>601</v>
      </c>
      <c r="F96" s="97">
        <v>112500</v>
      </c>
      <c r="G96" s="32">
        <v>99.76</v>
      </c>
      <c r="H96" s="32" t="s">
        <v>604</v>
      </c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</row>
    <row r="97" spans="1:28" ht="12.75" customHeight="1">
      <c r="A97" s="96">
        <v>45098</v>
      </c>
      <c r="B97" s="32" t="s">
        <v>1167</v>
      </c>
      <c r="C97" s="31" t="s">
        <v>1168</v>
      </c>
      <c r="D97" s="31" t="s">
        <v>1215</v>
      </c>
      <c r="E97" s="31" t="s">
        <v>601</v>
      </c>
      <c r="F97" s="97">
        <v>103358</v>
      </c>
      <c r="G97" s="32">
        <v>310.5</v>
      </c>
      <c r="H97" s="32" t="s">
        <v>604</v>
      </c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</row>
    <row r="98" spans="1:28" ht="12.75" customHeight="1">
      <c r="A98" s="96">
        <v>45098</v>
      </c>
      <c r="B98" s="32" t="s">
        <v>1167</v>
      </c>
      <c r="C98" s="31" t="s">
        <v>1168</v>
      </c>
      <c r="D98" s="31" t="s">
        <v>1216</v>
      </c>
      <c r="E98" s="31" t="s">
        <v>601</v>
      </c>
      <c r="F98" s="97">
        <v>202096</v>
      </c>
      <c r="G98" s="32">
        <v>310.58</v>
      </c>
      <c r="H98" s="32" t="s">
        <v>604</v>
      </c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</row>
    <row r="99" spans="1:28" ht="12.75" customHeight="1">
      <c r="A99" s="96">
        <v>45098</v>
      </c>
      <c r="B99" s="32" t="s">
        <v>1171</v>
      </c>
      <c r="C99" s="31" t="s">
        <v>1172</v>
      </c>
      <c r="D99" s="31" t="s">
        <v>1174</v>
      </c>
      <c r="E99" s="31" t="s">
        <v>601</v>
      </c>
      <c r="F99" s="97">
        <v>135000</v>
      </c>
      <c r="G99" s="32">
        <v>68.02</v>
      </c>
      <c r="H99" s="32" t="s">
        <v>604</v>
      </c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</row>
    <row r="100" spans="1:28" ht="12.75" customHeight="1">
      <c r="A100" s="96">
        <v>45098</v>
      </c>
      <c r="B100" s="32" t="s">
        <v>1087</v>
      </c>
      <c r="C100" s="31" t="s">
        <v>1088</v>
      </c>
      <c r="D100" s="31" t="s">
        <v>1089</v>
      </c>
      <c r="E100" s="31" t="s">
        <v>601</v>
      </c>
      <c r="F100" s="97">
        <v>750000</v>
      </c>
      <c r="G100" s="32">
        <v>1.21</v>
      </c>
      <c r="H100" s="32" t="s">
        <v>604</v>
      </c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</row>
    <row r="101" spans="1:28" ht="12.75" customHeight="1">
      <c r="A101" s="96">
        <v>45098</v>
      </c>
      <c r="B101" s="32" t="s">
        <v>1178</v>
      </c>
      <c r="C101" s="31" t="s">
        <v>1179</v>
      </c>
      <c r="D101" s="31" t="s">
        <v>605</v>
      </c>
      <c r="E101" s="31" t="s">
        <v>601</v>
      </c>
      <c r="F101" s="97">
        <v>345305</v>
      </c>
      <c r="G101" s="32">
        <v>130.75</v>
      </c>
      <c r="H101" s="32" t="s">
        <v>604</v>
      </c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</row>
    <row r="102" spans="1:28" ht="12.75" customHeight="1">
      <c r="A102" s="96">
        <v>45098</v>
      </c>
      <c r="B102" s="32" t="s">
        <v>1180</v>
      </c>
      <c r="C102" s="31" t="s">
        <v>1181</v>
      </c>
      <c r="D102" s="31" t="s">
        <v>1182</v>
      </c>
      <c r="E102" s="31" t="s">
        <v>601</v>
      </c>
      <c r="F102" s="97">
        <v>139208</v>
      </c>
      <c r="G102" s="32">
        <v>81.11</v>
      </c>
      <c r="H102" s="32" t="s">
        <v>604</v>
      </c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</row>
    <row r="103" spans="1:28" ht="12.75" customHeight="1">
      <c r="A103" s="96">
        <v>45098</v>
      </c>
      <c r="B103" s="32" t="s">
        <v>1217</v>
      </c>
      <c r="C103" s="31" t="s">
        <v>1218</v>
      </c>
      <c r="D103" s="31" t="s">
        <v>1219</v>
      </c>
      <c r="E103" s="31" t="s">
        <v>601</v>
      </c>
      <c r="F103" s="97">
        <v>170000</v>
      </c>
      <c r="G103" s="32">
        <v>245.59</v>
      </c>
      <c r="H103" s="32" t="s">
        <v>604</v>
      </c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</row>
    <row r="104" spans="1:28" ht="12.75" customHeight="1">
      <c r="A104" s="96">
        <v>45098</v>
      </c>
      <c r="B104" s="32" t="s">
        <v>989</v>
      </c>
      <c r="C104" s="31" t="s">
        <v>990</v>
      </c>
      <c r="D104" s="31" t="s">
        <v>1079</v>
      </c>
      <c r="E104" s="31" t="s">
        <v>601</v>
      </c>
      <c r="F104" s="97">
        <v>10400</v>
      </c>
      <c r="G104" s="32">
        <v>151.75</v>
      </c>
      <c r="H104" s="32" t="s">
        <v>604</v>
      </c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</row>
    <row r="105" spans="1:28" ht="12.75" customHeight="1">
      <c r="A105" s="96">
        <v>45098</v>
      </c>
      <c r="B105" s="32" t="s">
        <v>1220</v>
      </c>
      <c r="C105" s="31" t="s">
        <v>1221</v>
      </c>
      <c r="D105" s="31" t="s">
        <v>1222</v>
      </c>
      <c r="E105" s="31" t="s">
        <v>601</v>
      </c>
      <c r="F105" s="97">
        <v>439299</v>
      </c>
      <c r="G105" s="32">
        <v>8.65</v>
      </c>
      <c r="H105" s="32" t="s">
        <v>604</v>
      </c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</row>
    <row r="106" spans="1:28" ht="12.75" customHeight="1">
      <c r="A106" s="96">
        <v>45098</v>
      </c>
      <c r="B106" s="32" t="s">
        <v>1184</v>
      </c>
      <c r="C106" s="31" t="s">
        <v>1185</v>
      </c>
      <c r="D106" s="31" t="s">
        <v>1186</v>
      </c>
      <c r="E106" s="31" t="s">
        <v>601</v>
      </c>
      <c r="F106" s="97">
        <v>180238</v>
      </c>
      <c r="G106" s="32">
        <v>165.94</v>
      </c>
      <c r="H106" s="32" t="s">
        <v>604</v>
      </c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</row>
    <row r="107" spans="1:28" ht="12.75" customHeight="1">
      <c r="A107" s="96">
        <v>45098</v>
      </c>
      <c r="B107" s="32" t="s">
        <v>1184</v>
      </c>
      <c r="C107" s="31" t="s">
        <v>1185</v>
      </c>
      <c r="D107" s="31" t="s">
        <v>605</v>
      </c>
      <c r="E107" s="31" t="s">
        <v>601</v>
      </c>
      <c r="F107" s="97">
        <v>282389</v>
      </c>
      <c r="G107" s="32">
        <v>167.5</v>
      </c>
      <c r="H107" s="32" t="s">
        <v>604</v>
      </c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</row>
    <row r="108" spans="1:28" ht="12.75" customHeight="1">
      <c r="A108" s="96">
        <v>45098</v>
      </c>
      <c r="B108" s="32" t="s">
        <v>1187</v>
      </c>
      <c r="C108" s="31" t="s">
        <v>1188</v>
      </c>
      <c r="D108" s="31" t="s">
        <v>1189</v>
      </c>
      <c r="E108" s="31" t="s">
        <v>601</v>
      </c>
      <c r="F108" s="97">
        <v>49441</v>
      </c>
      <c r="G108" s="32">
        <v>0.6</v>
      </c>
      <c r="H108" s="32" t="s">
        <v>604</v>
      </c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</row>
    <row r="109" spans="1:28" ht="12.75" customHeight="1">
      <c r="A109" s="96">
        <v>45098</v>
      </c>
      <c r="B109" s="32" t="s">
        <v>1080</v>
      </c>
      <c r="C109" s="31" t="s">
        <v>1081</v>
      </c>
      <c r="D109" s="31" t="s">
        <v>1190</v>
      </c>
      <c r="E109" s="31" t="s">
        <v>601</v>
      </c>
      <c r="F109" s="97">
        <v>358674</v>
      </c>
      <c r="G109" s="32">
        <v>29.05</v>
      </c>
      <c r="H109" s="32" t="s">
        <v>604</v>
      </c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</row>
    <row r="110" spans="1:28" ht="12.75" customHeight="1">
      <c r="A110" s="96">
        <v>45098</v>
      </c>
      <c r="B110" s="32" t="s">
        <v>198</v>
      </c>
      <c r="C110" s="31" t="s">
        <v>1191</v>
      </c>
      <c r="D110" s="31" t="s">
        <v>605</v>
      </c>
      <c r="E110" s="31" t="s">
        <v>601</v>
      </c>
      <c r="F110" s="97">
        <v>1454277</v>
      </c>
      <c r="G110" s="32">
        <v>947.4</v>
      </c>
      <c r="H110" s="32" t="s">
        <v>604</v>
      </c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</row>
    <row r="111" spans="1:28" ht="12.75" customHeight="1">
      <c r="A111" s="96">
        <v>45098</v>
      </c>
      <c r="B111" s="32" t="s">
        <v>1192</v>
      </c>
      <c r="C111" s="31" t="s">
        <v>1193</v>
      </c>
      <c r="D111" s="31" t="s">
        <v>1195</v>
      </c>
      <c r="E111" s="31" t="s">
        <v>601</v>
      </c>
      <c r="F111" s="97">
        <v>26615865</v>
      </c>
      <c r="G111" s="32">
        <v>15.3</v>
      </c>
      <c r="H111" s="32" t="s">
        <v>604</v>
      </c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</row>
    <row r="112" spans="1:28" ht="12.75" customHeight="1">
      <c r="A112" s="96">
        <v>45098</v>
      </c>
      <c r="B112" s="32" t="s">
        <v>1192</v>
      </c>
      <c r="C112" s="31" t="s">
        <v>1193</v>
      </c>
      <c r="D112" s="31" t="s">
        <v>1194</v>
      </c>
      <c r="E112" s="31" t="s">
        <v>601</v>
      </c>
      <c r="F112" s="97">
        <v>18936741</v>
      </c>
      <c r="G112" s="32">
        <v>15.39</v>
      </c>
      <c r="H112" s="32" t="s">
        <v>604</v>
      </c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</row>
    <row r="113" spans="1:28" ht="12.75" customHeight="1">
      <c r="A113" s="96">
        <v>45098</v>
      </c>
      <c r="B113" s="32" t="s">
        <v>1082</v>
      </c>
      <c r="C113" s="31" t="s">
        <v>1083</v>
      </c>
      <c r="D113" s="31" t="s">
        <v>1223</v>
      </c>
      <c r="E113" s="31" t="s">
        <v>601</v>
      </c>
      <c r="F113" s="97">
        <v>300000</v>
      </c>
      <c r="G113" s="32">
        <v>24</v>
      </c>
      <c r="H113" s="32" t="s">
        <v>604</v>
      </c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</row>
    <row r="114" spans="1:28" ht="12.75" customHeight="1">
      <c r="A114" s="96">
        <v>45098</v>
      </c>
      <c r="B114" s="32" t="s">
        <v>221</v>
      </c>
      <c r="C114" s="31" t="s">
        <v>1196</v>
      </c>
      <c r="D114" s="31" t="s">
        <v>1224</v>
      </c>
      <c r="E114" s="31" t="s">
        <v>601</v>
      </c>
      <c r="F114" s="97">
        <v>31221449</v>
      </c>
      <c r="G114" s="32">
        <v>1545</v>
      </c>
      <c r="H114" s="32" t="s">
        <v>604</v>
      </c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</row>
    <row r="115" spans="1:28" ht="12.75" customHeight="1">
      <c r="A115" s="96">
        <v>45098</v>
      </c>
      <c r="B115" s="32" t="s">
        <v>874</v>
      </c>
      <c r="C115" s="31" t="s">
        <v>1203</v>
      </c>
      <c r="D115" s="31" t="s">
        <v>1204</v>
      </c>
      <c r="E115" s="31" t="s">
        <v>601</v>
      </c>
      <c r="F115" s="97">
        <v>364764</v>
      </c>
      <c r="G115" s="32">
        <v>497.83</v>
      </c>
      <c r="H115" s="32" t="s">
        <v>604</v>
      </c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</row>
    <row r="116" spans="1:28" ht="12.75" customHeight="1">
      <c r="A116" s="96">
        <v>45098</v>
      </c>
      <c r="B116" s="32" t="s">
        <v>1084</v>
      </c>
      <c r="C116" s="31" t="s">
        <v>1085</v>
      </c>
      <c r="D116" s="31" t="s">
        <v>606</v>
      </c>
      <c r="E116" s="31" t="s">
        <v>601</v>
      </c>
      <c r="F116" s="97">
        <v>911534</v>
      </c>
      <c r="G116" s="32">
        <v>58.86</v>
      </c>
      <c r="H116" s="32" t="s">
        <v>604</v>
      </c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</row>
    <row r="117" spans="1:28" ht="12.75" customHeight="1">
      <c r="A117" s="96">
        <v>45098</v>
      </c>
      <c r="B117" s="32" t="s">
        <v>1225</v>
      </c>
      <c r="C117" s="31" t="s">
        <v>1226</v>
      </c>
      <c r="D117" s="31" t="s">
        <v>1227</v>
      </c>
      <c r="E117" s="31" t="s">
        <v>601</v>
      </c>
      <c r="F117" s="97">
        <v>174000</v>
      </c>
      <c r="G117" s="32">
        <v>115</v>
      </c>
      <c r="H117" s="32" t="s">
        <v>604</v>
      </c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</row>
    <row r="118" spans="1:28" ht="12.75" customHeight="1">
      <c r="A118" s="96">
        <v>45098</v>
      </c>
      <c r="B118" s="32" t="s">
        <v>1206</v>
      </c>
      <c r="C118" s="31" t="s">
        <v>1207</v>
      </c>
      <c r="D118" s="31" t="s">
        <v>1208</v>
      </c>
      <c r="E118" s="31" t="s">
        <v>601</v>
      </c>
      <c r="F118" s="97">
        <v>8286923</v>
      </c>
      <c r="G118" s="32">
        <v>3.69</v>
      </c>
      <c r="H118" s="32" t="s">
        <v>604</v>
      </c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</row>
    <row r="119" spans="1:28" ht="12.75" customHeight="1">
      <c r="A119" s="96">
        <v>45098</v>
      </c>
      <c r="B119" s="32" t="s">
        <v>1206</v>
      </c>
      <c r="C119" s="31" t="s">
        <v>1207</v>
      </c>
      <c r="D119" s="31" t="s">
        <v>1195</v>
      </c>
      <c r="E119" s="31" t="s">
        <v>601</v>
      </c>
      <c r="F119" s="97">
        <v>6806568</v>
      </c>
      <c r="G119" s="32">
        <v>3.69</v>
      </c>
      <c r="H119" s="32" t="s">
        <v>604</v>
      </c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</row>
    <row r="120" spans="1:28" ht="12.75" customHeight="1">
      <c r="A120" s="96">
        <v>45098</v>
      </c>
      <c r="B120" s="32" t="s">
        <v>1043</v>
      </c>
      <c r="C120" s="31" t="s">
        <v>1044</v>
      </c>
      <c r="D120" s="31" t="s">
        <v>1086</v>
      </c>
      <c r="E120" s="31" t="s">
        <v>601</v>
      </c>
      <c r="F120" s="97">
        <v>768160</v>
      </c>
      <c r="G120" s="32">
        <v>50.49</v>
      </c>
      <c r="H120" s="32" t="s">
        <v>604</v>
      </c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</row>
    <row r="121" spans="1:28" ht="12.75" customHeight="1">
      <c r="A121" s="96">
        <v>45098</v>
      </c>
      <c r="B121" s="32" t="s">
        <v>1209</v>
      </c>
      <c r="C121" s="31" t="s">
        <v>1210</v>
      </c>
      <c r="D121" s="31" t="s">
        <v>606</v>
      </c>
      <c r="E121" s="31" t="s">
        <v>601</v>
      </c>
      <c r="F121" s="97">
        <v>3083624</v>
      </c>
      <c r="G121" s="32">
        <v>20.39</v>
      </c>
      <c r="H121" s="32" t="s">
        <v>604</v>
      </c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</row>
    <row r="122" spans="1:28" ht="12.75" customHeight="1">
      <c r="A122" s="96"/>
      <c r="B122" s="32"/>
      <c r="C122" s="31"/>
      <c r="D122" s="31"/>
      <c r="E122" s="31"/>
      <c r="F122" s="97"/>
      <c r="G122" s="32"/>
      <c r="H122" s="32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</row>
    <row r="123" spans="1:28" ht="12.75" customHeight="1">
      <c r="A123" s="96"/>
      <c r="B123" s="32"/>
      <c r="C123" s="31"/>
      <c r="D123" s="31"/>
      <c r="E123" s="31"/>
      <c r="F123" s="97"/>
      <c r="G123" s="32"/>
      <c r="H123" s="32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</row>
    <row r="124" spans="1:28" ht="12.75" customHeight="1">
      <c r="A124" s="96"/>
      <c r="B124" s="32"/>
      <c r="C124" s="31"/>
      <c r="D124" s="31"/>
      <c r="E124" s="31"/>
      <c r="F124" s="97"/>
      <c r="G124" s="32"/>
      <c r="H124" s="32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</row>
    <row r="125" spans="1:28" ht="12.75" customHeight="1">
      <c r="A125" s="96"/>
      <c r="B125" s="32"/>
      <c r="C125" s="31"/>
      <c r="D125" s="31"/>
      <c r="E125" s="31"/>
      <c r="F125" s="97"/>
      <c r="G125" s="32"/>
      <c r="H125" s="32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</row>
    <row r="126" spans="1:28" ht="12.75" customHeight="1">
      <c r="A126" s="96"/>
      <c r="B126" s="32"/>
      <c r="C126" s="31"/>
      <c r="D126" s="31"/>
      <c r="E126" s="31"/>
      <c r="F126" s="97"/>
      <c r="G126" s="32"/>
      <c r="H126" s="32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</row>
    <row r="127" spans="1:28" ht="12.75" customHeight="1">
      <c r="A127" s="96"/>
      <c r="B127" s="32"/>
      <c r="C127" s="31"/>
      <c r="D127" s="31"/>
      <c r="E127" s="31"/>
      <c r="F127" s="97"/>
      <c r="G127" s="32"/>
      <c r="H127" s="32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</row>
    <row r="128" spans="1:28" ht="12.75" customHeight="1">
      <c r="A128" s="96"/>
      <c r="B128" s="32"/>
      <c r="C128" s="31"/>
      <c r="D128" s="31"/>
      <c r="E128" s="31"/>
      <c r="F128" s="97"/>
      <c r="G128" s="32"/>
      <c r="H128" s="32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</row>
    <row r="129" spans="1:28" ht="12.75" customHeight="1">
      <c r="A129" s="96"/>
      <c r="B129" s="32"/>
      <c r="C129" s="31"/>
      <c r="D129" s="31"/>
      <c r="E129" s="31"/>
      <c r="F129" s="97"/>
      <c r="G129" s="32"/>
      <c r="H129" s="32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</row>
    <row r="130" spans="1:28" ht="12.75" customHeight="1">
      <c r="A130" s="96"/>
      <c r="B130" s="32"/>
      <c r="C130" s="31"/>
      <c r="D130" s="31"/>
      <c r="E130" s="31"/>
      <c r="F130" s="97"/>
      <c r="G130" s="32"/>
      <c r="H130" s="32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</row>
    <row r="131" spans="1:28" ht="12.75" customHeight="1">
      <c r="A131" s="96"/>
      <c r="B131" s="32"/>
      <c r="C131" s="31"/>
      <c r="D131" s="31"/>
      <c r="E131" s="31"/>
      <c r="F131" s="97"/>
      <c r="G131" s="32"/>
      <c r="H131" s="32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</row>
    <row r="132" spans="1:28" ht="12.75" customHeight="1">
      <c r="A132" s="96"/>
      <c r="B132" s="32"/>
      <c r="C132" s="31"/>
      <c r="D132" s="31"/>
      <c r="E132" s="31"/>
      <c r="F132" s="97"/>
      <c r="G132" s="32"/>
      <c r="H132" s="32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</row>
    <row r="133" spans="1:28" ht="12.75" customHeight="1">
      <c r="A133" s="96"/>
      <c r="B133" s="32"/>
      <c r="C133" s="31"/>
      <c r="D133" s="31"/>
      <c r="E133" s="31"/>
      <c r="F133" s="97"/>
      <c r="G133" s="32"/>
      <c r="H133" s="32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</row>
    <row r="134" spans="1:28" ht="12.75" customHeight="1">
      <c r="A134" s="96"/>
      <c r="B134" s="32"/>
      <c r="C134" s="31"/>
      <c r="D134" s="31"/>
      <c r="E134" s="31"/>
      <c r="F134" s="97"/>
      <c r="G134" s="32"/>
      <c r="H134" s="32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</row>
    <row r="135" spans="1:28" ht="12.75" customHeight="1">
      <c r="A135" s="96"/>
      <c r="B135" s="32"/>
      <c r="C135" s="31"/>
      <c r="D135" s="31"/>
      <c r="E135" s="31"/>
      <c r="F135" s="97"/>
      <c r="G135" s="32"/>
      <c r="H135" s="32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</row>
    <row r="136" spans="1:28" ht="12.75" customHeight="1">
      <c r="A136" s="96"/>
      <c r="B136" s="32"/>
      <c r="C136" s="31"/>
      <c r="D136" s="31"/>
      <c r="E136" s="31"/>
      <c r="F136" s="97"/>
      <c r="G136" s="32"/>
      <c r="H136" s="32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</row>
    <row r="137" spans="1:28" ht="12.75" customHeight="1">
      <c r="A137" s="96"/>
      <c r="B137" s="32"/>
      <c r="C137" s="31"/>
      <c r="D137" s="31"/>
      <c r="E137" s="31"/>
      <c r="F137" s="97"/>
      <c r="G137" s="32"/>
      <c r="H137" s="32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</row>
    <row r="138" spans="1:28" ht="12.75" customHeight="1">
      <c r="A138" s="96"/>
      <c r="B138" s="32"/>
      <c r="C138" s="31"/>
      <c r="D138" s="31"/>
      <c r="E138" s="31"/>
      <c r="F138" s="97"/>
      <c r="G138" s="32"/>
      <c r="H138" s="32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</row>
    <row r="139" spans="1:28" ht="12.75" customHeight="1">
      <c r="A139" s="96"/>
      <c r="B139" s="32"/>
      <c r="C139" s="31"/>
      <c r="D139" s="31"/>
      <c r="E139" s="31"/>
      <c r="F139" s="97"/>
      <c r="G139" s="32"/>
      <c r="H139" s="32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</row>
    <row r="140" spans="1:28" ht="12.75" customHeight="1">
      <c r="A140" s="96"/>
      <c r="B140" s="32"/>
      <c r="C140" s="31"/>
      <c r="D140" s="31"/>
      <c r="E140" s="31"/>
      <c r="F140" s="97"/>
      <c r="G140" s="32"/>
      <c r="H140" s="32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</row>
    <row r="141" spans="1:28" ht="12.75" customHeight="1">
      <c r="A141" s="96"/>
      <c r="B141" s="32"/>
      <c r="C141" s="31"/>
      <c r="D141" s="31"/>
      <c r="E141" s="31"/>
      <c r="F141" s="97"/>
      <c r="G141" s="32"/>
      <c r="H141" s="32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</row>
    <row r="142" spans="1:28" ht="12.75" customHeight="1">
      <c r="A142" s="96"/>
      <c r="B142" s="32"/>
      <c r="C142" s="31"/>
      <c r="D142" s="31"/>
      <c r="E142" s="31"/>
      <c r="F142" s="97"/>
      <c r="G142" s="32"/>
      <c r="H142" s="32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</row>
    <row r="143" spans="1:28" ht="12.75" customHeight="1">
      <c r="A143" s="96"/>
      <c r="B143" s="32"/>
      <c r="C143" s="31"/>
      <c r="D143" s="31"/>
      <c r="E143" s="31"/>
      <c r="F143" s="97"/>
      <c r="G143" s="32"/>
      <c r="H143" s="32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</row>
    <row r="144" spans="1:28" ht="12.75" customHeight="1">
      <c r="A144" s="96"/>
      <c r="B144" s="32"/>
      <c r="C144" s="31"/>
      <c r="D144" s="31"/>
      <c r="E144" s="31"/>
      <c r="F144" s="97"/>
      <c r="G144" s="32"/>
      <c r="H144" s="32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</row>
    <row r="145" spans="1:28" ht="12.75" customHeight="1">
      <c r="A145" s="96"/>
      <c r="B145" s="32"/>
      <c r="C145" s="31"/>
      <c r="D145" s="31"/>
      <c r="E145" s="31"/>
      <c r="F145" s="97"/>
      <c r="G145" s="32"/>
      <c r="H145" s="32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</row>
    <row r="146" spans="1:28" ht="12.75" customHeight="1">
      <c r="A146" s="96"/>
      <c r="B146" s="32"/>
      <c r="C146" s="31"/>
      <c r="D146" s="31"/>
      <c r="E146" s="31"/>
      <c r="F146" s="97"/>
      <c r="G146" s="32"/>
      <c r="H146" s="32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</row>
    <row r="147" spans="1:28" ht="12.75" customHeight="1">
      <c r="A147" s="96"/>
      <c r="B147" s="32"/>
      <c r="C147" s="31"/>
      <c r="D147" s="31"/>
      <c r="E147" s="31"/>
      <c r="F147" s="97"/>
      <c r="G147" s="32"/>
      <c r="H147" s="32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</row>
    <row r="148" spans="1:28" ht="12.75" customHeight="1">
      <c r="A148" s="96"/>
      <c r="B148" s="32"/>
      <c r="C148" s="31"/>
      <c r="D148" s="31"/>
      <c r="E148" s="31"/>
      <c r="F148" s="97"/>
      <c r="G148" s="32"/>
      <c r="H148" s="32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</row>
    <row r="149" spans="1:28" ht="12.75" customHeight="1">
      <c r="A149" s="96"/>
      <c r="B149" s="32"/>
      <c r="C149" s="31"/>
      <c r="D149" s="31"/>
      <c r="E149" s="31"/>
      <c r="F149" s="97"/>
      <c r="G149" s="32"/>
      <c r="H149" s="32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</row>
    <row r="150" spans="1:28" ht="12.75" customHeight="1">
      <c r="A150" s="96"/>
      <c r="B150" s="32"/>
      <c r="C150" s="31"/>
      <c r="D150" s="31"/>
      <c r="E150" s="31"/>
      <c r="F150" s="97"/>
      <c r="G150" s="32"/>
      <c r="H150" s="32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</row>
    <row r="151" spans="1:28" ht="12.75" customHeight="1">
      <c r="A151" s="96"/>
      <c r="B151" s="32"/>
      <c r="C151" s="31"/>
      <c r="D151" s="31"/>
      <c r="E151" s="31"/>
      <c r="F151" s="97"/>
      <c r="G151" s="32"/>
      <c r="H151" s="32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</row>
    <row r="152" spans="1:28" ht="12.75" customHeight="1">
      <c r="A152" s="96"/>
      <c r="B152" s="32"/>
      <c r="C152" s="31"/>
      <c r="D152" s="31"/>
      <c r="E152" s="31"/>
      <c r="F152" s="97"/>
      <c r="G152" s="32"/>
      <c r="H152" s="32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</row>
    <row r="153" spans="1:28" ht="12.75" customHeight="1">
      <c r="A153" s="96"/>
      <c r="B153" s="32"/>
      <c r="C153" s="31"/>
      <c r="D153" s="31"/>
      <c r="E153" s="31"/>
      <c r="F153" s="97"/>
      <c r="G153" s="32"/>
      <c r="H153" s="32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</row>
    <row r="154" spans="1:28" ht="12.75" customHeight="1">
      <c r="A154" s="96"/>
      <c r="B154" s="32"/>
      <c r="C154" s="31"/>
      <c r="D154" s="31"/>
      <c r="E154" s="31"/>
      <c r="F154" s="97"/>
      <c r="G154" s="32"/>
      <c r="H154" s="32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</row>
    <row r="155" spans="1:28" ht="12.75" customHeight="1">
      <c r="A155" s="96"/>
      <c r="B155" s="32"/>
      <c r="C155" s="31"/>
      <c r="D155" s="31"/>
      <c r="E155" s="31"/>
      <c r="F155" s="97"/>
      <c r="G155" s="32"/>
      <c r="H155" s="32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</row>
    <row r="156" spans="1:28" ht="12.75" customHeight="1">
      <c r="A156" s="96"/>
      <c r="B156" s="32"/>
      <c r="C156" s="31"/>
      <c r="D156" s="31"/>
      <c r="E156" s="31"/>
      <c r="F156" s="97"/>
      <c r="G156" s="32"/>
      <c r="H156" s="32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</row>
    <row r="157" spans="1:28" ht="12.75" customHeight="1">
      <c r="A157" s="96"/>
      <c r="B157" s="32"/>
      <c r="C157" s="31"/>
      <c r="D157" s="31"/>
      <c r="E157" s="31"/>
      <c r="F157" s="97"/>
      <c r="G157" s="32"/>
      <c r="H157" s="32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</row>
    <row r="158" spans="1:28" ht="12.75" customHeight="1">
      <c r="A158" s="96"/>
      <c r="B158" s="32"/>
      <c r="C158" s="31"/>
      <c r="D158" s="31"/>
      <c r="E158" s="31"/>
      <c r="F158" s="97"/>
      <c r="G158" s="32"/>
      <c r="H158" s="32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</row>
    <row r="159" spans="1:28" ht="12.75" customHeight="1">
      <c r="A159" s="96"/>
      <c r="B159" s="32"/>
      <c r="C159" s="31"/>
      <c r="D159" s="31"/>
      <c r="E159" s="31"/>
      <c r="F159" s="97"/>
      <c r="G159" s="32"/>
      <c r="H159" s="32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</row>
    <row r="160" spans="1:28" ht="12.75" customHeight="1">
      <c r="A160" s="96"/>
      <c r="B160" s="32"/>
      <c r="C160" s="31"/>
      <c r="D160" s="31"/>
      <c r="E160" s="31"/>
      <c r="F160" s="97"/>
      <c r="G160" s="32"/>
      <c r="H160" s="32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</row>
    <row r="161" spans="1:28" ht="12.75" customHeight="1">
      <c r="A161" s="96"/>
      <c r="B161" s="32"/>
      <c r="C161" s="31"/>
      <c r="D161" s="31"/>
      <c r="E161" s="31"/>
      <c r="F161" s="97"/>
      <c r="G161" s="32"/>
      <c r="H161" s="32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</row>
    <row r="162" spans="1:28" ht="12.75" customHeight="1">
      <c r="A162" s="96"/>
      <c r="B162" s="32"/>
      <c r="C162" s="31"/>
      <c r="D162" s="31"/>
      <c r="E162" s="31"/>
      <c r="F162" s="97"/>
      <c r="G162" s="32"/>
      <c r="H162" s="32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</row>
    <row r="163" spans="1:28" ht="12.75" customHeight="1">
      <c r="A163" s="96"/>
      <c r="B163" s="32"/>
      <c r="C163" s="31"/>
      <c r="D163" s="31"/>
      <c r="E163" s="31"/>
      <c r="F163" s="97"/>
      <c r="G163" s="32"/>
      <c r="H163" s="32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</row>
    <row r="164" spans="1:28" ht="12.75" customHeight="1">
      <c r="A164" s="96"/>
      <c r="B164" s="32"/>
      <c r="C164" s="31"/>
      <c r="D164" s="31"/>
      <c r="E164" s="31"/>
      <c r="F164" s="97"/>
      <c r="G164" s="32"/>
      <c r="H164" s="32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</row>
    <row r="165" spans="1:28" ht="12.75" customHeight="1">
      <c r="A165" s="96"/>
      <c r="B165" s="32"/>
      <c r="C165" s="31"/>
      <c r="D165" s="31"/>
      <c r="E165" s="31"/>
      <c r="F165" s="97"/>
      <c r="G165" s="32"/>
      <c r="H165" s="32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</row>
    <row r="166" spans="1:28" ht="12.75" customHeight="1">
      <c r="A166" s="96"/>
      <c r="B166" s="32"/>
      <c r="C166" s="31"/>
      <c r="D166" s="31"/>
      <c r="E166" s="31"/>
      <c r="F166" s="97"/>
      <c r="G166" s="32"/>
      <c r="H166" s="32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</row>
    <row r="167" spans="1:28" ht="12.75" customHeight="1">
      <c r="A167" s="96"/>
      <c r="B167" s="32"/>
      <c r="C167" s="31"/>
      <c r="D167" s="31"/>
      <c r="E167" s="31"/>
      <c r="F167" s="97"/>
      <c r="G167" s="32"/>
      <c r="H167" s="32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</row>
    <row r="168" spans="1:28" ht="12.75" customHeight="1">
      <c r="A168" s="96"/>
      <c r="B168" s="32"/>
      <c r="C168" s="31"/>
      <c r="D168" s="31"/>
      <c r="E168" s="31"/>
      <c r="F168" s="97"/>
      <c r="G168" s="32"/>
      <c r="H168" s="32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</row>
    <row r="169" spans="1:28" ht="12.75" customHeight="1">
      <c r="A169" s="96"/>
      <c r="B169" s="32"/>
      <c r="C169" s="31"/>
      <c r="D169" s="31"/>
      <c r="E169" s="31"/>
      <c r="F169" s="97"/>
      <c r="G169" s="32"/>
      <c r="H169" s="32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</row>
    <row r="170" spans="1:28" ht="12.75" customHeight="1">
      <c r="A170" s="96"/>
      <c r="B170" s="32"/>
      <c r="C170" s="31"/>
      <c r="D170" s="31"/>
      <c r="E170" s="31"/>
      <c r="F170" s="97"/>
      <c r="G170" s="32"/>
      <c r="H170" s="32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</row>
    <row r="171" spans="1:28" ht="12.75" customHeight="1">
      <c r="A171" s="96"/>
      <c r="B171" s="32"/>
      <c r="C171" s="31"/>
      <c r="D171" s="31"/>
      <c r="E171" s="31"/>
      <c r="F171" s="97"/>
      <c r="G171" s="32"/>
      <c r="H171" s="32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</row>
    <row r="172" spans="1:28" ht="12.75" customHeight="1">
      <c r="A172" s="96"/>
      <c r="B172" s="32"/>
      <c r="C172" s="31"/>
      <c r="D172" s="31"/>
      <c r="E172" s="31"/>
      <c r="F172" s="97"/>
      <c r="G172" s="32"/>
      <c r="H172" s="32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</row>
    <row r="173" spans="1:28" ht="12.75" customHeight="1">
      <c r="A173" s="96"/>
      <c r="B173" s="32"/>
      <c r="C173" s="31"/>
      <c r="D173" s="31"/>
      <c r="E173" s="31"/>
      <c r="F173" s="97"/>
      <c r="G173" s="32"/>
      <c r="H173" s="32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</row>
    <row r="174" spans="1:28" ht="12.75" customHeight="1">
      <c r="A174" s="96"/>
      <c r="B174" s="32"/>
      <c r="C174" s="31"/>
      <c r="D174" s="31"/>
      <c r="E174" s="31"/>
      <c r="F174" s="97"/>
      <c r="G174" s="32"/>
      <c r="H174" s="32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</row>
    <row r="175" spans="1:28" ht="12.75" customHeight="1">
      <c r="A175" s="96"/>
      <c r="B175" s="32"/>
      <c r="C175" s="31"/>
      <c r="D175" s="31"/>
      <c r="E175" s="31"/>
      <c r="F175" s="97"/>
      <c r="G175" s="32"/>
      <c r="H175" s="32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</row>
    <row r="176" spans="1:28" ht="12.75" customHeight="1">
      <c r="A176" s="96"/>
      <c r="B176" s="32"/>
      <c r="C176" s="31"/>
      <c r="D176" s="31"/>
      <c r="E176" s="31"/>
      <c r="F176" s="97"/>
      <c r="G176" s="32"/>
      <c r="H176" s="32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</row>
    <row r="177" spans="1:28" ht="12.75" customHeight="1">
      <c r="A177" s="96"/>
      <c r="B177" s="32"/>
      <c r="C177" s="31"/>
      <c r="D177" s="31"/>
      <c r="E177" s="31"/>
      <c r="F177" s="97"/>
      <c r="G177" s="32"/>
      <c r="H177" s="32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</row>
    <row r="178" spans="1:28" ht="12.75" customHeight="1">
      <c r="A178" s="96"/>
      <c r="B178" s="32"/>
      <c r="C178" s="31"/>
      <c r="D178" s="31"/>
      <c r="E178" s="31"/>
      <c r="F178" s="97"/>
      <c r="G178" s="32"/>
      <c r="H178" s="32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</row>
    <row r="179" spans="1:28" ht="12.75" customHeight="1">
      <c r="A179" s="96"/>
      <c r="B179" s="32"/>
      <c r="C179" s="31"/>
      <c r="D179" s="31"/>
      <c r="E179" s="31"/>
      <c r="F179" s="97"/>
      <c r="G179" s="32"/>
      <c r="H179" s="32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</row>
    <row r="180" spans="1:28" ht="12.75" customHeight="1">
      <c r="A180" s="96"/>
      <c r="B180" s="32"/>
      <c r="C180" s="31"/>
      <c r="D180" s="31"/>
      <c r="E180" s="31"/>
      <c r="F180" s="97"/>
      <c r="G180" s="32"/>
      <c r="H180" s="32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</row>
    <row r="181" spans="1:28" ht="12.75" customHeight="1">
      <c r="A181" s="96"/>
      <c r="B181" s="32"/>
      <c r="C181" s="31"/>
      <c r="D181" s="31"/>
      <c r="E181" s="31"/>
      <c r="F181" s="97"/>
      <c r="G181" s="32"/>
      <c r="H181" s="32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</row>
    <row r="182" spans="1:28" ht="12.75" customHeight="1">
      <c r="A182" s="96"/>
      <c r="B182" s="32"/>
      <c r="C182" s="31"/>
      <c r="D182" s="31"/>
      <c r="E182" s="31"/>
      <c r="F182" s="97"/>
      <c r="G182" s="32"/>
      <c r="H182" s="32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</row>
    <row r="183" spans="1:28" ht="12.75" customHeight="1">
      <c r="A183" s="96"/>
      <c r="B183" s="32"/>
      <c r="C183" s="31"/>
      <c r="D183" s="31"/>
      <c r="E183" s="31"/>
      <c r="F183" s="97"/>
      <c r="G183" s="32"/>
      <c r="H183" s="32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</row>
    <row r="184" spans="1:28" ht="12.75" customHeight="1">
      <c r="A184" s="96"/>
      <c r="B184" s="32"/>
      <c r="C184" s="31"/>
      <c r="D184" s="31"/>
      <c r="E184" s="31"/>
      <c r="F184" s="97"/>
      <c r="G184" s="32"/>
      <c r="H184" s="32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</row>
    <row r="185" spans="1:28" ht="12.75" customHeight="1">
      <c r="A185" s="96"/>
      <c r="B185" s="32"/>
      <c r="C185" s="31"/>
      <c r="D185" s="31"/>
      <c r="E185" s="31"/>
      <c r="F185" s="97"/>
      <c r="G185" s="32"/>
      <c r="H185" s="32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</row>
    <row r="186" spans="1:28" ht="12.75" customHeight="1">
      <c r="A186" s="96"/>
      <c r="B186" s="32"/>
      <c r="C186" s="31"/>
      <c r="D186" s="31"/>
      <c r="E186" s="31"/>
      <c r="F186" s="97"/>
      <c r="G186" s="32"/>
      <c r="H186" s="32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</row>
    <row r="187" spans="1:28" ht="12.75" customHeight="1">
      <c r="A187" s="96"/>
      <c r="B187" s="32"/>
      <c r="C187" s="31"/>
      <c r="D187" s="31"/>
      <c r="E187" s="31"/>
      <c r="F187" s="97"/>
      <c r="G187" s="32"/>
      <c r="H187" s="32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</row>
    <row r="188" spans="1:28" ht="12.75" customHeight="1">
      <c r="A188" s="96"/>
      <c r="B188" s="32"/>
      <c r="C188" s="31"/>
      <c r="D188" s="31"/>
      <c r="E188" s="31"/>
      <c r="F188" s="97"/>
      <c r="G188" s="32"/>
      <c r="H188" s="32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</row>
    <row r="189" spans="1:28" ht="12.75" customHeight="1">
      <c r="A189" s="96"/>
      <c r="B189" s="32"/>
      <c r="C189" s="31"/>
      <c r="D189" s="31"/>
      <c r="E189" s="31"/>
      <c r="F189" s="97"/>
      <c r="G189" s="32"/>
      <c r="H189" s="32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</row>
    <row r="190" spans="1:28" ht="12.75" customHeight="1">
      <c r="A190" s="96"/>
      <c r="B190" s="32"/>
      <c r="C190" s="31"/>
      <c r="D190" s="31"/>
      <c r="E190" s="31"/>
      <c r="F190" s="97"/>
      <c r="G190" s="32"/>
      <c r="H190" s="32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</row>
    <row r="191" spans="1:28" ht="12.75" customHeight="1">
      <c r="A191" s="96"/>
      <c r="B191" s="32"/>
      <c r="C191" s="31"/>
      <c r="D191" s="31"/>
      <c r="E191" s="31"/>
      <c r="F191" s="97"/>
      <c r="G191" s="32"/>
      <c r="H191" s="32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</row>
    <row r="192" spans="1:28" ht="12.75" customHeight="1">
      <c r="A192" s="96"/>
      <c r="B192" s="32"/>
      <c r="C192" s="31"/>
      <c r="D192" s="31"/>
      <c r="E192" s="31"/>
      <c r="F192" s="97"/>
      <c r="G192" s="32"/>
      <c r="H192" s="32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</row>
    <row r="193" spans="1:28" ht="12.75" customHeight="1">
      <c r="A193" s="96"/>
      <c r="B193" s="32"/>
      <c r="C193" s="31"/>
      <c r="D193" s="31"/>
      <c r="E193" s="31"/>
      <c r="F193" s="97"/>
      <c r="G193" s="32"/>
      <c r="H193" s="32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</row>
    <row r="194" spans="1:28" ht="12.75" customHeight="1">
      <c r="A194" s="96"/>
      <c r="B194" s="32"/>
      <c r="C194" s="31"/>
      <c r="D194" s="31"/>
      <c r="E194" s="31"/>
      <c r="F194" s="97"/>
      <c r="G194" s="32"/>
      <c r="H194" s="32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</row>
    <row r="195" spans="1:28" ht="12.75" customHeight="1">
      <c r="A195" s="96"/>
      <c r="B195" s="32"/>
      <c r="C195" s="31"/>
      <c r="D195" s="31"/>
      <c r="E195" s="31"/>
      <c r="F195" s="97"/>
      <c r="G195" s="32"/>
      <c r="H195" s="32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</row>
    <row r="196" spans="1:28" ht="12.75" customHeight="1">
      <c r="A196" s="96"/>
      <c r="B196" s="32"/>
      <c r="C196" s="31"/>
      <c r="D196" s="31"/>
      <c r="E196" s="31"/>
      <c r="F196" s="97"/>
      <c r="G196" s="32"/>
      <c r="H196" s="32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</row>
    <row r="197" spans="1:28" ht="12.75" customHeight="1">
      <c r="A197" s="96"/>
      <c r="B197" s="32"/>
      <c r="C197" s="31"/>
      <c r="D197" s="31"/>
      <c r="E197" s="31"/>
      <c r="F197" s="97"/>
      <c r="G197" s="32"/>
      <c r="H197" s="32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</row>
    <row r="198" spans="1:28" ht="12.75" customHeight="1">
      <c r="A198" s="96"/>
      <c r="B198" s="32"/>
      <c r="C198" s="31"/>
      <c r="D198" s="31"/>
      <c r="E198" s="31"/>
      <c r="F198" s="97"/>
      <c r="G198" s="32"/>
      <c r="H198" s="32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</row>
    <row r="199" spans="1:28" ht="12.75" customHeight="1">
      <c r="A199" s="96"/>
      <c r="B199" s="32"/>
      <c r="C199" s="31"/>
      <c r="D199" s="31"/>
      <c r="E199" s="31"/>
      <c r="F199" s="97"/>
      <c r="G199" s="32"/>
      <c r="H199" s="32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</row>
    <row r="200" spans="1:28" ht="12.75" customHeight="1">
      <c r="A200" s="96"/>
      <c r="B200" s="32"/>
      <c r="C200" s="31"/>
      <c r="D200" s="31"/>
      <c r="E200" s="31"/>
      <c r="F200" s="97"/>
      <c r="G200" s="32"/>
      <c r="H200" s="32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</row>
    <row r="201" spans="1:28" ht="12.75" customHeight="1">
      <c r="A201" s="96"/>
      <c r="B201" s="32"/>
      <c r="C201" s="31"/>
      <c r="D201" s="31"/>
      <c r="E201" s="31"/>
      <c r="F201" s="97"/>
      <c r="G201" s="32"/>
      <c r="H201" s="32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</row>
    <row r="202" spans="1:28" ht="12.75" customHeight="1">
      <c r="A202" s="96"/>
      <c r="B202" s="32"/>
      <c r="C202" s="31"/>
      <c r="D202" s="31"/>
      <c r="E202" s="31"/>
      <c r="F202" s="97"/>
      <c r="G202" s="32"/>
      <c r="H202" s="32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</row>
    <row r="203" spans="1:28" ht="12.75" customHeight="1">
      <c r="A203" s="96"/>
      <c r="B203" s="32"/>
      <c r="C203" s="31"/>
      <c r="D203" s="31"/>
      <c r="E203" s="31"/>
      <c r="F203" s="97"/>
      <c r="G203" s="32"/>
      <c r="H203" s="32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</row>
    <row r="204" spans="1:28" ht="12.75" customHeight="1">
      <c r="A204" s="96"/>
      <c r="B204" s="32"/>
      <c r="C204" s="31"/>
      <c r="D204" s="31"/>
      <c r="E204" s="31"/>
      <c r="F204" s="97"/>
      <c r="G204" s="32"/>
      <c r="H204" s="32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</row>
    <row r="205" spans="1:28" ht="12.75" customHeight="1">
      <c r="A205" s="96"/>
      <c r="B205" s="32"/>
      <c r="C205" s="31"/>
      <c r="D205" s="31"/>
      <c r="E205" s="31"/>
      <c r="F205" s="97"/>
      <c r="G205" s="32"/>
      <c r="H205" s="32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</row>
    <row r="206" spans="1:28" ht="12.75" customHeight="1">
      <c r="A206" s="96"/>
      <c r="B206" s="32"/>
      <c r="C206" s="31"/>
      <c r="D206" s="31"/>
      <c r="E206" s="31"/>
      <c r="F206" s="97"/>
      <c r="G206" s="32"/>
      <c r="H206" s="32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</row>
    <row r="207" spans="1:28" ht="12.75" customHeight="1">
      <c r="A207" s="96"/>
      <c r="B207" s="32"/>
      <c r="C207" s="31"/>
      <c r="D207" s="31"/>
      <c r="E207" s="31"/>
      <c r="F207" s="97"/>
      <c r="G207" s="32"/>
      <c r="H207" s="32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</row>
    <row r="208" spans="1:28" ht="12.75" customHeight="1">
      <c r="A208" s="96"/>
      <c r="B208" s="32"/>
      <c r="C208" s="31"/>
      <c r="D208" s="31"/>
      <c r="E208" s="31"/>
      <c r="F208" s="97"/>
      <c r="G208" s="32"/>
      <c r="H208" s="32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</row>
    <row r="209" spans="1:28" ht="12.75" customHeight="1">
      <c r="A209" s="96"/>
      <c r="B209" s="32"/>
      <c r="C209" s="31"/>
      <c r="D209" s="31"/>
      <c r="E209" s="31"/>
      <c r="F209" s="97"/>
      <c r="G209" s="32"/>
      <c r="H209" s="32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</row>
    <row r="210" spans="1:28" ht="12.75" customHeight="1">
      <c r="A210" s="96"/>
      <c r="B210" s="32"/>
      <c r="C210" s="31"/>
      <c r="D210" s="31"/>
      <c r="E210" s="31"/>
      <c r="F210" s="97"/>
      <c r="G210" s="32"/>
      <c r="H210" s="32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</row>
    <row r="211" spans="1:28" ht="12.75" customHeight="1">
      <c r="A211" s="96"/>
      <c r="B211" s="32"/>
      <c r="C211" s="31"/>
      <c r="D211" s="31"/>
      <c r="E211" s="31"/>
      <c r="F211" s="97"/>
      <c r="G211" s="32"/>
      <c r="H211" s="32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</row>
    <row r="212" spans="1:28" ht="12.75" customHeight="1">
      <c r="A212" s="96"/>
      <c r="B212" s="32"/>
      <c r="C212" s="31"/>
      <c r="D212" s="31"/>
      <c r="E212" s="31"/>
      <c r="F212" s="97"/>
      <c r="G212" s="32"/>
      <c r="H212" s="32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</row>
    <row r="213" spans="1:28" ht="12.75" customHeight="1">
      <c r="A213" s="96"/>
      <c r="B213" s="32"/>
      <c r="C213" s="31"/>
      <c r="D213" s="31"/>
      <c r="E213" s="31"/>
      <c r="F213" s="97"/>
      <c r="G213" s="32"/>
      <c r="H213" s="32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</row>
    <row r="214" spans="1:28" ht="12.75" customHeight="1">
      <c r="A214" s="96"/>
      <c r="B214" s="32"/>
      <c r="C214" s="31"/>
      <c r="D214" s="31"/>
      <c r="E214" s="31"/>
      <c r="F214" s="97"/>
      <c r="G214" s="32"/>
      <c r="H214" s="32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</row>
    <row r="215" spans="1:28" ht="12.75" customHeight="1">
      <c r="A215" s="96"/>
      <c r="B215" s="32"/>
      <c r="C215" s="31"/>
      <c r="D215" s="31"/>
      <c r="E215" s="31"/>
      <c r="F215" s="97"/>
      <c r="G215" s="32"/>
      <c r="H215" s="32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</row>
    <row r="216" spans="1:28" ht="12.75" customHeight="1">
      <c r="A216" s="96"/>
      <c r="B216" s="32"/>
      <c r="C216" s="31"/>
      <c r="D216" s="31"/>
      <c r="E216" s="31"/>
      <c r="F216" s="97"/>
      <c r="G216" s="32"/>
      <c r="H216" s="32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</row>
    <row r="217" spans="1:28" ht="12.75" customHeight="1">
      <c r="A217" s="96"/>
      <c r="B217" s="32"/>
      <c r="C217" s="31"/>
      <c r="D217" s="31"/>
      <c r="E217" s="31"/>
      <c r="F217" s="97"/>
      <c r="G217" s="32"/>
      <c r="H217" s="32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</row>
    <row r="218" spans="1:28" ht="12.75" customHeight="1">
      <c r="A218" s="96"/>
      <c r="B218" s="32"/>
      <c r="C218" s="31"/>
      <c r="D218" s="31"/>
      <c r="E218" s="31"/>
      <c r="F218" s="97"/>
      <c r="G218" s="32"/>
      <c r="H218" s="32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</row>
    <row r="219" spans="1:28" ht="12.75" customHeight="1">
      <c r="A219" s="96"/>
      <c r="B219" s="32"/>
      <c r="C219" s="31"/>
      <c r="D219" s="31"/>
      <c r="E219" s="31"/>
      <c r="F219" s="97"/>
      <c r="G219" s="32"/>
      <c r="H219" s="32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</row>
    <row r="220" spans="1:28" ht="12.75" customHeight="1">
      <c r="A220" s="96"/>
      <c r="B220" s="32"/>
      <c r="C220" s="31"/>
      <c r="D220" s="31"/>
      <c r="E220" s="31"/>
      <c r="F220" s="97"/>
      <c r="G220" s="32"/>
      <c r="H220" s="32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</row>
    <row r="221" spans="1:28" ht="12.75" customHeight="1">
      <c r="A221" s="96"/>
      <c r="B221" s="32"/>
      <c r="C221" s="31"/>
      <c r="D221" s="31"/>
      <c r="E221" s="31"/>
      <c r="F221" s="97"/>
      <c r="G221" s="32"/>
      <c r="H221" s="32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</row>
    <row r="222" spans="1:28" ht="12.75" customHeight="1">
      <c r="A222" s="96"/>
      <c r="B222" s="32"/>
      <c r="C222" s="31"/>
      <c r="D222" s="31"/>
      <c r="E222" s="31"/>
      <c r="F222" s="97"/>
      <c r="G222" s="32"/>
      <c r="H222" s="32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</row>
    <row r="223" spans="1:28" ht="12.75" customHeight="1">
      <c r="A223" s="96"/>
      <c r="B223" s="32"/>
      <c r="C223" s="31"/>
      <c r="D223" s="31"/>
      <c r="E223" s="31"/>
      <c r="F223" s="97"/>
      <c r="G223" s="32"/>
      <c r="H223" s="32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</row>
    <row r="224" spans="1:28" ht="12.75" customHeight="1">
      <c r="A224" s="96"/>
      <c r="B224" s="32"/>
      <c r="C224" s="31"/>
      <c r="D224" s="31"/>
      <c r="E224" s="31"/>
      <c r="F224" s="97"/>
      <c r="G224" s="32"/>
      <c r="H224" s="32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</row>
    <row r="225" spans="1:28" ht="12.75" customHeight="1">
      <c r="A225" s="96"/>
      <c r="B225" s="32"/>
      <c r="C225" s="31"/>
      <c r="D225" s="31"/>
      <c r="E225" s="31"/>
      <c r="F225" s="97"/>
      <c r="G225" s="32"/>
      <c r="H225" s="32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</row>
    <row r="226" spans="1:28" ht="12.75" customHeight="1">
      <c r="A226" s="96"/>
      <c r="B226" s="32"/>
      <c r="C226" s="31"/>
      <c r="D226" s="31"/>
      <c r="E226" s="31"/>
      <c r="F226" s="97"/>
      <c r="G226" s="32"/>
      <c r="H226" s="32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</row>
    <row r="227" spans="1:28" ht="12.75" customHeight="1">
      <c r="A227" s="96"/>
      <c r="B227" s="32"/>
      <c r="C227" s="31"/>
      <c r="D227" s="31"/>
      <c r="E227" s="31"/>
      <c r="F227" s="97"/>
      <c r="G227" s="32"/>
      <c r="H227" s="32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</row>
    <row r="228" spans="1:28" ht="12.75" customHeight="1">
      <c r="A228" s="96"/>
      <c r="B228" s="32"/>
      <c r="C228" s="31"/>
      <c r="D228" s="31"/>
      <c r="E228" s="31"/>
      <c r="F228" s="97"/>
      <c r="G228" s="32"/>
      <c r="H228" s="32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</row>
    <row r="229" spans="1:28" ht="12.75" customHeight="1">
      <c r="A229" s="96"/>
      <c r="B229" s="32"/>
      <c r="C229" s="31"/>
      <c r="D229" s="31"/>
      <c r="E229" s="31"/>
      <c r="F229" s="97"/>
      <c r="G229" s="32"/>
      <c r="H229" s="32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</row>
    <row r="230" spans="1:28" ht="12.75" customHeight="1">
      <c r="A230" s="96"/>
      <c r="B230" s="32"/>
      <c r="C230" s="31"/>
      <c r="D230" s="31"/>
      <c r="E230" s="31"/>
      <c r="F230" s="97"/>
      <c r="G230" s="32"/>
      <c r="H230" s="32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</row>
    <row r="231" spans="1:28" ht="12.75" customHeight="1">
      <c r="A231" s="96"/>
      <c r="B231" s="32"/>
      <c r="C231" s="31"/>
      <c r="D231" s="31"/>
      <c r="E231" s="31"/>
      <c r="F231" s="97"/>
      <c r="G231" s="32"/>
      <c r="H231" s="32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</row>
    <row r="232" spans="1:28" ht="12.75" customHeight="1">
      <c r="A232" s="96"/>
      <c r="B232" s="32"/>
      <c r="C232" s="31"/>
      <c r="D232" s="31"/>
      <c r="E232" s="31"/>
      <c r="F232" s="97"/>
      <c r="G232" s="32"/>
      <c r="H232" s="32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</row>
    <row r="233" spans="1:28" ht="12.75" customHeight="1">
      <c r="A233" s="96"/>
      <c r="B233" s="32"/>
      <c r="C233" s="31"/>
      <c r="D233" s="31"/>
      <c r="E233" s="31"/>
      <c r="F233" s="97"/>
      <c r="G233" s="32"/>
      <c r="H233" s="32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</row>
    <row r="234" spans="1:28" ht="12.75" customHeight="1">
      <c r="A234" s="96"/>
      <c r="B234" s="32"/>
      <c r="C234" s="31"/>
      <c r="D234" s="31"/>
      <c r="E234" s="31"/>
      <c r="F234" s="97"/>
      <c r="G234" s="32"/>
      <c r="H234" s="32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</row>
    <row r="235" spans="1:28" ht="12.75" customHeight="1">
      <c r="A235" s="96"/>
      <c r="B235" s="32"/>
      <c r="C235" s="31"/>
      <c r="D235" s="31"/>
      <c r="E235" s="31"/>
      <c r="F235" s="97"/>
      <c r="G235" s="32"/>
      <c r="H235" s="32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</row>
    <row r="236" spans="1:28" ht="12.75" customHeight="1">
      <c r="A236" s="96"/>
      <c r="B236" s="32"/>
      <c r="C236" s="31"/>
      <c r="D236" s="31"/>
      <c r="E236" s="31"/>
      <c r="F236" s="97"/>
      <c r="G236" s="32"/>
      <c r="H236" s="32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</row>
    <row r="237" spans="1:28" ht="12.75" customHeight="1">
      <c r="A237" s="96"/>
      <c r="B237" s="32"/>
      <c r="C237" s="31"/>
      <c r="D237" s="31"/>
      <c r="E237" s="31"/>
      <c r="F237" s="97"/>
      <c r="G237" s="32"/>
      <c r="H237" s="32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</row>
    <row r="238" spans="1:28" ht="12.75" customHeight="1">
      <c r="A238" s="96"/>
      <c r="B238" s="32"/>
      <c r="C238" s="31"/>
      <c r="D238" s="31"/>
      <c r="E238" s="31"/>
      <c r="F238" s="97"/>
      <c r="G238" s="32"/>
      <c r="H238" s="32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</row>
    <row r="239" spans="1:28" ht="12.75" customHeight="1">
      <c r="A239" s="96"/>
      <c r="B239" s="32"/>
      <c r="C239" s="31"/>
      <c r="D239" s="31"/>
      <c r="E239" s="31"/>
      <c r="F239" s="97"/>
      <c r="G239" s="32"/>
      <c r="H239" s="32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</row>
    <row r="240" spans="1:28" ht="12.75" customHeight="1">
      <c r="A240" s="96"/>
      <c r="B240" s="32"/>
      <c r="C240" s="31"/>
      <c r="D240" s="31"/>
      <c r="E240" s="31"/>
      <c r="F240" s="97"/>
      <c r="G240" s="32"/>
      <c r="H240" s="32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</row>
    <row r="241" spans="1:28" ht="12.75" customHeight="1">
      <c r="A241" s="96"/>
      <c r="B241" s="32"/>
      <c r="C241" s="31"/>
      <c r="D241" s="31"/>
      <c r="E241" s="31"/>
      <c r="F241" s="97"/>
      <c r="G241" s="32"/>
      <c r="H241" s="32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</row>
    <row r="242" spans="1:28" ht="12.75" customHeight="1">
      <c r="A242" s="96"/>
      <c r="B242" s="32"/>
      <c r="C242" s="31"/>
      <c r="D242" s="31"/>
      <c r="E242" s="31"/>
      <c r="F242" s="97"/>
      <c r="G242" s="32"/>
      <c r="H242" s="32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</row>
    <row r="243" spans="1:28" ht="12.75" customHeight="1">
      <c r="A243" s="96"/>
      <c r="B243" s="32"/>
      <c r="C243" s="31"/>
      <c r="D243" s="31"/>
      <c r="E243" s="31"/>
      <c r="F243" s="97"/>
      <c r="G243" s="32"/>
      <c r="H243" s="32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</row>
    <row r="244" spans="1:28" ht="12.75" customHeight="1">
      <c r="A244" s="96"/>
      <c r="B244" s="32"/>
      <c r="C244" s="31"/>
      <c r="D244" s="31"/>
      <c r="E244" s="31"/>
      <c r="F244" s="97"/>
      <c r="G244" s="32"/>
      <c r="H244" s="32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</row>
    <row r="245" spans="1:28" ht="12.75" customHeight="1">
      <c r="A245" s="96"/>
      <c r="B245" s="32"/>
      <c r="C245" s="31"/>
      <c r="D245" s="31"/>
      <c r="E245" s="31"/>
      <c r="F245" s="97"/>
      <c r="G245" s="32"/>
      <c r="H245" s="32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</row>
    <row r="246" spans="1:28" ht="12.75" customHeight="1">
      <c r="A246" s="96"/>
      <c r="B246" s="32"/>
      <c r="C246" s="31"/>
      <c r="D246" s="31"/>
      <c r="E246" s="31"/>
      <c r="F246" s="97"/>
      <c r="G246" s="32"/>
      <c r="H246" s="32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</row>
    <row r="247" spans="1:28" ht="12.75" customHeight="1">
      <c r="A247" s="96"/>
      <c r="B247" s="32"/>
      <c r="C247" s="31"/>
      <c r="D247" s="31"/>
      <c r="E247" s="31"/>
      <c r="F247" s="97"/>
      <c r="G247" s="32"/>
      <c r="H247" s="32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</row>
    <row r="248" spans="1:28" ht="12.75" customHeight="1">
      <c r="A248" s="96"/>
      <c r="B248" s="32"/>
      <c r="C248" s="31"/>
      <c r="D248" s="31"/>
      <c r="E248" s="31"/>
      <c r="F248" s="97"/>
      <c r="G248" s="32"/>
      <c r="H248" s="32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</row>
    <row r="249" spans="1:28" ht="12.75" customHeight="1">
      <c r="A249" s="96"/>
      <c r="B249" s="32"/>
      <c r="C249" s="31"/>
      <c r="D249" s="31"/>
      <c r="E249" s="31"/>
      <c r="F249" s="97"/>
      <c r="G249" s="32"/>
      <c r="H249" s="32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</row>
    <row r="250" spans="1:28" ht="12.75" customHeight="1">
      <c r="A250" s="96"/>
      <c r="B250" s="32"/>
      <c r="C250" s="31"/>
      <c r="D250" s="31"/>
      <c r="E250" s="31"/>
      <c r="F250" s="97"/>
      <c r="G250" s="32"/>
      <c r="H250" s="32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</row>
    <row r="251" spans="1:28" ht="12.75" customHeight="1">
      <c r="A251" s="96"/>
      <c r="B251" s="32"/>
      <c r="C251" s="31"/>
      <c r="D251" s="31"/>
      <c r="E251" s="31"/>
      <c r="F251" s="97"/>
      <c r="G251" s="32"/>
      <c r="H251" s="32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</row>
    <row r="252" spans="1:28" ht="12.75" customHeight="1">
      <c r="A252" s="96"/>
      <c r="B252" s="32"/>
      <c r="C252" s="31"/>
      <c r="D252" s="31"/>
      <c r="E252" s="31"/>
      <c r="F252" s="97"/>
      <c r="G252" s="32"/>
      <c r="H252" s="32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</row>
    <row r="253" spans="1:28" ht="12.75" customHeight="1">
      <c r="A253" s="96"/>
      <c r="B253" s="32"/>
      <c r="C253" s="31"/>
      <c r="D253" s="31"/>
      <c r="E253" s="31"/>
      <c r="F253" s="97"/>
      <c r="G253" s="32"/>
      <c r="H253" s="32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</row>
    <row r="254" spans="1:28" ht="12.75" customHeight="1">
      <c r="A254" s="96"/>
      <c r="B254" s="32"/>
      <c r="C254" s="31"/>
      <c r="D254" s="31"/>
      <c r="E254" s="31"/>
      <c r="F254" s="97"/>
      <c r="G254" s="32"/>
      <c r="H254" s="32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</row>
    <row r="255" spans="1:28" ht="12.75" customHeight="1">
      <c r="A255" s="96"/>
      <c r="B255" s="32"/>
      <c r="C255" s="31"/>
      <c r="D255" s="31"/>
      <c r="E255" s="31"/>
      <c r="F255" s="97"/>
      <c r="G255" s="32"/>
      <c r="H255" s="32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</row>
    <row r="256" spans="1:28" ht="12.75" customHeight="1">
      <c r="A256" s="96"/>
      <c r="B256" s="32"/>
      <c r="C256" s="31"/>
      <c r="D256" s="31"/>
      <c r="E256" s="31"/>
      <c r="F256" s="97"/>
      <c r="G256" s="32"/>
      <c r="H256" s="32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</row>
    <row r="257" spans="1:28" ht="12.75" customHeight="1">
      <c r="A257" s="96"/>
      <c r="B257" s="32"/>
      <c r="C257" s="31"/>
      <c r="D257" s="31"/>
      <c r="E257" s="31"/>
      <c r="F257" s="97"/>
      <c r="G257" s="32"/>
      <c r="H257" s="32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</row>
    <row r="258" spans="1:28" ht="12.75" customHeight="1">
      <c r="A258" s="96"/>
      <c r="B258" s="32"/>
      <c r="C258" s="31"/>
      <c r="D258" s="31"/>
      <c r="E258" s="31"/>
      <c r="F258" s="97"/>
      <c r="G258" s="32"/>
      <c r="H258" s="32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</row>
    <row r="259" spans="1:28" ht="12.75" customHeight="1">
      <c r="A259" s="96"/>
      <c r="B259" s="32"/>
      <c r="C259" s="31"/>
      <c r="D259" s="31"/>
      <c r="E259" s="31"/>
      <c r="F259" s="97"/>
      <c r="G259" s="32"/>
      <c r="H259" s="32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</row>
    <row r="260" spans="1:28" ht="12.75" customHeight="1">
      <c r="A260" s="96"/>
      <c r="B260" s="32"/>
      <c r="C260" s="31"/>
      <c r="D260" s="31"/>
      <c r="E260" s="31"/>
      <c r="F260" s="97"/>
      <c r="G260" s="32"/>
      <c r="H260" s="32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</row>
    <row r="261" spans="1:28" ht="12.75" customHeight="1">
      <c r="A261" s="96"/>
      <c r="B261" s="32"/>
      <c r="C261" s="31"/>
      <c r="D261" s="31"/>
      <c r="E261" s="31"/>
      <c r="F261" s="97"/>
      <c r="G261" s="32"/>
      <c r="H261" s="32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</row>
    <row r="262" spans="1:28" ht="12.75" customHeight="1">
      <c r="A262" s="96"/>
      <c r="B262" s="32"/>
      <c r="C262" s="31"/>
      <c r="D262" s="31"/>
      <c r="E262" s="31"/>
      <c r="F262" s="97"/>
      <c r="G262" s="32"/>
      <c r="H262" s="32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</row>
    <row r="263" spans="1:28" ht="12.75" customHeight="1">
      <c r="A263" s="96"/>
      <c r="B263" s="32"/>
      <c r="C263" s="31"/>
      <c r="D263" s="31"/>
      <c r="E263" s="31"/>
      <c r="F263" s="97"/>
      <c r="G263" s="32"/>
      <c r="H263" s="32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</row>
    <row r="264" spans="1:28" ht="12.75" customHeight="1">
      <c r="A264" s="96"/>
      <c r="B264" s="32"/>
      <c r="C264" s="31"/>
      <c r="D264" s="31"/>
      <c r="E264" s="31"/>
      <c r="F264" s="97"/>
      <c r="G264" s="32"/>
      <c r="H264" s="32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</row>
    <row r="265" spans="1:28" ht="12.75" customHeight="1">
      <c r="A265" s="96"/>
      <c r="B265" s="32"/>
      <c r="C265" s="31"/>
      <c r="D265" s="31"/>
      <c r="E265" s="31"/>
      <c r="F265" s="97"/>
      <c r="G265" s="32"/>
      <c r="H265" s="32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</row>
    <row r="266" spans="1:28" ht="12.75" customHeight="1">
      <c r="A266" s="96"/>
      <c r="B266" s="32"/>
      <c r="C266" s="31"/>
      <c r="D266" s="31"/>
      <c r="E266" s="31"/>
      <c r="F266" s="97"/>
      <c r="G266" s="32"/>
      <c r="H266" s="32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</row>
    <row r="267" spans="1:28" ht="12.75" customHeight="1">
      <c r="A267" s="96"/>
      <c r="B267" s="32"/>
      <c r="C267" s="31"/>
      <c r="D267" s="31"/>
      <c r="E267" s="31"/>
      <c r="F267" s="97"/>
      <c r="G267" s="32"/>
      <c r="H267" s="32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</row>
    <row r="268" spans="1:28" ht="12.75" customHeight="1">
      <c r="A268" s="96"/>
      <c r="B268" s="32"/>
      <c r="C268" s="31"/>
      <c r="D268" s="31"/>
      <c r="E268" s="31"/>
      <c r="F268" s="97"/>
      <c r="G268" s="32"/>
      <c r="H268" s="32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</row>
    <row r="269" spans="1:28" ht="12.75" customHeight="1">
      <c r="A269" s="96"/>
      <c r="B269" s="32"/>
      <c r="C269" s="31"/>
      <c r="D269" s="31"/>
      <c r="E269" s="31"/>
      <c r="F269" s="97"/>
      <c r="G269" s="32"/>
      <c r="H269" s="32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</row>
    <row r="270" spans="1:28" ht="12.75" customHeight="1">
      <c r="A270" s="96"/>
      <c r="B270" s="32"/>
      <c r="C270" s="31"/>
      <c r="D270" s="31"/>
      <c r="E270" s="31"/>
      <c r="F270" s="97"/>
      <c r="G270" s="32"/>
      <c r="H270" s="32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</row>
    <row r="271" spans="1:28" ht="12.75" customHeight="1">
      <c r="A271" s="96"/>
      <c r="B271" s="32"/>
      <c r="C271" s="31"/>
      <c r="D271" s="31"/>
      <c r="E271" s="31"/>
      <c r="F271" s="97"/>
      <c r="G271" s="32"/>
      <c r="H271" s="99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</row>
    <row r="272" spans="1:28" ht="12.75" customHeight="1">
      <c r="A272" s="96"/>
      <c r="B272" s="32"/>
      <c r="C272" s="31"/>
      <c r="D272" s="31"/>
      <c r="E272" s="31"/>
      <c r="F272" s="97"/>
      <c r="G272" s="32"/>
      <c r="H272" s="99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</row>
    <row r="273" spans="1:28" ht="12.75" customHeight="1">
      <c r="A273" s="96"/>
      <c r="B273" s="32"/>
      <c r="C273" s="31"/>
      <c r="D273" s="31"/>
      <c r="E273" s="31"/>
      <c r="F273" s="97"/>
      <c r="G273" s="32"/>
      <c r="H273" s="99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</row>
    <row r="274" spans="1:28" ht="12.75" customHeight="1">
      <c r="A274" s="96"/>
      <c r="B274" s="32"/>
      <c r="C274" s="31"/>
      <c r="D274" s="31"/>
      <c r="E274" s="31"/>
      <c r="F274" s="97"/>
      <c r="G274" s="32"/>
      <c r="H274" s="99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</row>
    <row r="275" spans="1:28" ht="12.75" customHeight="1">
      <c r="A275" s="96"/>
      <c r="B275" s="32"/>
      <c r="C275" s="31"/>
      <c r="D275" s="31"/>
      <c r="E275" s="31"/>
      <c r="F275" s="97"/>
      <c r="G275" s="32"/>
      <c r="H275" s="99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</row>
    <row r="276" spans="1:28" ht="12.75" customHeight="1">
      <c r="A276" s="96"/>
      <c r="B276" s="32"/>
      <c r="C276" s="31"/>
      <c r="D276" s="31"/>
      <c r="E276" s="31"/>
      <c r="F276" s="97"/>
      <c r="G276" s="32"/>
      <c r="H276" s="99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</row>
    <row r="277" spans="1:28" ht="12.75" customHeight="1">
      <c r="A277" s="96"/>
      <c r="B277" s="32"/>
      <c r="C277" s="31"/>
      <c r="D277" s="31"/>
      <c r="E277" s="31"/>
      <c r="F277" s="97"/>
      <c r="G277" s="32"/>
      <c r="H277" s="99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</row>
    <row r="278" spans="1:28" ht="12.75" customHeight="1">
      <c r="A278" s="96"/>
      <c r="B278" s="32"/>
      <c r="C278" s="31"/>
      <c r="D278" s="31"/>
      <c r="E278" s="31"/>
      <c r="F278" s="97"/>
      <c r="G278" s="32"/>
      <c r="H278" s="99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</row>
    <row r="279" spans="1:28" ht="12.75" customHeight="1">
      <c r="A279" s="96"/>
      <c r="B279" s="32"/>
      <c r="C279" s="31"/>
      <c r="D279" s="31"/>
      <c r="E279" s="31"/>
      <c r="F279" s="97"/>
      <c r="G279" s="32"/>
      <c r="H279" s="99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</row>
    <row r="280" spans="1:28" ht="12.75" customHeight="1">
      <c r="A280" s="96"/>
      <c r="B280" s="32"/>
      <c r="C280" s="31"/>
      <c r="D280" s="31"/>
      <c r="E280" s="31"/>
      <c r="F280" s="97"/>
      <c r="G280" s="32"/>
      <c r="H280" s="99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</row>
    <row r="281" spans="1:28" ht="12.75" customHeight="1">
      <c r="A281" s="96"/>
      <c r="B281" s="32"/>
      <c r="C281" s="31"/>
      <c r="D281" s="31"/>
      <c r="E281" s="31"/>
      <c r="F281" s="97"/>
      <c r="G281" s="32"/>
      <c r="H281" s="99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</row>
    <row r="282" spans="1:28" ht="12.75" customHeight="1">
      <c r="A282" s="96"/>
      <c r="B282" s="32"/>
      <c r="C282" s="31"/>
      <c r="D282" s="31"/>
      <c r="E282" s="31"/>
      <c r="F282" s="97"/>
      <c r="G282" s="32"/>
      <c r="H282" s="99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</row>
    <row r="283" spans="1:28" ht="12.75" customHeight="1">
      <c r="A283" s="96"/>
      <c r="B283" s="32"/>
      <c r="C283" s="31"/>
      <c r="D283" s="31"/>
      <c r="E283" s="31"/>
      <c r="F283" s="97"/>
      <c r="G283" s="32"/>
      <c r="H283" s="99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</row>
    <row r="284" spans="1:28" ht="12.75" customHeight="1">
      <c r="A284" s="96"/>
      <c r="B284" s="32"/>
      <c r="C284" s="31"/>
      <c r="D284" s="31"/>
      <c r="E284" s="31"/>
      <c r="F284" s="97"/>
      <c r="G284" s="32"/>
      <c r="H284" s="99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</row>
    <row r="285" spans="1:28" ht="12.75" customHeight="1">
      <c r="A285" s="96"/>
      <c r="B285" s="32"/>
      <c r="C285" s="31"/>
      <c r="D285" s="31"/>
      <c r="E285" s="31"/>
      <c r="F285" s="97"/>
      <c r="G285" s="32"/>
      <c r="H285" s="99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</row>
    <row r="286" spans="1:28" ht="12.75" customHeight="1">
      <c r="A286" s="96"/>
      <c r="B286" s="32"/>
      <c r="C286" s="31"/>
      <c r="D286" s="31"/>
      <c r="E286" s="31"/>
      <c r="F286" s="97"/>
      <c r="G286" s="32"/>
      <c r="H286" s="99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</row>
    <row r="287" spans="1:28" ht="12.75" customHeight="1">
      <c r="A287" s="96"/>
      <c r="B287" s="32"/>
      <c r="C287" s="31"/>
      <c r="D287" s="31"/>
      <c r="E287" s="31"/>
      <c r="F287" s="97"/>
      <c r="G287" s="32"/>
      <c r="H287" s="99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</row>
    <row r="288" spans="1:28" ht="12.75" customHeight="1">
      <c r="A288" s="96"/>
      <c r="B288" s="32"/>
      <c r="C288" s="31"/>
      <c r="D288" s="31"/>
      <c r="E288" s="31"/>
      <c r="F288" s="97"/>
      <c r="G288" s="32"/>
      <c r="H288" s="99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</row>
    <row r="289" spans="1:28" ht="12.75" customHeight="1">
      <c r="A289" s="96"/>
      <c r="B289" s="32"/>
      <c r="C289" s="31"/>
      <c r="D289" s="31"/>
      <c r="E289" s="31"/>
      <c r="F289" s="97"/>
      <c r="G289" s="32"/>
      <c r="H289" s="99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</row>
    <row r="290" spans="1:28" ht="12.75" customHeight="1">
      <c r="A290" s="96"/>
      <c r="B290" s="32"/>
      <c r="C290" s="31"/>
      <c r="D290" s="31"/>
      <c r="E290" s="31"/>
      <c r="F290" s="97"/>
      <c r="G290" s="32"/>
      <c r="H290" s="99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</row>
    <row r="291" spans="1:28" ht="12.75" customHeight="1">
      <c r="A291" s="96"/>
      <c r="B291" s="32"/>
      <c r="C291" s="31"/>
      <c r="D291" s="31"/>
      <c r="E291" s="31"/>
      <c r="F291" s="97"/>
      <c r="G291" s="32"/>
      <c r="H291" s="99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</row>
    <row r="292" spans="1:28" ht="12.75" customHeight="1">
      <c r="A292" s="96"/>
      <c r="B292" s="32"/>
      <c r="C292" s="31"/>
      <c r="D292" s="31"/>
      <c r="E292" s="31"/>
      <c r="F292" s="97"/>
      <c r="G292" s="32"/>
      <c r="H292" s="99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</row>
    <row r="293" spans="1:28" ht="12.75" customHeight="1">
      <c r="A293" s="96"/>
      <c r="B293" s="32"/>
      <c r="C293" s="31"/>
      <c r="D293" s="31"/>
      <c r="E293" s="31"/>
      <c r="F293" s="97"/>
      <c r="G293" s="32"/>
      <c r="H293" s="99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</row>
    <row r="294" spans="1:28" ht="12.75" customHeight="1">
      <c r="A294" s="96"/>
      <c r="B294" s="32"/>
      <c r="C294" s="31"/>
      <c r="D294" s="31"/>
      <c r="E294" s="31"/>
      <c r="F294" s="97"/>
      <c r="G294" s="32"/>
      <c r="H294" s="99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</row>
    <row r="295" spans="1:28" ht="12.75" customHeight="1">
      <c r="A295" s="96"/>
      <c r="B295" s="32"/>
      <c r="C295" s="31"/>
      <c r="D295" s="31"/>
      <c r="E295" s="31"/>
      <c r="F295" s="97"/>
      <c r="G295" s="32"/>
      <c r="H295" s="99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</row>
    <row r="296" spans="1:28" ht="12.75" customHeight="1">
      <c r="A296" s="96"/>
      <c r="B296" s="32"/>
      <c r="C296" s="31"/>
      <c r="D296" s="31"/>
      <c r="E296" s="31"/>
      <c r="F296" s="97"/>
      <c r="G296" s="32"/>
      <c r="H296" s="99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</row>
    <row r="297" spans="1:28" ht="12.75" customHeight="1">
      <c r="A297" s="96"/>
      <c r="B297" s="32"/>
      <c r="C297" s="31"/>
      <c r="D297" s="31"/>
      <c r="E297" s="31"/>
      <c r="F297" s="97"/>
      <c r="G297" s="32"/>
      <c r="H297" s="99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</row>
    <row r="298" spans="1:28" ht="12.75" customHeight="1">
      <c r="A298" s="96"/>
      <c r="B298" s="32"/>
      <c r="C298" s="31"/>
      <c r="D298" s="31"/>
      <c r="E298" s="31"/>
      <c r="F298" s="97"/>
      <c r="G298" s="32"/>
      <c r="H298" s="99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</row>
    <row r="299" spans="1:28" ht="12.75" customHeight="1">
      <c r="A299" s="96"/>
      <c r="B299" s="32"/>
      <c r="C299" s="31"/>
      <c r="D299" s="31"/>
      <c r="E299" s="31"/>
      <c r="F299" s="97"/>
      <c r="G299" s="32"/>
      <c r="H299" s="99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</row>
    <row r="300" spans="1:28" ht="12.75" customHeight="1">
      <c r="A300" s="96"/>
      <c r="B300" s="32"/>
      <c r="C300" s="31"/>
      <c r="D300" s="31"/>
      <c r="E300" s="31"/>
      <c r="F300" s="97"/>
      <c r="G300" s="32"/>
      <c r="H300" s="99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</row>
    <row r="301" spans="1:28" ht="12.75" customHeight="1">
      <c r="A301" s="96"/>
      <c r="B301" s="32"/>
      <c r="C301" s="31"/>
      <c r="D301" s="31"/>
      <c r="E301" s="31"/>
      <c r="F301" s="97"/>
      <c r="G301" s="32"/>
      <c r="H301" s="99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</row>
    <row r="302" spans="1:28" ht="12.75" customHeight="1">
      <c r="A302" s="96"/>
      <c r="B302" s="32"/>
      <c r="C302" s="31"/>
      <c r="D302" s="31"/>
      <c r="E302" s="31"/>
      <c r="F302" s="97"/>
      <c r="G302" s="32"/>
      <c r="H302" s="99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</row>
    <row r="303" spans="1:28" ht="12.75" customHeight="1">
      <c r="A303" s="96"/>
      <c r="B303" s="32"/>
      <c r="C303" s="31"/>
      <c r="D303" s="31"/>
      <c r="E303" s="31"/>
      <c r="F303" s="97"/>
      <c r="G303" s="32"/>
      <c r="H303" s="99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</row>
    <row r="304" spans="1:28" ht="12.75" customHeight="1">
      <c r="A304" s="96"/>
      <c r="B304" s="32"/>
      <c r="C304" s="31"/>
      <c r="D304" s="31"/>
      <c r="E304" s="31"/>
      <c r="F304" s="97"/>
      <c r="G304" s="32"/>
      <c r="H304" s="99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</row>
    <row r="305" spans="1:28" ht="12.75" customHeight="1">
      <c r="A305" s="96"/>
      <c r="B305" s="32"/>
      <c r="C305" s="31"/>
      <c r="D305" s="31"/>
      <c r="E305" s="31"/>
      <c r="F305" s="97"/>
      <c r="G305" s="32"/>
      <c r="H305" s="99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</row>
    <row r="306" spans="1:28" ht="12.75" customHeight="1">
      <c r="A306" s="96"/>
      <c r="B306" s="32"/>
      <c r="C306" s="31"/>
      <c r="D306" s="31"/>
      <c r="E306" s="31"/>
      <c r="F306" s="97"/>
      <c r="G306" s="32"/>
      <c r="H306" s="99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</row>
    <row r="307" spans="1:28" ht="12.75" customHeight="1">
      <c r="A307" s="96"/>
      <c r="B307" s="32"/>
      <c r="C307" s="31"/>
      <c r="D307" s="31"/>
      <c r="E307" s="31"/>
      <c r="F307" s="97"/>
      <c r="G307" s="32"/>
      <c r="H307" s="99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</row>
    <row r="308" spans="1:28" ht="12.75" customHeight="1">
      <c r="A308" s="96"/>
      <c r="B308" s="32"/>
      <c r="C308" s="31"/>
      <c r="D308" s="31"/>
      <c r="E308" s="31"/>
      <c r="F308" s="97"/>
      <c r="G308" s="32"/>
      <c r="H308" s="99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</row>
    <row r="309" spans="1:28" ht="12.75" customHeight="1">
      <c r="A309" s="96"/>
      <c r="B309" s="32"/>
      <c r="C309" s="31"/>
      <c r="D309" s="31"/>
      <c r="E309" s="31"/>
      <c r="F309" s="97"/>
      <c r="G309" s="32"/>
      <c r="H309" s="99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</row>
    <row r="310" spans="1:28" ht="12.75" customHeight="1">
      <c r="A310" s="96"/>
      <c r="B310" s="32"/>
      <c r="C310" s="31"/>
      <c r="D310" s="31"/>
      <c r="E310" s="31"/>
      <c r="F310" s="97"/>
      <c r="G310" s="32"/>
      <c r="H310" s="99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</row>
    <row r="311" spans="1:28" ht="12.75" customHeight="1">
      <c r="A311" s="96"/>
      <c r="B311" s="32"/>
      <c r="C311" s="31"/>
      <c r="D311" s="31"/>
      <c r="E311" s="31"/>
      <c r="F311" s="97"/>
      <c r="G311" s="32"/>
      <c r="H311" s="99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</row>
    <row r="312" spans="1:28" ht="12.75" customHeight="1">
      <c r="A312" s="96"/>
      <c r="B312" s="32"/>
      <c r="C312" s="31"/>
      <c r="D312" s="31"/>
      <c r="E312" s="31"/>
      <c r="F312" s="97"/>
      <c r="G312" s="32"/>
      <c r="H312" s="99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</row>
    <row r="313" spans="1:28" ht="12.75" customHeight="1">
      <c r="A313" s="96"/>
      <c r="B313" s="32"/>
      <c r="C313" s="31"/>
      <c r="D313" s="31"/>
      <c r="E313" s="31"/>
      <c r="F313" s="97"/>
      <c r="G313" s="32"/>
      <c r="H313" s="99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</row>
    <row r="314" spans="1:28" ht="12.75" customHeight="1">
      <c r="A314" s="96"/>
      <c r="B314" s="32"/>
      <c r="C314" s="31"/>
      <c r="D314" s="31"/>
      <c r="E314" s="31"/>
      <c r="F314" s="97"/>
      <c r="G314" s="32"/>
      <c r="H314" s="99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</row>
    <row r="315" spans="1:28" ht="12.75" customHeight="1">
      <c r="A315" s="96"/>
      <c r="B315" s="32"/>
      <c r="C315" s="31"/>
      <c r="D315" s="31"/>
      <c r="E315" s="31"/>
      <c r="F315" s="97"/>
      <c r="G315" s="32"/>
      <c r="H315" s="99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</row>
    <row r="316" spans="1:28" ht="12.75" customHeight="1">
      <c r="A316" s="96"/>
      <c r="B316" s="32"/>
      <c r="C316" s="31"/>
      <c r="D316" s="31"/>
      <c r="E316" s="31"/>
      <c r="F316" s="97"/>
      <c r="G316" s="32"/>
      <c r="H316" s="99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</row>
    <row r="317" spans="1:28" ht="12.75" customHeight="1">
      <c r="A317" s="96"/>
      <c r="B317" s="32"/>
      <c r="C317" s="31"/>
      <c r="D317" s="31"/>
      <c r="E317" s="31"/>
      <c r="F317" s="97"/>
      <c r="G317" s="32"/>
      <c r="H317" s="99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</row>
    <row r="318" spans="1:28" ht="12.75" customHeight="1">
      <c r="A318" s="96"/>
      <c r="B318" s="32"/>
      <c r="C318" s="31"/>
      <c r="D318" s="31"/>
      <c r="E318" s="31"/>
      <c r="F318" s="97"/>
      <c r="G318" s="32"/>
      <c r="H318" s="99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</row>
    <row r="319" spans="1:28" ht="12.75" customHeight="1">
      <c r="A319" s="96"/>
      <c r="B319" s="32"/>
      <c r="C319" s="31"/>
      <c r="D319" s="31"/>
      <c r="E319" s="31"/>
      <c r="F319" s="97"/>
      <c r="G319" s="32"/>
      <c r="H319" s="99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</row>
    <row r="320" spans="1:28" ht="12.75" customHeight="1">
      <c r="A320" s="96"/>
      <c r="B320" s="32"/>
      <c r="C320" s="31"/>
      <c r="D320" s="31"/>
      <c r="E320" s="31"/>
      <c r="F320" s="97"/>
      <c r="G320" s="32"/>
      <c r="H320" s="99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</row>
    <row r="321" spans="1:28" ht="12.75" customHeight="1">
      <c r="A321" s="96"/>
      <c r="B321" s="32"/>
      <c r="C321" s="31"/>
      <c r="D321" s="31"/>
      <c r="E321" s="31"/>
      <c r="F321" s="97"/>
      <c r="G321" s="32"/>
      <c r="H321" s="99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</row>
    <row r="322" spans="1:28" ht="12.75" customHeight="1">
      <c r="A322" s="96"/>
      <c r="B322" s="32"/>
      <c r="C322" s="31"/>
      <c r="D322" s="31"/>
      <c r="E322" s="31"/>
      <c r="F322" s="97"/>
      <c r="G322" s="32"/>
      <c r="H322" s="99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5"/>
  <sheetViews>
    <sheetView zoomScale="90" zoomScaleNormal="90" workbookViewId="0">
      <selection activeCell="L25" sqref="L25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100"/>
      <c r="G2" s="100"/>
      <c r="H2" s="100"/>
      <c r="I2" s="100"/>
      <c r="J2" s="22"/>
      <c r="K2" s="100"/>
      <c r="L2" s="100"/>
      <c r="M2" s="100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101"/>
      <c r="L3" s="100"/>
      <c r="M3" s="100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102"/>
      <c r="J4" s="3"/>
      <c r="K4" s="101"/>
      <c r="L4" s="100"/>
      <c r="M4" s="100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6"/>
      <c r="M5" s="103" t="s">
        <v>313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4" t="s">
        <v>607</v>
      </c>
      <c r="D6" s="1"/>
      <c r="E6" s="1"/>
      <c r="F6" s="6"/>
      <c r="G6" s="6"/>
      <c r="H6" s="6"/>
      <c r="I6" s="6"/>
      <c r="J6" s="1"/>
      <c r="K6" s="6"/>
      <c r="L6" s="6"/>
      <c r="M6" s="105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5">
        <f>Main!B10</f>
        <v>45099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6" t="s">
        <v>608</v>
      </c>
      <c r="C8" s="106"/>
      <c r="D8" s="106"/>
      <c r="E8" s="106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7" t="s">
        <v>16</v>
      </c>
      <c r="B9" s="108" t="s">
        <v>592</v>
      </c>
      <c r="C9" s="108"/>
      <c r="D9" s="109" t="s">
        <v>609</v>
      </c>
      <c r="E9" s="108" t="s">
        <v>610</v>
      </c>
      <c r="F9" s="108" t="s">
        <v>611</v>
      </c>
      <c r="G9" s="108" t="s">
        <v>612</v>
      </c>
      <c r="H9" s="108" t="s">
        <v>613</v>
      </c>
      <c r="I9" s="108" t="s">
        <v>614</v>
      </c>
      <c r="J9" s="107" t="s">
        <v>615</v>
      </c>
      <c r="K9" s="108" t="s">
        <v>616</v>
      </c>
      <c r="L9" s="110" t="s">
        <v>617</v>
      </c>
      <c r="M9" s="110" t="s">
        <v>618</v>
      </c>
      <c r="N9" s="108" t="s">
        <v>619</v>
      </c>
      <c r="O9" s="109" t="s">
        <v>620</v>
      </c>
      <c r="P9" s="108" t="s">
        <v>621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111">
        <v>1</v>
      </c>
      <c r="B10" s="112">
        <v>45058</v>
      </c>
      <c r="C10" s="113"/>
      <c r="D10" s="114" t="s">
        <v>217</v>
      </c>
      <c r="E10" s="115" t="s">
        <v>622</v>
      </c>
      <c r="F10" s="111" t="s">
        <v>623</v>
      </c>
      <c r="G10" s="111">
        <v>538</v>
      </c>
      <c r="H10" s="111"/>
      <c r="I10" s="116" t="s">
        <v>624</v>
      </c>
      <c r="J10" s="117" t="s">
        <v>625</v>
      </c>
      <c r="K10" s="117"/>
      <c r="L10" s="118"/>
      <c r="M10" s="119"/>
      <c r="N10" s="117"/>
      <c r="O10" s="120"/>
      <c r="P10" s="118">
        <f>VLOOKUP(D10,'MidCap Intra'!B39:C538,2,0)</f>
        <v>566.35</v>
      </c>
      <c r="Q10" s="45"/>
      <c r="R10" s="45" t="s">
        <v>626</v>
      </c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</row>
    <row r="11" spans="1:38" ht="13.5" customHeight="1">
      <c r="A11" s="121">
        <v>2</v>
      </c>
      <c r="B11" s="122">
        <v>45068</v>
      </c>
      <c r="C11" s="123"/>
      <c r="D11" s="124" t="s">
        <v>162</v>
      </c>
      <c r="E11" s="125" t="s">
        <v>622</v>
      </c>
      <c r="F11" s="121">
        <v>691</v>
      </c>
      <c r="G11" s="121">
        <v>637</v>
      </c>
      <c r="H11" s="121">
        <v>732</v>
      </c>
      <c r="I11" s="126" t="s">
        <v>627</v>
      </c>
      <c r="J11" s="127" t="s">
        <v>628</v>
      </c>
      <c r="K11" s="127">
        <f>H11-F11</f>
        <v>41</v>
      </c>
      <c r="L11" s="128">
        <f>(F11*-0.7)/100</f>
        <v>-4.8369999999999997</v>
      </c>
      <c r="M11" s="129">
        <f>(K11+L11)/F11</f>
        <v>5.233429811866859E-2</v>
      </c>
      <c r="N11" s="127" t="s">
        <v>629</v>
      </c>
      <c r="O11" s="130">
        <v>45084</v>
      </c>
      <c r="P11" s="131"/>
      <c r="Q11" s="45"/>
      <c r="R11" s="45" t="s">
        <v>626</v>
      </c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</row>
    <row r="12" spans="1:38" ht="13.5" customHeight="1">
      <c r="A12" s="324">
        <v>3</v>
      </c>
      <c r="B12" s="331">
        <v>45077</v>
      </c>
      <c r="C12" s="365"/>
      <c r="D12" s="389" t="s">
        <v>416</v>
      </c>
      <c r="E12" s="386" t="s">
        <v>622</v>
      </c>
      <c r="F12" s="324">
        <v>157</v>
      </c>
      <c r="G12" s="324">
        <v>144</v>
      </c>
      <c r="H12" s="324">
        <v>166.5</v>
      </c>
      <c r="I12" s="390" t="s">
        <v>631</v>
      </c>
      <c r="J12" s="127" t="s">
        <v>1107</v>
      </c>
      <c r="K12" s="127">
        <f>H12-F12</f>
        <v>9.5</v>
      </c>
      <c r="L12" s="128">
        <f>(F12*-0.7)/100</f>
        <v>-1.099</v>
      </c>
      <c r="M12" s="129">
        <f>(K12+L12)/F12</f>
        <v>5.350955414012739E-2</v>
      </c>
      <c r="N12" s="127" t="s">
        <v>629</v>
      </c>
      <c r="O12" s="130">
        <v>45098</v>
      </c>
      <c r="P12" s="131"/>
      <c r="Q12" s="45"/>
      <c r="R12" s="45" t="s">
        <v>626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</row>
    <row r="13" spans="1:38" ht="13.5" customHeight="1">
      <c r="A13" s="121">
        <v>4</v>
      </c>
      <c r="B13" s="122">
        <v>45082</v>
      </c>
      <c r="C13" s="123"/>
      <c r="D13" s="124" t="s">
        <v>516</v>
      </c>
      <c r="E13" s="125" t="s">
        <v>622</v>
      </c>
      <c r="F13" s="121">
        <v>180.5</v>
      </c>
      <c r="G13" s="121">
        <v>164</v>
      </c>
      <c r="H13" s="121">
        <v>193.5</v>
      </c>
      <c r="I13" s="126" t="s">
        <v>632</v>
      </c>
      <c r="J13" s="127" t="s">
        <v>633</v>
      </c>
      <c r="K13" s="127">
        <f>H13-F13</f>
        <v>13</v>
      </c>
      <c r="L13" s="128">
        <f>(F13*-0.7)/100</f>
        <v>-1.2634999999999998</v>
      </c>
      <c r="M13" s="129">
        <f>(K13+L13)/F13</f>
        <v>6.5022160664819945E-2</v>
      </c>
      <c r="N13" s="127" t="s">
        <v>629</v>
      </c>
      <c r="O13" s="130">
        <v>45091</v>
      </c>
      <c r="P13" s="131"/>
      <c r="Q13" s="45"/>
      <c r="R13" s="45" t="s">
        <v>626</v>
      </c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13.5" customHeight="1">
      <c r="A14" s="111">
        <v>5</v>
      </c>
      <c r="B14" s="112">
        <v>45084</v>
      </c>
      <c r="C14" s="113"/>
      <c r="D14" s="114" t="s">
        <v>237</v>
      </c>
      <c r="E14" s="115" t="s">
        <v>622</v>
      </c>
      <c r="F14" s="111" t="s">
        <v>634</v>
      </c>
      <c r="G14" s="111">
        <v>1385</v>
      </c>
      <c r="H14" s="111"/>
      <c r="I14" s="116" t="s">
        <v>635</v>
      </c>
      <c r="J14" s="117" t="s">
        <v>625</v>
      </c>
      <c r="K14" s="117"/>
      <c r="L14" s="118"/>
      <c r="M14" s="119"/>
      <c r="N14" s="117"/>
      <c r="O14" s="120"/>
      <c r="P14" s="132">
        <f>VLOOKUP(D14,'MidCap Intra'!B43:C542,2,0)</f>
        <v>1487.15</v>
      </c>
      <c r="Q14" s="45"/>
      <c r="R14" s="45" t="s">
        <v>626</v>
      </c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</row>
    <row r="15" spans="1:38" ht="13.5" customHeight="1">
      <c r="A15" s="121">
        <v>6</v>
      </c>
      <c r="B15" s="122">
        <v>45086</v>
      </c>
      <c r="C15" s="123"/>
      <c r="D15" s="124" t="s">
        <v>451</v>
      </c>
      <c r="E15" s="125" t="s">
        <v>622</v>
      </c>
      <c r="F15" s="121">
        <v>230</v>
      </c>
      <c r="G15" s="121">
        <v>200</v>
      </c>
      <c r="H15" s="121">
        <v>248</v>
      </c>
      <c r="I15" s="126" t="s">
        <v>636</v>
      </c>
      <c r="J15" s="127" t="s">
        <v>1065</v>
      </c>
      <c r="K15" s="127">
        <f>H15-F15</f>
        <v>18</v>
      </c>
      <c r="L15" s="128">
        <f>(F15*-0.7)/100</f>
        <v>-1.61</v>
      </c>
      <c r="M15" s="129">
        <f>(K15+L15)/F15</f>
        <v>7.1260869565217391E-2</v>
      </c>
      <c r="N15" s="127" t="s">
        <v>629</v>
      </c>
      <c r="O15" s="130">
        <v>45096</v>
      </c>
      <c r="P15" s="131"/>
      <c r="Q15" s="45"/>
      <c r="R15" s="45" t="s">
        <v>626</v>
      </c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38" ht="13.5" customHeight="1">
      <c r="A16" s="324">
        <v>7</v>
      </c>
      <c r="B16" s="331">
        <v>45089</v>
      </c>
      <c r="C16" s="365"/>
      <c r="D16" s="389" t="s">
        <v>540</v>
      </c>
      <c r="E16" s="386" t="s">
        <v>622</v>
      </c>
      <c r="F16" s="324">
        <v>401</v>
      </c>
      <c r="G16" s="324">
        <v>370</v>
      </c>
      <c r="H16" s="324">
        <v>423</v>
      </c>
      <c r="I16" s="390" t="s">
        <v>637</v>
      </c>
      <c r="J16" s="127" t="s">
        <v>1090</v>
      </c>
      <c r="K16" s="127">
        <f>H16-F16</f>
        <v>22</v>
      </c>
      <c r="L16" s="128">
        <f>(F16*-0.7)/100</f>
        <v>-2.8069999999999999</v>
      </c>
      <c r="M16" s="129">
        <f>(K16+L16)/F16</f>
        <v>4.7862842892768084E-2</v>
      </c>
      <c r="N16" s="127" t="s">
        <v>629</v>
      </c>
      <c r="O16" s="130">
        <v>45096</v>
      </c>
      <c r="P16" s="131"/>
      <c r="Q16" s="45"/>
      <c r="R16" s="45" t="s">
        <v>626</v>
      </c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</row>
    <row r="17" spans="1:38" ht="14.25" customHeight="1">
      <c r="A17" s="133">
        <v>8</v>
      </c>
      <c r="B17" s="134">
        <v>45090</v>
      </c>
      <c r="C17" s="135"/>
      <c r="D17" s="348" t="s">
        <v>344</v>
      </c>
      <c r="E17" s="345" t="s">
        <v>622</v>
      </c>
      <c r="F17" s="350" t="s">
        <v>1108</v>
      </c>
      <c r="G17" s="117">
        <v>3900</v>
      </c>
      <c r="H17" s="136"/>
      <c r="I17" s="137" t="s">
        <v>638</v>
      </c>
      <c r="J17" s="138" t="s">
        <v>625</v>
      </c>
      <c r="K17" s="139"/>
      <c r="L17" s="140"/>
      <c r="M17" s="141"/>
      <c r="N17" s="142"/>
      <c r="O17" s="143"/>
      <c r="P17" s="132">
        <f>VLOOKUP(D17,'MidCap Intra'!B46:C545,2,0)</f>
        <v>4322.55</v>
      </c>
      <c r="Q17" s="45"/>
      <c r="R17" s="45" t="s">
        <v>626</v>
      </c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</row>
    <row r="18" spans="1:38" ht="14.25" customHeight="1">
      <c r="A18" s="133">
        <v>9</v>
      </c>
      <c r="B18" s="134">
        <v>45092</v>
      </c>
      <c r="C18" s="135"/>
      <c r="D18" s="348" t="s">
        <v>63</v>
      </c>
      <c r="E18" s="345" t="s">
        <v>622</v>
      </c>
      <c r="F18" s="351" t="s">
        <v>1001</v>
      </c>
      <c r="G18" s="117">
        <v>6400</v>
      </c>
      <c r="H18" s="136"/>
      <c r="I18" s="346" t="s">
        <v>1002</v>
      </c>
      <c r="J18" s="347" t="s">
        <v>625</v>
      </c>
      <c r="K18" s="139"/>
      <c r="L18" s="140"/>
      <c r="M18" s="141"/>
      <c r="N18" s="142"/>
      <c r="O18" s="143"/>
      <c r="P18" s="132">
        <f>VLOOKUP(D18,'MidCap Intra'!B47:C546,2,0)</f>
        <v>7059.9</v>
      </c>
      <c r="Q18" s="45"/>
      <c r="R18" s="45" t="s">
        <v>626</v>
      </c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8" ht="14.25" customHeight="1">
      <c r="A19" s="133">
        <v>10</v>
      </c>
      <c r="B19" s="134">
        <v>45092</v>
      </c>
      <c r="C19" s="135"/>
      <c r="D19" s="349" t="s">
        <v>194</v>
      </c>
      <c r="E19" s="345" t="s">
        <v>622</v>
      </c>
      <c r="F19" s="351" t="s">
        <v>1003</v>
      </c>
      <c r="G19" s="117">
        <v>930</v>
      </c>
      <c r="H19" s="136"/>
      <c r="I19" s="346" t="s">
        <v>1004</v>
      </c>
      <c r="J19" s="347" t="s">
        <v>625</v>
      </c>
      <c r="K19" s="139"/>
      <c r="L19" s="140"/>
      <c r="M19" s="141"/>
      <c r="N19" s="142"/>
      <c r="O19" s="143"/>
      <c r="P19" s="132">
        <f>VLOOKUP(D19,'MidCap Intra'!B48:C547,2,0)</f>
        <v>1013.4</v>
      </c>
      <c r="Q19" s="45"/>
      <c r="R19" s="45" t="s">
        <v>626</v>
      </c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38" ht="14.25" customHeight="1">
      <c r="A20" s="133">
        <v>11</v>
      </c>
      <c r="B20" s="134">
        <v>45093</v>
      </c>
      <c r="C20" s="135"/>
      <c r="D20" s="349" t="s">
        <v>147</v>
      </c>
      <c r="E20" s="370" t="s">
        <v>622</v>
      </c>
      <c r="F20" s="350" t="s">
        <v>1064</v>
      </c>
      <c r="G20" s="117">
        <v>434</v>
      </c>
      <c r="H20" s="136"/>
      <c r="I20" s="137" t="s">
        <v>1013</v>
      </c>
      <c r="J20" s="138" t="s">
        <v>625</v>
      </c>
      <c r="K20" s="139"/>
      <c r="L20" s="140"/>
      <c r="M20" s="141"/>
      <c r="N20" s="142"/>
      <c r="O20" s="143"/>
      <c r="P20" s="132">
        <f>VLOOKUP(D20,'MidCap Intra'!B49:C548,2,0)</f>
        <v>480.4</v>
      </c>
      <c r="Q20" s="45"/>
      <c r="R20" s="45" t="s">
        <v>626</v>
      </c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ht="14.25" customHeight="1">
      <c r="A21" s="133">
        <v>12</v>
      </c>
      <c r="B21" s="134">
        <v>45096</v>
      </c>
      <c r="C21" s="135"/>
      <c r="D21" s="348" t="s">
        <v>527</v>
      </c>
      <c r="E21" s="370" t="s">
        <v>622</v>
      </c>
      <c r="F21" s="350" t="s">
        <v>1040</v>
      </c>
      <c r="G21" s="117">
        <v>489</v>
      </c>
      <c r="H21" s="136"/>
      <c r="I21" s="137" t="s">
        <v>1031</v>
      </c>
      <c r="J21" s="138" t="s">
        <v>625</v>
      </c>
      <c r="K21" s="139"/>
      <c r="L21" s="140"/>
      <c r="M21" s="141"/>
      <c r="N21" s="142"/>
      <c r="O21" s="143"/>
      <c r="P21" s="132">
        <f>VLOOKUP(D21,'MidCap Intra'!B50:C549,2,0)</f>
        <v>537.9</v>
      </c>
      <c r="Q21" s="45"/>
      <c r="R21" s="45" t="s">
        <v>626</v>
      </c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</row>
    <row r="22" spans="1:38" ht="14.25" customHeight="1">
      <c r="A22" s="391">
        <v>13</v>
      </c>
      <c r="B22" s="392">
        <v>45097</v>
      </c>
      <c r="C22" s="393"/>
      <c r="D22" s="394" t="s">
        <v>443</v>
      </c>
      <c r="E22" s="395" t="s">
        <v>622</v>
      </c>
      <c r="F22" s="324">
        <v>99.5</v>
      </c>
      <c r="G22" s="327">
        <v>89</v>
      </c>
      <c r="H22" s="324">
        <v>105.5</v>
      </c>
      <c r="I22" s="396" t="s">
        <v>1058</v>
      </c>
      <c r="J22" s="127" t="s">
        <v>708</v>
      </c>
      <c r="K22" s="127">
        <f>H22-F22</f>
        <v>6</v>
      </c>
      <c r="L22" s="128">
        <f>(F22*-0.7)/100</f>
        <v>-0.6964999999999999</v>
      </c>
      <c r="M22" s="129">
        <f>(K22+L22)/F22</f>
        <v>5.330150753768844E-2</v>
      </c>
      <c r="N22" s="127" t="s">
        <v>629</v>
      </c>
      <c r="O22" s="130">
        <v>45097</v>
      </c>
      <c r="P22" s="131"/>
      <c r="Q22" s="45"/>
      <c r="R22" s="45" t="s">
        <v>626</v>
      </c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</row>
    <row r="23" spans="1:38" ht="14.25" customHeight="1">
      <c r="A23" s="133">
        <v>14</v>
      </c>
      <c r="B23" s="134">
        <v>45097</v>
      </c>
      <c r="C23" s="135"/>
      <c r="D23" s="349" t="s">
        <v>491</v>
      </c>
      <c r="E23" s="370" t="s">
        <v>622</v>
      </c>
      <c r="F23" s="350" t="s">
        <v>630</v>
      </c>
      <c r="G23" s="117">
        <v>144</v>
      </c>
      <c r="H23" s="136"/>
      <c r="I23" s="137" t="s">
        <v>1059</v>
      </c>
      <c r="J23" s="138" t="s">
        <v>625</v>
      </c>
      <c r="K23" s="139"/>
      <c r="L23" s="140"/>
      <c r="M23" s="141"/>
      <c r="N23" s="142"/>
      <c r="O23" s="143"/>
      <c r="P23" s="132">
        <f>VLOOKUP(D23,'MidCap Intra'!B52:C551,2,0)</f>
        <v>159.15</v>
      </c>
      <c r="Q23" s="45"/>
      <c r="R23" s="45" t="s">
        <v>626</v>
      </c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</row>
    <row r="24" spans="1:38" ht="14.25" customHeight="1">
      <c r="A24" s="133">
        <v>15</v>
      </c>
      <c r="B24" s="134">
        <v>45098</v>
      </c>
      <c r="C24" s="135"/>
      <c r="D24" s="349" t="s">
        <v>443</v>
      </c>
      <c r="E24" s="370" t="s">
        <v>622</v>
      </c>
      <c r="F24" s="350" t="s">
        <v>1106</v>
      </c>
      <c r="G24" s="117">
        <v>94</v>
      </c>
      <c r="H24" s="136"/>
      <c r="I24" s="137" t="s">
        <v>1058</v>
      </c>
      <c r="J24" s="138" t="s">
        <v>625</v>
      </c>
      <c r="K24" s="139"/>
      <c r="L24" s="140"/>
      <c r="M24" s="141"/>
      <c r="N24" s="142"/>
      <c r="O24" s="143"/>
      <c r="P24" s="132">
        <f>VLOOKUP(D24,'MidCap Intra'!B53:C552,2,0)</f>
        <v>101.3</v>
      </c>
      <c r="Q24" s="45"/>
      <c r="R24" s="45" t="s">
        <v>626</v>
      </c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</row>
    <row r="25" spans="1:38" ht="13.5" customHeight="1">
      <c r="A25" s="111"/>
      <c r="B25" s="112"/>
      <c r="C25" s="113"/>
      <c r="D25" s="114"/>
      <c r="E25" s="115"/>
      <c r="F25" s="111"/>
      <c r="G25" s="111"/>
      <c r="H25" s="111"/>
      <c r="I25" s="116"/>
      <c r="J25" s="117"/>
      <c r="K25" s="117"/>
      <c r="L25" s="118"/>
      <c r="M25" s="119"/>
      <c r="N25" s="117"/>
      <c r="O25" s="120"/>
      <c r="P25" s="314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</row>
    <row r="28" spans="1:38" ht="14.25" customHeight="1">
      <c r="A28" s="144"/>
      <c r="B28" s="145"/>
      <c r="C28" s="146"/>
      <c r="D28" s="147"/>
      <c r="E28" s="148"/>
      <c r="F28" s="148"/>
      <c r="G28" s="144"/>
      <c r="H28" s="148"/>
      <c r="I28" s="149"/>
      <c r="J28" s="150"/>
      <c r="K28" s="150"/>
      <c r="L28" s="151"/>
      <c r="M28" s="152"/>
      <c r="N28" s="153"/>
      <c r="O28" s="154"/>
      <c r="P28" s="15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</row>
    <row r="29" spans="1:38" ht="12" customHeight="1">
      <c r="A29" s="156" t="s">
        <v>639</v>
      </c>
      <c r="B29" s="157"/>
      <c r="C29" s="158"/>
      <c r="E29" s="159"/>
      <c r="F29" s="159"/>
      <c r="G29" s="159"/>
      <c r="H29" s="159"/>
      <c r="I29" s="159"/>
      <c r="J29" s="160"/>
      <c r="K29" s="159"/>
      <c r="L29" s="161"/>
      <c r="M29" s="66"/>
      <c r="N29" s="160"/>
      <c r="O29" s="158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</row>
    <row r="30" spans="1:38" ht="12" customHeight="1">
      <c r="A30" s="162" t="s">
        <v>640</v>
      </c>
      <c r="B30" s="156"/>
      <c r="C30" s="156"/>
      <c r="D30" s="156"/>
      <c r="E30" s="45"/>
      <c r="F30" s="163" t="s">
        <v>641</v>
      </c>
      <c r="G30" s="6"/>
      <c r="H30" s="6"/>
      <c r="I30" s="6"/>
      <c r="J30" s="164"/>
      <c r="K30" s="165"/>
      <c r="L30" s="165"/>
      <c r="M30" s="166"/>
      <c r="N30" s="1"/>
      <c r="O30" s="167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38" ht="12" customHeight="1">
      <c r="A31" s="156" t="s">
        <v>642</v>
      </c>
      <c r="B31" s="156"/>
      <c r="C31" s="156"/>
      <c r="D31" s="156" t="s">
        <v>643</v>
      </c>
      <c r="E31" s="6"/>
      <c r="F31" s="163" t="s">
        <v>644</v>
      </c>
      <c r="G31" s="6"/>
      <c r="H31" s="6"/>
      <c r="I31" s="6"/>
      <c r="J31" s="164"/>
      <c r="K31" s="165"/>
      <c r="L31" s="165"/>
      <c r="M31" s="166"/>
      <c r="N31" s="1"/>
      <c r="O31" s="167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</row>
    <row r="32" spans="1:38" ht="12" customHeight="1">
      <c r="A32" s="156"/>
      <c r="B32" s="156"/>
      <c r="C32" s="156"/>
      <c r="D32" s="156"/>
      <c r="E32" s="6"/>
      <c r="F32" s="6"/>
      <c r="G32" s="6"/>
      <c r="H32" s="6"/>
      <c r="I32" s="6"/>
      <c r="J32" s="168"/>
      <c r="K32" s="165"/>
      <c r="L32" s="165"/>
      <c r="M32" s="6"/>
      <c r="N32" s="169"/>
      <c r="O32" s="1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</row>
    <row r="33" spans="1:38" ht="12.75" customHeight="1">
      <c r="A33" s="1"/>
      <c r="B33" s="170" t="s">
        <v>645</v>
      </c>
      <c r="C33" s="170"/>
      <c r="D33" s="170"/>
      <c r="E33" s="170"/>
      <c r="F33" s="171"/>
      <c r="G33" s="6"/>
      <c r="H33" s="6"/>
      <c r="I33" s="172"/>
      <c r="J33" s="173"/>
      <c r="K33" s="174"/>
      <c r="L33" s="173"/>
      <c r="M33" s="6"/>
      <c r="N33" s="1"/>
      <c r="O33" s="1"/>
      <c r="P33" s="1"/>
      <c r="R33" s="66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175" t="s">
        <v>16</v>
      </c>
      <c r="B34" s="175" t="s">
        <v>592</v>
      </c>
      <c r="C34" s="175"/>
      <c r="D34" s="95" t="s">
        <v>609</v>
      </c>
      <c r="E34" s="175" t="s">
        <v>610</v>
      </c>
      <c r="F34" s="175" t="s">
        <v>611</v>
      </c>
      <c r="G34" s="175" t="s">
        <v>646</v>
      </c>
      <c r="H34" s="175" t="s">
        <v>613</v>
      </c>
      <c r="I34" s="175" t="s">
        <v>614</v>
      </c>
      <c r="J34" s="110" t="s">
        <v>615</v>
      </c>
      <c r="K34" s="108" t="s">
        <v>647</v>
      </c>
      <c r="L34" s="176" t="s">
        <v>617</v>
      </c>
      <c r="M34" s="110" t="s">
        <v>618</v>
      </c>
      <c r="N34" s="107" t="s">
        <v>619</v>
      </c>
      <c r="O34" s="95" t="s">
        <v>620</v>
      </c>
      <c r="P34" s="45"/>
      <c r="Q34" s="1"/>
      <c r="R34" s="66"/>
      <c r="S34" s="66"/>
      <c r="T34" s="66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</row>
    <row r="35" spans="1:38" ht="13.5" customHeight="1">
      <c r="A35" s="121">
        <v>1</v>
      </c>
      <c r="B35" s="177">
        <v>45069</v>
      </c>
      <c r="C35" s="123"/>
      <c r="D35" s="124" t="s">
        <v>51</v>
      </c>
      <c r="E35" s="125" t="s">
        <v>648</v>
      </c>
      <c r="F35" s="121">
        <v>1811</v>
      </c>
      <c r="G35" s="121">
        <v>1750</v>
      </c>
      <c r="H35" s="121">
        <v>1855</v>
      </c>
      <c r="I35" s="126" t="s">
        <v>649</v>
      </c>
      <c r="J35" s="127" t="s">
        <v>650</v>
      </c>
      <c r="K35" s="127">
        <f t="shared" ref="K35:K36" si="0">H35-F35</f>
        <v>44</v>
      </c>
      <c r="L35" s="128">
        <f t="shared" ref="L35:L36" si="1">(F35*-0.7)/100</f>
        <v>-12.676999999999998</v>
      </c>
      <c r="M35" s="129">
        <f t="shared" ref="M35:M36" si="2">(K35+L35)/F35</f>
        <v>1.7295969077857538E-2</v>
      </c>
      <c r="N35" s="127" t="s">
        <v>629</v>
      </c>
      <c r="O35" s="130">
        <v>45083</v>
      </c>
      <c r="P35" s="45"/>
      <c r="Q35" s="178"/>
      <c r="R35" s="178" t="s">
        <v>626</v>
      </c>
      <c r="S35" s="45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</row>
    <row r="36" spans="1:38" ht="13.5" customHeight="1">
      <c r="A36" s="180">
        <v>2</v>
      </c>
      <c r="B36" s="181">
        <v>45078</v>
      </c>
      <c r="C36" s="182"/>
      <c r="D36" s="183" t="s">
        <v>176</v>
      </c>
      <c r="E36" s="184" t="s">
        <v>648</v>
      </c>
      <c r="F36" s="180">
        <v>555.5</v>
      </c>
      <c r="G36" s="180">
        <v>539</v>
      </c>
      <c r="H36" s="180">
        <v>539</v>
      </c>
      <c r="I36" s="185" t="s">
        <v>651</v>
      </c>
      <c r="J36" s="186" t="s">
        <v>652</v>
      </c>
      <c r="K36" s="186">
        <f t="shared" si="0"/>
        <v>-16.5</v>
      </c>
      <c r="L36" s="187">
        <f t="shared" si="1"/>
        <v>-3.8884999999999996</v>
      </c>
      <c r="M36" s="188">
        <f t="shared" si="2"/>
        <v>-3.6702970297029701E-2</v>
      </c>
      <c r="N36" s="186" t="s">
        <v>653</v>
      </c>
      <c r="O36" s="189">
        <v>45086</v>
      </c>
      <c r="P36" s="45"/>
      <c r="Q36" s="178"/>
      <c r="R36" s="178" t="s">
        <v>626</v>
      </c>
      <c r="S36" s="45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</row>
    <row r="37" spans="1:38" ht="13.5" customHeight="1">
      <c r="A37" s="111">
        <v>3</v>
      </c>
      <c r="B37" s="190">
        <v>45078</v>
      </c>
      <c r="C37" s="113"/>
      <c r="D37" s="114" t="s">
        <v>95</v>
      </c>
      <c r="E37" s="115" t="s">
        <v>648</v>
      </c>
      <c r="F37" s="111" t="s">
        <v>654</v>
      </c>
      <c r="G37" s="111">
        <v>222</v>
      </c>
      <c r="H37" s="111"/>
      <c r="I37" s="116" t="s">
        <v>655</v>
      </c>
      <c r="J37" s="117" t="s">
        <v>625</v>
      </c>
      <c r="K37" s="117"/>
      <c r="L37" s="118"/>
      <c r="M37" s="119"/>
      <c r="N37" s="117"/>
      <c r="O37" s="120"/>
      <c r="P37" s="45"/>
      <c r="Q37" s="178"/>
      <c r="R37" s="178" t="s">
        <v>626</v>
      </c>
      <c r="S37" s="45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</row>
    <row r="38" spans="1:38" ht="13.5" customHeight="1">
      <c r="A38" s="180">
        <v>4</v>
      </c>
      <c r="B38" s="181">
        <v>45079</v>
      </c>
      <c r="C38" s="182"/>
      <c r="D38" s="183" t="s">
        <v>656</v>
      </c>
      <c r="E38" s="184" t="s">
        <v>648</v>
      </c>
      <c r="F38" s="180">
        <v>293</v>
      </c>
      <c r="G38" s="180">
        <v>284</v>
      </c>
      <c r="H38" s="180">
        <v>284</v>
      </c>
      <c r="I38" s="185" t="s">
        <v>657</v>
      </c>
      <c r="J38" s="186" t="s">
        <v>658</v>
      </c>
      <c r="K38" s="186">
        <f>H38-F38</f>
        <v>-9</v>
      </c>
      <c r="L38" s="187">
        <f>(F38*-0.7)/100</f>
        <v>-2.0510000000000002</v>
      </c>
      <c r="M38" s="188">
        <f>(K38+L38)/F38</f>
        <v>-3.7716723549488053E-2</v>
      </c>
      <c r="N38" s="186" t="s">
        <v>653</v>
      </c>
      <c r="O38" s="189">
        <v>45085</v>
      </c>
      <c r="P38" s="45"/>
      <c r="Q38" s="178"/>
      <c r="R38" s="178" t="s">
        <v>626</v>
      </c>
      <c r="S38" s="45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</row>
    <row r="39" spans="1:38" ht="13.5" customHeight="1">
      <c r="A39" s="111">
        <v>5</v>
      </c>
      <c r="B39" s="190">
        <v>45084</v>
      </c>
      <c r="C39" s="113"/>
      <c r="D39" s="114" t="s">
        <v>51</v>
      </c>
      <c r="E39" s="115" t="s">
        <v>648</v>
      </c>
      <c r="F39" s="111" t="s">
        <v>659</v>
      </c>
      <c r="G39" s="111">
        <v>1785</v>
      </c>
      <c r="H39" s="111"/>
      <c r="I39" s="116" t="s">
        <v>660</v>
      </c>
      <c r="J39" s="117" t="s">
        <v>625</v>
      </c>
      <c r="K39" s="117"/>
      <c r="L39" s="118"/>
      <c r="M39" s="119"/>
      <c r="N39" s="117"/>
      <c r="O39" s="120"/>
      <c r="P39" s="45"/>
      <c r="Q39" s="178"/>
      <c r="R39" s="178" t="s">
        <v>626</v>
      </c>
      <c r="S39" s="45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</row>
    <row r="40" spans="1:38" ht="13.5" customHeight="1">
      <c r="A40" s="111">
        <v>6</v>
      </c>
      <c r="B40" s="190">
        <v>45084</v>
      </c>
      <c r="C40" s="113"/>
      <c r="D40" s="114" t="s">
        <v>92</v>
      </c>
      <c r="E40" s="115" t="s">
        <v>648</v>
      </c>
      <c r="F40" s="111" t="s">
        <v>661</v>
      </c>
      <c r="G40" s="111">
        <v>272.5</v>
      </c>
      <c r="H40" s="111"/>
      <c r="I40" s="116" t="s">
        <v>662</v>
      </c>
      <c r="J40" s="117" t="s">
        <v>625</v>
      </c>
      <c r="K40" s="117"/>
      <c r="L40" s="118"/>
      <c r="M40" s="119"/>
      <c r="N40" s="117"/>
      <c r="O40" s="120"/>
      <c r="P40" s="45"/>
      <c r="Q40" s="178"/>
      <c r="R40" s="178" t="s">
        <v>663</v>
      </c>
      <c r="S40" s="45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</row>
    <row r="41" spans="1:38" ht="13.5" customHeight="1">
      <c r="A41" s="324">
        <v>7</v>
      </c>
      <c r="B41" s="364">
        <v>45092</v>
      </c>
      <c r="C41" s="365"/>
      <c r="D41" s="366" t="s">
        <v>491</v>
      </c>
      <c r="E41" s="367" t="s">
        <v>648</v>
      </c>
      <c r="F41" s="368">
        <v>158</v>
      </c>
      <c r="G41" s="324">
        <v>153</v>
      </c>
      <c r="H41" s="324">
        <v>163.25</v>
      </c>
      <c r="I41" s="369" t="s">
        <v>1005</v>
      </c>
      <c r="J41" s="127" t="s">
        <v>1011</v>
      </c>
      <c r="K41" s="127">
        <f t="shared" ref="K41" si="3">H41-F41</f>
        <v>5.25</v>
      </c>
      <c r="L41" s="128">
        <f t="shared" ref="L41" si="4">(F41*-0.7)/100</f>
        <v>-1.1059999999999999</v>
      </c>
      <c r="M41" s="129">
        <f t="shared" ref="M41" si="5">(K41+L41)/F41</f>
        <v>2.6227848101265824E-2</v>
      </c>
      <c r="N41" s="127" t="s">
        <v>629</v>
      </c>
      <c r="O41" s="130">
        <v>45093</v>
      </c>
      <c r="P41" s="45"/>
      <c r="Q41" s="178"/>
      <c r="R41" s="178" t="s">
        <v>626</v>
      </c>
      <c r="S41" s="45"/>
      <c r="T41" s="352"/>
      <c r="U41" s="352"/>
      <c r="V41" s="352"/>
      <c r="W41" s="352"/>
      <c r="X41" s="352"/>
      <c r="Y41" s="352"/>
      <c r="Z41" s="352"/>
      <c r="AA41" s="352"/>
      <c r="AB41" s="352"/>
      <c r="AC41" s="352"/>
      <c r="AD41" s="352"/>
      <c r="AE41" s="352"/>
      <c r="AF41" s="352"/>
      <c r="AG41" s="352"/>
      <c r="AH41" s="352"/>
      <c r="AI41" s="352"/>
      <c r="AJ41" s="352"/>
      <c r="AK41" s="352"/>
      <c r="AL41" s="352"/>
    </row>
    <row r="42" spans="1:38" ht="13.5" customHeight="1">
      <c r="A42" s="324">
        <v>8</v>
      </c>
      <c r="B42" s="364">
        <v>45096</v>
      </c>
      <c r="C42" s="365"/>
      <c r="D42" s="366" t="s">
        <v>158</v>
      </c>
      <c r="E42" s="386" t="s">
        <v>648</v>
      </c>
      <c r="F42" s="368">
        <v>661.5</v>
      </c>
      <c r="G42" s="324">
        <v>645</v>
      </c>
      <c r="H42" s="324">
        <v>674</v>
      </c>
      <c r="I42" s="369" t="s">
        <v>1019</v>
      </c>
      <c r="J42" s="127" t="s">
        <v>1028</v>
      </c>
      <c r="K42" s="127">
        <f t="shared" ref="K42" si="6">H42-F42</f>
        <v>12.5</v>
      </c>
      <c r="L42" s="128">
        <f>(F42*-0.07)/100</f>
        <v>-0.46305000000000007</v>
      </c>
      <c r="M42" s="129">
        <f t="shared" ref="M42" si="7">(K42+L42)/F42</f>
        <v>1.8196447467876038E-2</v>
      </c>
      <c r="N42" s="127" t="s">
        <v>629</v>
      </c>
      <c r="O42" s="130">
        <v>45096</v>
      </c>
      <c r="P42" s="45"/>
      <c r="Q42" s="178"/>
      <c r="R42" s="178" t="s">
        <v>626</v>
      </c>
      <c r="S42" s="45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  <c r="AH42" s="352"/>
      <c r="AI42" s="352"/>
      <c r="AJ42" s="352"/>
      <c r="AK42" s="352"/>
      <c r="AL42" s="352"/>
    </row>
    <row r="43" spans="1:38" ht="13.5" customHeight="1">
      <c r="A43" s="111">
        <v>9</v>
      </c>
      <c r="B43" s="353">
        <v>45096</v>
      </c>
      <c r="C43" s="113"/>
      <c r="D43" s="354" t="s">
        <v>158</v>
      </c>
      <c r="E43" s="115" t="s">
        <v>648</v>
      </c>
      <c r="F43" s="111" t="s">
        <v>1027</v>
      </c>
      <c r="G43" s="111">
        <v>644</v>
      </c>
      <c r="H43" s="111"/>
      <c r="I43" s="116" t="s">
        <v>1019</v>
      </c>
      <c r="J43" s="117" t="s">
        <v>625</v>
      </c>
      <c r="K43" s="117"/>
      <c r="L43" s="118"/>
      <c r="M43" s="119"/>
      <c r="N43" s="117"/>
      <c r="O43" s="120"/>
      <c r="P43" s="45"/>
      <c r="Q43" s="178"/>
      <c r="R43" s="178" t="s">
        <v>626</v>
      </c>
      <c r="S43" s="45"/>
      <c r="T43" s="352"/>
      <c r="U43" s="352"/>
      <c r="V43" s="352"/>
      <c r="W43" s="352"/>
      <c r="X43" s="352"/>
      <c r="Y43" s="352"/>
      <c r="Z43" s="352"/>
      <c r="AA43" s="352"/>
      <c r="AB43" s="352"/>
      <c r="AC43" s="352"/>
      <c r="AD43" s="352"/>
      <c r="AE43" s="352"/>
      <c r="AF43" s="352"/>
      <c r="AG43" s="352"/>
      <c r="AH43" s="352"/>
      <c r="AI43" s="352"/>
      <c r="AJ43" s="352"/>
      <c r="AK43" s="352"/>
      <c r="AL43" s="352"/>
    </row>
    <row r="44" spans="1:38" ht="13.5" customHeight="1">
      <c r="A44" s="62"/>
      <c r="B44" s="62"/>
      <c r="C44" s="113"/>
      <c r="D44" s="114"/>
      <c r="E44" s="115"/>
      <c r="F44" s="111"/>
      <c r="G44" s="111"/>
      <c r="H44" s="111"/>
      <c r="I44" s="116"/>
      <c r="J44" s="117"/>
      <c r="K44" s="117"/>
      <c r="L44" s="118"/>
      <c r="M44" s="119"/>
      <c r="N44" s="117"/>
      <c r="O44" s="120"/>
      <c r="P44" s="45"/>
      <c r="Q44" s="178"/>
      <c r="R44" s="178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</row>
    <row r="45" spans="1:38" ht="44.25" customHeight="1">
      <c r="A45" s="156" t="s">
        <v>639</v>
      </c>
      <c r="B45" s="191"/>
      <c r="C45" s="191"/>
      <c r="D45" s="1"/>
      <c r="E45" s="6"/>
      <c r="F45" s="6"/>
      <c r="G45" s="6"/>
      <c r="H45" s="6" t="s">
        <v>664</v>
      </c>
      <c r="I45" s="6"/>
      <c r="J45" s="6"/>
      <c r="K45" s="152"/>
      <c r="L45" s="192"/>
      <c r="M45" s="152"/>
      <c r="N45" s="153"/>
      <c r="O45" s="152"/>
      <c r="P45" s="1"/>
      <c r="Q45" s="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8" ht="12.75" customHeight="1">
      <c r="A46" s="162" t="s">
        <v>640</v>
      </c>
      <c r="B46" s="156"/>
      <c r="C46" s="156"/>
      <c r="D46" s="156"/>
      <c r="E46" s="45"/>
      <c r="F46" s="163" t="s">
        <v>641</v>
      </c>
      <c r="G46" s="66"/>
      <c r="H46" s="45"/>
      <c r="I46" s="66"/>
      <c r="J46" s="6"/>
      <c r="K46" s="193"/>
      <c r="L46" s="194"/>
      <c r="M46" s="6"/>
      <c r="N46" s="146"/>
      <c r="O46" s="195"/>
      <c r="P46" s="45"/>
      <c r="Q46" s="45"/>
      <c r="R46" s="6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</row>
    <row r="47" spans="1:38" ht="14.25" customHeight="1">
      <c r="A47" s="162"/>
      <c r="B47" s="156"/>
      <c r="C47" s="156"/>
      <c r="D47" s="156"/>
      <c r="E47" s="6"/>
      <c r="F47" s="163" t="s">
        <v>644</v>
      </c>
      <c r="G47" s="66"/>
      <c r="H47" s="45"/>
      <c r="I47" s="66"/>
      <c r="J47" s="6"/>
      <c r="K47" s="193"/>
      <c r="L47" s="194"/>
      <c r="M47" s="6"/>
      <c r="N47" s="146"/>
      <c r="O47" s="195"/>
      <c r="P47" s="45"/>
      <c r="Q47" s="45"/>
      <c r="R47" s="6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</row>
    <row r="48" spans="1:38" ht="14.25" customHeight="1">
      <c r="A48" s="156"/>
      <c r="B48" s="156"/>
      <c r="C48" s="156"/>
      <c r="D48" s="156"/>
      <c r="E48" s="6"/>
      <c r="F48" s="6"/>
      <c r="G48" s="6"/>
      <c r="H48" s="6"/>
      <c r="I48" s="6"/>
      <c r="J48" s="168"/>
      <c r="K48" s="165"/>
      <c r="L48" s="166"/>
      <c r="M48" s="6"/>
      <c r="N48" s="169"/>
      <c r="O48" s="1"/>
      <c r="P48" s="45"/>
      <c r="Q48" s="45"/>
      <c r="R48" s="6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</row>
    <row r="49" spans="1:38" ht="12.75" customHeight="1">
      <c r="A49" s="196" t="s">
        <v>665</v>
      </c>
      <c r="B49" s="196"/>
      <c r="C49" s="196"/>
      <c r="D49" s="196"/>
      <c r="E49" s="6"/>
      <c r="F49" s="6"/>
      <c r="G49" s="6"/>
      <c r="H49" s="6"/>
      <c r="I49" s="6"/>
      <c r="J49" s="6"/>
      <c r="K49" s="6"/>
      <c r="L49" s="6"/>
      <c r="M49" s="6"/>
      <c r="N49" s="6"/>
      <c r="O49" s="24"/>
      <c r="Q49" s="45"/>
      <c r="R49" s="6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</row>
    <row r="50" spans="1:38" ht="38.25" customHeight="1">
      <c r="A50" s="108" t="s">
        <v>16</v>
      </c>
      <c r="B50" s="108" t="s">
        <v>592</v>
      </c>
      <c r="C50" s="108"/>
      <c r="D50" s="109" t="s">
        <v>609</v>
      </c>
      <c r="E50" s="108" t="s">
        <v>610</v>
      </c>
      <c r="F50" s="108" t="s">
        <v>611</v>
      </c>
      <c r="G50" s="108" t="s">
        <v>646</v>
      </c>
      <c r="H50" s="108" t="s">
        <v>613</v>
      </c>
      <c r="I50" s="108" t="s">
        <v>614</v>
      </c>
      <c r="J50" s="107" t="s">
        <v>615</v>
      </c>
      <c r="K50" s="197" t="s">
        <v>666</v>
      </c>
      <c r="L50" s="110" t="s">
        <v>617</v>
      </c>
      <c r="M50" s="197" t="s">
        <v>667</v>
      </c>
      <c r="N50" s="108" t="s">
        <v>668</v>
      </c>
      <c r="O50" s="107" t="s">
        <v>619</v>
      </c>
      <c r="P50" s="109" t="s">
        <v>620</v>
      </c>
      <c r="Q50" s="45"/>
      <c r="R50" s="6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</row>
    <row r="51" spans="1:38" ht="12.75" customHeight="1">
      <c r="A51" s="121">
        <v>1</v>
      </c>
      <c r="B51" s="198">
        <v>45079</v>
      </c>
      <c r="C51" s="199"/>
      <c r="D51" s="199" t="s">
        <v>669</v>
      </c>
      <c r="E51" s="121" t="s">
        <v>648</v>
      </c>
      <c r="F51" s="121">
        <v>2245</v>
      </c>
      <c r="G51" s="121">
        <v>2197</v>
      </c>
      <c r="H51" s="127">
        <v>2276</v>
      </c>
      <c r="I51" s="127" t="s">
        <v>670</v>
      </c>
      <c r="J51" s="127" t="s">
        <v>671</v>
      </c>
      <c r="K51" s="121">
        <f t="shared" ref="K51:K52" si="8">H51-F51</f>
        <v>31</v>
      </c>
      <c r="L51" s="128">
        <f t="shared" ref="L51:L55" si="9">(H51*N51)*0.07%</f>
        <v>477.96000000000009</v>
      </c>
      <c r="M51" s="200">
        <f t="shared" ref="M51:M55" si="10">(K51*N51)-L51</f>
        <v>8822.0399999999991</v>
      </c>
      <c r="N51" s="121">
        <v>300</v>
      </c>
      <c r="O51" s="127" t="s">
        <v>629</v>
      </c>
      <c r="P51" s="122">
        <v>45082</v>
      </c>
      <c r="Q51" s="201"/>
      <c r="R51" s="66" t="s">
        <v>626</v>
      </c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202"/>
      <c r="AG51" s="203"/>
      <c r="AH51" s="201"/>
      <c r="AI51" s="201"/>
      <c r="AJ51" s="202"/>
      <c r="AK51" s="202"/>
      <c r="AL51" s="202"/>
    </row>
    <row r="52" spans="1:38" ht="12.75" customHeight="1">
      <c r="A52" s="180">
        <v>2</v>
      </c>
      <c r="B52" s="204">
        <v>45084</v>
      </c>
      <c r="C52" s="205"/>
      <c r="D52" s="205" t="s">
        <v>672</v>
      </c>
      <c r="E52" s="180" t="s">
        <v>648</v>
      </c>
      <c r="F52" s="180">
        <v>1065</v>
      </c>
      <c r="G52" s="180">
        <v>1053</v>
      </c>
      <c r="H52" s="186">
        <v>1052</v>
      </c>
      <c r="I52" s="186" t="s">
        <v>673</v>
      </c>
      <c r="J52" s="186" t="s">
        <v>674</v>
      </c>
      <c r="K52" s="180">
        <f t="shared" si="8"/>
        <v>-13</v>
      </c>
      <c r="L52" s="187">
        <f t="shared" si="9"/>
        <v>736.40000000000009</v>
      </c>
      <c r="M52" s="206">
        <f t="shared" si="10"/>
        <v>-13736.4</v>
      </c>
      <c r="N52" s="180">
        <v>1000</v>
      </c>
      <c r="O52" s="186" t="s">
        <v>653</v>
      </c>
      <c r="P52" s="207">
        <v>45086</v>
      </c>
      <c r="Q52" s="201"/>
      <c r="R52" s="66" t="s">
        <v>663</v>
      </c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202"/>
      <c r="AG52" s="203"/>
      <c r="AH52" s="201"/>
      <c r="AI52" s="201"/>
      <c r="AJ52" s="202"/>
      <c r="AK52" s="202"/>
      <c r="AL52" s="202"/>
    </row>
    <row r="53" spans="1:38" ht="12.75" customHeight="1">
      <c r="A53" s="180">
        <v>3</v>
      </c>
      <c r="B53" s="204">
        <v>45089</v>
      </c>
      <c r="C53" s="205"/>
      <c r="D53" s="205" t="s">
        <v>675</v>
      </c>
      <c r="E53" s="180" t="s">
        <v>676</v>
      </c>
      <c r="F53" s="180">
        <v>161</v>
      </c>
      <c r="G53" s="180">
        <v>165</v>
      </c>
      <c r="H53" s="186">
        <v>165</v>
      </c>
      <c r="I53" s="186">
        <v>152</v>
      </c>
      <c r="J53" s="186" t="s">
        <v>677</v>
      </c>
      <c r="K53" s="180">
        <f t="shared" ref="K53:K54" si="11">F53-H53</f>
        <v>-4</v>
      </c>
      <c r="L53" s="187">
        <f t="shared" si="9"/>
        <v>323.40000000000003</v>
      </c>
      <c r="M53" s="206">
        <f t="shared" si="10"/>
        <v>-11523.4</v>
      </c>
      <c r="N53" s="180">
        <v>2800</v>
      </c>
      <c r="O53" s="186" t="s">
        <v>653</v>
      </c>
      <c r="P53" s="207">
        <v>45090</v>
      </c>
      <c r="Q53" s="201"/>
      <c r="R53" s="66" t="s">
        <v>663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202"/>
      <c r="AG53" s="203"/>
      <c r="AH53" s="201"/>
      <c r="AI53" s="201"/>
      <c r="AJ53" s="202"/>
      <c r="AK53" s="202"/>
      <c r="AL53" s="202"/>
    </row>
    <row r="54" spans="1:38" ht="12.75" customHeight="1">
      <c r="A54" s="180">
        <v>4</v>
      </c>
      <c r="B54" s="204">
        <v>45089</v>
      </c>
      <c r="C54" s="205"/>
      <c r="D54" s="205" t="s">
        <v>678</v>
      </c>
      <c r="E54" s="180" t="s">
        <v>676</v>
      </c>
      <c r="F54" s="180">
        <v>367.5</v>
      </c>
      <c r="G54" s="180">
        <v>374</v>
      </c>
      <c r="H54" s="186">
        <v>374</v>
      </c>
      <c r="I54" s="186" t="s">
        <v>679</v>
      </c>
      <c r="J54" s="186" t="s">
        <v>680</v>
      </c>
      <c r="K54" s="180">
        <f t="shared" si="11"/>
        <v>-6.5</v>
      </c>
      <c r="L54" s="187">
        <f t="shared" si="9"/>
        <v>523.6</v>
      </c>
      <c r="M54" s="206">
        <f t="shared" si="10"/>
        <v>-13523.6</v>
      </c>
      <c r="N54" s="180">
        <v>2000</v>
      </c>
      <c r="O54" s="186" t="s">
        <v>653</v>
      </c>
      <c r="P54" s="207">
        <v>45090</v>
      </c>
      <c r="Q54" s="201"/>
      <c r="R54" s="66" t="s">
        <v>626</v>
      </c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202"/>
      <c r="AG54" s="203"/>
      <c r="AH54" s="201"/>
      <c r="AI54" s="201"/>
      <c r="AJ54" s="202"/>
      <c r="AK54" s="202"/>
      <c r="AL54" s="202"/>
    </row>
    <row r="55" spans="1:38" ht="12.75" customHeight="1">
      <c r="A55" s="324">
        <v>5</v>
      </c>
      <c r="B55" s="325">
        <v>45091</v>
      </c>
      <c r="C55" s="326"/>
      <c r="D55" s="326" t="s">
        <v>999</v>
      </c>
      <c r="E55" s="324" t="s">
        <v>676</v>
      </c>
      <c r="F55" s="324">
        <v>932</v>
      </c>
      <c r="G55" s="324">
        <v>950</v>
      </c>
      <c r="H55" s="327">
        <v>921.5</v>
      </c>
      <c r="I55" s="327" t="s">
        <v>1000</v>
      </c>
      <c r="J55" s="127" t="s">
        <v>1066</v>
      </c>
      <c r="K55" s="121">
        <f>F55-H55</f>
        <v>10.5</v>
      </c>
      <c r="L55" s="128">
        <f t="shared" si="9"/>
        <v>451.53500000000008</v>
      </c>
      <c r="M55" s="200">
        <f t="shared" si="10"/>
        <v>6898.4650000000001</v>
      </c>
      <c r="N55" s="121">
        <v>700</v>
      </c>
      <c r="O55" s="127" t="s">
        <v>629</v>
      </c>
      <c r="P55" s="122">
        <v>45097</v>
      </c>
      <c r="Q55" s="201"/>
      <c r="R55" s="66" t="s">
        <v>626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202"/>
      <c r="AG55" s="203"/>
      <c r="AH55" s="201"/>
      <c r="AI55" s="201"/>
      <c r="AJ55" s="202"/>
      <c r="AK55" s="202"/>
      <c r="AL55" s="202"/>
    </row>
    <row r="56" spans="1:38" ht="12.75" customHeight="1">
      <c r="A56" s="324">
        <v>6</v>
      </c>
      <c r="B56" s="325">
        <v>45096</v>
      </c>
      <c r="C56" s="326"/>
      <c r="D56" s="326" t="s">
        <v>1022</v>
      </c>
      <c r="E56" s="324" t="s">
        <v>648</v>
      </c>
      <c r="F56" s="324">
        <v>606</v>
      </c>
      <c r="G56" s="324">
        <v>595</v>
      </c>
      <c r="H56" s="327">
        <v>617</v>
      </c>
      <c r="I56" s="327" t="s">
        <v>1023</v>
      </c>
      <c r="J56" s="127" t="s">
        <v>1032</v>
      </c>
      <c r="K56" s="121">
        <f t="shared" ref="K56" si="12">H56-F56</f>
        <v>11</v>
      </c>
      <c r="L56" s="128">
        <f t="shared" ref="L56" si="13">(H56*N56)*0.07%</f>
        <v>475.09000000000009</v>
      </c>
      <c r="M56" s="200">
        <f t="shared" ref="M56" si="14">(K56*N56)-L56</f>
        <v>11624.91</v>
      </c>
      <c r="N56" s="121">
        <v>1100</v>
      </c>
      <c r="O56" s="127" t="s">
        <v>629</v>
      </c>
      <c r="P56" s="122">
        <v>45096</v>
      </c>
      <c r="Q56" s="201"/>
      <c r="R56" s="66" t="s">
        <v>626</v>
      </c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202"/>
      <c r="AG56" s="203"/>
      <c r="AH56" s="201"/>
      <c r="AI56" s="201"/>
      <c r="AJ56" s="202"/>
      <c r="AK56" s="202"/>
      <c r="AL56" s="202"/>
    </row>
    <row r="57" spans="1:38" ht="12.75" customHeight="1">
      <c r="A57" s="324">
        <v>7</v>
      </c>
      <c r="B57" s="325">
        <v>45096</v>
      </c>
      <c r="C57" s="326"/>
      <c r="D57" s="326" t="s">
        <v>1025</v>
      </c>
      <c r="E57" s="324" t="s">
        <v>648</v>
      </c>
      <c r="F57" s="324">
        <v>1572</v>
      </c>
      <c r="G57" s="324">
        <v>1548</v>
      </c>
      <c r="H57" s="327">
        <v>1591</v>
      </c>
      <c r="I57" s="327" t="s">
        <v>1026</v>
      </c>
      <c r="J57" s="127" t="s">
        <v>1054</v>
      </c>
      <c r="K57" s="121">
        <f t="shared" ref="K57" si="15">H57-F57</f>
        <v>19</v>
      </c>
      <c r="L57" s="128">
        <f t="shared" ref="L57" si="16">(H57*N57)*0.07%</f>
        <v>556.85000000000014</v>
      </c>
      <c r="M57" s="200">
        <f t="shared" ref="M57" si="17">(K57*N57)-L57</f>
        <v>8943.15</v>
      </c>
      <c r="N57" s="121">
        <v>500</v>
      </c>
      <c r="O57" s="127" t="s">
        <v>629</v>
      </c>
      <c r="P57" s="122">
        <v>45097</v>
      </c>
      <c r="Q57" s="201"/>
      <c r="R57" s="66" t="s">
        <v>626</v>
      </c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202"/>
      <c r="AG57" s="203"/>
      <c r="AH57" s="201"/>
      <c r="AI57" s="201"/>
      <c r="AJ57" s="202"/>
      <c r="AK57" s="202"/>
      <c r="AL57" s="202"/>
    </row>
    <row r="58" spans="1:38" ht="12.75" customHeight="1">
      <c r="A58" s="111"/>
      <c r="B58" s="208"/>
      <c r="C58" s="209"/>
      <c r="D58" s="209"/>
      <c r="E58" s="111"/>
      <c r="F58" s="111"/>
      <c r="G58" s="111"/>
      <c r="H58" s="117"/>
      <c r="I58" s="117"/>
      <c r="J58" s="332"/>
      <c r="K58" s="111"/>
      <c r="L58" s="118"/>
      <c r="M58" s="212"/>
      <c r="N58" s="111"/>
      <c r="O58" s="117"/>
      <c r="P58" s="112"/>
      <c r="Q58" s="201"/>
      <c r="R58" s="66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202"/>
      <c r="AG58" s="203"/>
      <c r="AH58" s="201"/>
      <c r="AI58" s="201"/>
      <c r="AJ58" s="202"/>
      <c r="AK58" s="202"/>
      <c r="AL58" s="202"/>
    </row>
    <row r="59" spans="1:38" ht="12.75" customHeight="1">
      <c r="A59" s="111"/>
      <c r="B59" s="208"/>
      <c r="C59" s="209"/>
      <c r="D59" s="209"/>
      <c r="E59" s="111"/>
      <c r="F59" s="111"/>
      <c r="G59" s="111"/>
      <c r="H59" s="117"/>
      <c r="I59" s="117"/>
      <c r="J59" s="332"/>
      <c r="K59" s="111"/>
      <c r="L59" s="118"/>
      <c r="M59" s="212"/>
      <c r="N59" s="111"/>
      <c r="O59" s="117"/>
      <c r="P59" s="112"/>
      <c r="Q59" s="201"/>
      <c r="R59" s="66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202"/>
      <c r="AG59" s="203"/>
      <c r="AH59" s="201"/>
      <c r="AI59" s="201"/>
      <c r="AJ59" s="202"/>
      <c r="AK59" s="202"/>
      <c r="AL59" s="202"/>
    </row>
    <row r="60" spans="1:38" ht="12.75" customHeight="1">
      <c r="A60" s="111"/>
      <c r="B60" s="208"/>
      <c r="C60" s="209"/>
      <c r="D60" s="209"/>
      <c r="E60" s="111"/>
      <c r="F60" s="111"/>
      <c r="G60" s="111"/>
      <c r="H60" s="117"/>
      <c r="I60" s="117"/>
      <c r="J60" s="210"/>
      <c r="K60" s="111"/>
      <c r="L60" s="211"/>
      <c r="M60" s="212"/>
      <c r="N60" s="111"/>
      <c r="O60" s="117"/>
      <c r="P60" s="112"/>
      <c r="Q60" s="201"/>
      <c r="R60" s="66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202"/>
      <c r="AG60" s="203"/>
      <c r="AH60" s="201"/>
      <c r="AI60" s="201"/>
      <c r="AJ60" s="202"/>
      <c r="AK60" s="202"/>
      <c r="AL60" s="202"/>
    </row>
    <row r="61" spans="1:38" ht="12.75" customHeight="1">
      <c r="A61" s="202"/>
      <c r="B61" s="213"/>
      <c r="C61" s="201"/>
      <c r="D61" s="201"/>
      <c r="E61" s="202"/>
      <c r="F61" s="202"/>
      <c r="G61" s="202"/>
      <c r="H61" s="214"/>
      <c r="I61" s="214"/>
      <c r="J61" s="214"/>
      <c r="K61" s="201"/>
      <c r="L61" s="202"/>
      <c r="M61" s="202"/>
      <c r="N61" s="202"/>
      <c r="O61" s="214"/>
      <c r="P61" s="214"/>
      <c r="Q61" s="201"/>
      <c r="R61" s="66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202"/>
      <c r="AG61" s="203"/>
      <c r="AH61" s="201"/>
      <c r="AI61" s="201"/>
      <c r="AJ61" s="202"/>
      <c r="AK61" s="202"/>
      <c r="AL61" s="202"/>
    </row>
    <row r="62" spans="1:38" ht="38.25" customHeight="1">
      <c r="A62" s="215" t="s">
        <v>681</v>
      </c>
      <c r="B62" s="215"/>
      <c r="C62" s="215"/>
      <c r="D62" s="215"/>
      <c r="E62" s="216"/>
      <c r="F62" s="149"/>
      <c r="G62" s="149"/>
      <c r="H62" s="149"/>
      <c r="I62" s="149"/>
      <c r="J62" s="1"/>
      <c r="K62" s="6"/>
      <c r="L62" s="6"/>
      <c r="M62" s="6"/>
      <c r="N62" s="1"/>
      <c r="O62" s="1"/>
      <c r="P62" s="45"/>
      <c r="Q62" s="45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5"/>
      <c r="AG62" s="45"/>
      <c r="AH62" s="45"/>
      <c r="AI62" s="45"/>
      <c r="AJ62" s="45"/>
      <c r="AK62" s="45"/>
      <c r="AL62" s="45"/>
    </row>
    <row r="63" spans="1:38" ht="15.75" customHeight="1">
      <c r="A63" s="108" t="s">
        <v>16</v>
      </c>
      <c r="B63" s="108" t="s">
        <v>592</v>
      </c>
      <c r="C63" s="108"/>
      <c r="D63" s="109" t="s">
        <v>609</v>
      </c>
      <c r="E63" s="108" t="s">
        <v>610</v>
      </c>
      <c r="F63" s="108" t="s">
        <v>611</v>
      </c>
      <c r="G63" s="108" t="s">
        <v>646</v>
      </c>
      <c r="H63" s="108" t="s">
        <v>613</v>
      </c>
      <c r="I63" s="108" t="s">
        <v>614</v>
      </c>
      <c r="J63" s="107" t="s">
        <v>615</v>
      </c>
      <c r="K63" s="107" t="s">
        <v>682</v>
      </c>
      <c r="L63" s="110" t="s">
        <v>617</v>
      </c>
      <c r="M63" s="197" t="s">
        <v>667</v>
      </c>
      <c r="N63" s="108" t="s">
        <v>668</v>
      </c>
      <c r="O63" s="108" t="s">
        <v>619</v>
      </c>
      <c r="P63" s="109" t="s">
        <v>620</v>
      </c>
      <c r="Q63" s="45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5"/>
      <c r="AG63" s="45"/>
      <c r="AH63" s="45"/>
      <c r="AI63" s="45"/>
      <c r="AJ63" s="45"/>
      <c r="AK63" s="45"/>
      <c r="AL63" s="45"/>
    </row>
    <row r="64" spans="1:38" ht="15" customHeight="1">
      <c r="A64" s="121">
        <v>1</v>
      </c>
      <c r="B64" s="198">
        <v>45078</v>
      </c>
      <c r="C64" s="199"/>
      <c r="D64" s="199" t="s">
        <v>683</v>
      </c>
      <c r="E64" s="121" t="s">
        <v>648</v>
      </c>
      <c r="F64" s="121">
        <v>1.5</v>
      </c>
      <c r="G64" s="121">
        <v>0.4</v>
      </c>
      <c r="H64" s="127">
        <v>2.15</v>
      </c>
      <c r="I64" s="128" t="s">
        <v>684</v>
      </c>
      <c r="J64" s="127" t="s">
        <v>685</v>
      </c>
      <c r="K64" s="121">
        <f t="shared" ref="K64:K66" si="18">H64-F64</f>
        <v>0.64999999999999991</v>
      </c>
      <c r="L64" s="217">
        <v>100</v>
      </c>
      <c r="M64" s="200">
        <f t="shared" ref="M64:M69" si="19">(K64*N64)-100</f>
        <v>2629.9999999999995</v>
      </c>
      <c r="N64" s="121">
        <v>4200</v>
      </c>
      <c r="O64" s="127" t="s">
        <v>629</v>
      </c>
      <c r="P64" s="122">
        <v>45079</v>
      </c>
      <c r="Q64" s="45"/>
      <c r="R64" s="66" t="s">
        <v>626</v>
      </c>
      <c r="S64" s="45"/>
      <c r="T64" s="45"/>
      <c r="U64" s="45"/>
      <c r="V64" s="45"/>
      <c r="W64" s="45"/>
      <c r="X64" s="66"/>
      <c r="Y64" s="45"/>
      <c r="Z64" s="45"/>
      <c r="AA64" s="45"/>
      <c r="AB64" s="45"/>
      <c r="AC64" s="45"/>
      <c r="AD64" s="66"/>
      <c r="AE64" s="45"/>
      <c r="AF64" s="45"/>
      <c r="AG64" s="45"/>
      <c r="AH64" s="45"/>
      <c r="AI64" s="45"/>
      <c r="AJ64" s="66"/>
      <c r="AK64" s="45"/>
      <c r="AL64" s="45"/>
    </row>
    <row r="65" spans="1:38" ht="15" customHeight="1">
      <c r="A65" s="180">
        <v>2</v>
      </c>
      <c r="B65" s="204">
        <v>45078</v>
      </c>
      <c r="C65" s="205"/>
      <c r="D65" s="205" t="s">
        <v>686</v>
      </c>
      <c r="E65" s="180" t="s">
        <v>648</v>
      </c>
      <c r="F65" s="180">
        <v>47.5</v>
      </c>
      <c r="G65" s="180">
        <v>18</v>
      </c>
      <c r="H65" s="186">
        <v>17</v>
      </c>
      <c r="I65" s="187" t="s">
        <v>687</v>
      </c>
      <c r="J65" s="186" t="s">
        <v>688</v>
      </c>
      <c r="K65" s="180">
        <f t="shared" si="18"/>
        <v>-30.5</v>
      </c>
      <c r="L65" s="218">
        <v>100</v>
      </c>
      <c r="M65" s="206">
        <f t="shared" si="19"/>
        <v>-1625</v>
      </c>
      <c r="N65" s="180">
        <v>50</v>
      </c>
      <c r="O65" s="186" t="s">
        <v>653</v>
      </c>
      <c r="P65" s="207">
        <v>45082</v>
      </c>
      <c r="Q65" s="45"/>
      <c r="R65" s="66" t="s">
        <v>626</v>
      </c>
      <c r="S65" s="45"/>
      <c r="T65" s="45"/>
      <c r="U65" s="45"/>
      <c r="V65" s="45"/>
      <c r="W65" s="45"/>
      <c r="X65" s="66"/>
      <c r="Y65" s="45"/>
      <c r="Z65" s="45"/>
      <c r="AA65" s="45"/>
      <c r="AB65" s="45"/>
      <c r="AC65" s="45"/>
      <c r="AD65" s="66"/>
      <c r="AE65" s="45"/>
      <c r="AF65" s="45"/>
      <c r="AG65" s="45"/>
      <c r="AH65" s="45"/>
      <c r="AI65" s="45"/>
      <c r="AJ65" s="66"/>
      <c r="AK65" s="45"/>
      <c r="AL65" s="45"/>
    </row>
    <row r="66" spans="1:38" ht="15" customHeight="1">
      <c r="A66" s="219">
        <v>3</v>
      </c>
      <c r="B66" s="220">
        <v>45078</v>
      </c>
      <c r="C66" s="221"/>
      <c r="D66" s="221" t="s">
        <v>689</v>
      </c>
      <c r="E66" s="219" t="s">
        <v>648</v>
      </c>
      <c r="F66" s="219">
        <v>210</v>
      </c>
      <c r="G66" s="219">
        <v>115</v>
      </c>
      <c r="H66" s="222">
        <v>225</v>
      </c>
      <c r="I66" s="223" t="s">
        <v>690</v>
      </c>
      <c r="J66" s="222" t="s">
        <v>691</v>
      </c>
      <c r="K66" s="219">
        <f t="shared" si="18"/>
        <v>15</v>
      </c>
      <c r="L66" s="224">
        <v>100</v>
      </c>
      <c r="M66" s="225">
        <f t="shared" si="19"/>
        <v>275</v>
      </c>
      <c r="N66" s="219">
        <v>25</v>
      </c>
      <c r="O66" s="222" t="s">
        <v>692</v>
      </c>
      <c r="P66" s="226">
        <v>45079</v>
      </c>
      <c r="Q66" s="45"/>
      <c r="R66" s="66" t="s">
        <v>626</v>
      </c>
      <c r="S66" s="45"/>
      <c r="T66" s="45"/>
      <c r="U66" s="45"/>
      <c r="V66" s="45"/>
      <c r="W66" s="45"/>
      <c r="X66" s="66"/>
      <c r="Y66" s="45"/>
      <c r="Z66" s="45"/>
      <c r="AA66" s="45"/>
      <c r="AB66" s="45"/>
      <c r="AC66" s="45"/>
      <c r="AD66" s="66"/>
      <c r="AE66" s="45"/>
      <c r="AF66" s="45"/>
      <c r="AG66" s="45"/>
      <c r="AH66" s="45"/>
      <c r="AI66" s="45"/>
      <c r="AJ66" s="66"/>
      <c r="AK66" s="45"/>
      <c r="AL66" s="45"/>
    </row>
    <row r="67" spans="1:38" ht="15" customHeight="1">
      <c r="A67" s="121">
        <v>4</v>
      </c>
      <c r="B67" s="122">
        <v>45079</v>
      </c>
      <c r="C67" s="199"/>
      <c r="D67" s="199" t="s">
        <v>693</v>
      </c>
      <c r="E67" s="121" t="s">
        <v>676</v>
      </c>
      <c r="F67" s="121">
        <v>82.5</v>
      </c>
      <c r="G67" s="121">
        <v>145</v>
      </c>
      <c r="H67" s="127">
        <v>62.5</v>
      </c>
      <c r="I67" s="128" t="s">
        <v>694</v>
      </c>
      <c r="J67" s="127" t="s">
        <v>695</v>
      </c>
      <c r="K67" s="121">
        <f t="shared" ref="K67:K68" si="20">F67-H67</f>
        <v>20</v>
      </c>
      <c r="L67" s="217">
        <v>100</v>
      </c>
      <c r="M67" s="200">
        <f t="shared" si="19"/>
        <v>900</v>
      </c>
      <c r="N67" s="121">
        <v>50</v>
      </c>
      <c r="O67" s="127" t="s">
        <v>629</v>
      </c>
      <c r="P67" s="122">
        <v>45079</v>
      </c>
      <c r="Q67" s="45"/>
      <c r="R67" s="66" t="s">
        <v>626</v>
      </c>
      <c r="S67" s="45"/>
      <c r="T67" s="45"/>
      <c r="U67" s="45"/>
      <c r="V67" s="45"/>
      <c r="W67" s="45"/>
      <c r="X67" s="66"/>
      <c r="Y67" s="45"/>
      <c r="Z67" s="45"/>
      <c r="AA67" s="45"/>
      <c r="AB67" s="45"/>
      <c r="AC67" s="45"/>
      <c r="AD67" s="66"/>
      <c r="AE67" s="45"/>
      <c r="AF67" s="45"/>
      <c r="AG67" s="45"/>
      <c r="AH67" s="45"/>
      <c r="AI67" s="45"/>
      <c r="AJ67" s="66"/>
      <c r="AK67" s="45"/>
      <c r="AL67" s="45"/>
    </row>
    <row r="68" spans="1:38" ht="15" customHeight="1">
      <c r="A68" s="121">
        <v>5</v>
      </c>
      <c r="B68" s="122">
        <v>45079</v>
      </c>
      <c r="C68" s="199"/>
      <c r="D68" s="199" t="s">
        <v>693</v>
      </c>
      <c r="E68" s="121" t="s">
        <v>676</v>
      </c>
      <c r="F68" s="121">
        <v>85</v>
      </c>
      <c r="G68" s="121">
        <v>145</v>
      </c>
      <c r="H68" s="127">
        <v>64</v>
      </c>
      <c r="I68" s="128" t="s">
        <v>694</v>
      </c>
      <c r="J68" s="127" t="s">
        <v>696</v>
      </c>
      <c r="K68" s="121">
        <f t="shared" si="20"/>
        <v>21</v>
      </c>
      <c r="L68" s="217">
        <v>100</v>
      </c>
      <c r="M68" s="200">
        <f t="shared" si="19"/>
        <v>950</v>
      </c>
      <c r="N68" s="121">
        <v>50</v>
      </c>
      <c r="O68" s="127" t="s">
        <v>629</v>
      </c>
      <c r="P68" s="122">
        <v>45079</v>
      </c>
      <c r="Q68" s="45"/>
      <c r="R68" s="66" t="s">
        <v>626</v>
      </c>
      <c r="S68" s="45"/>
      <c r="T68" s="45"/>
      <c r="U68" s="45"/>
      <c r="V68" s="45"/>
      <c r="W68" s="45"/>
      <c r="X68" s="66"/>
      <c r="Y68" s="45"/>
      <c r="Z68" s="45"/>
      <c r="AA68" s="45"/>
      <c r="AB68" s="45"/>
      <c r="AC68" s="45"/>
      <c r="AD68" s="66"/>
      <c r="AE68" s="45"/>
      <c r="AF68" s="45"/>
      <c r="AG68" s="45"/>
      <c r="AH68" s="45"/>
      <c r="AI68" s="45"/>
      <c r="AJ68" s="66"/>
      <c r="AK68" s="45"/>
      <c r="AL68" s="45"/>
    </row>
    <row r="69" spans="1:38" ht="15" customHeight="1">
      <c r="A69" s="324">
        <v>6</v>
      </c>
      <c r="B69" s="325">
        <v>45079</v>
      </c>
      <c r="C69" s="326"/>
      <c r="D69" s="326" t="s">
        <v>697</v>
      </c>
      <c r="E69" s="324" t="s">
        <v>648</v>
      </c>
      <c r="F69" s="324">
        <v>10.5</v>
      </c>
      <c r="G69" s="324">
        <v>4</v>
      </c>
      <c r="H69" s="327">
        <v>14.5</v>
      </c>
      <c r="I69" s="328" t="s">
        <v>698</v>
      </c>
      <c r="J69" s="127" t="s">
        <v>998</v>
      </c>
      <c r="K69" s="121">
        <f t="shared" ref="K69" si="21">H69-F69</f>
        <v>4</v>
      </c>
      <c r="L69" s="217">
        <v>100</v>
      </c>
      <c r="M69" s="200">
        <f t="shared" si="19"/>
        <v>2700</v>
      </c>
      <c r="N69" s="121">
        <v>700</v>
      </c>
      <c r="O69" s="127" t="s">
        <v>629</v>
      </c>
      <c r="P69" s="122">
        <v>45092</v>
      </c>
      <c r="Q69" s="45"/>
      <c r="R69" s="66" t="s">
        <v>626</v>
      </c>
      <c r="S69" s="45"/>
      <c r="T69" s="45"/>
      <c r="U69" s="45"/>
      <c r="V69" s="45"/>
      <c r="W69" s="45"/>
      <c r="X69" s="66"/>
      <c r="Y69" s="45"/>
      <c r="Z69" s="45"/>
      <c r="AA69" s="45"/>
      <c r="AB69" s="45"/>
      <c r="AC69" s="45"/>
      <c r="AD69" s="66"/>
      <c r="AE69" s="45"/>
      <c r="AF69" s="45"/>
      <c r="AG69" s="45"/>
      <c r="AH69" s="45"/>
      <c r="AI69" s="45"/>
      <c r="AJ69" s="66"/>
      <c r="AK69" s="45"/>
      <c r="AL69" s="45"/>
    </row>
    <row r="70" spans="1:38" ht="15" customHeight="1">
      <c r="A70" s="121">
        <v>7</v>
      </c>
      <c r="B70" s="198">
        <v>45082</v>
      </c>
      <c r="C70" s="199"/>
      <c r="D70" s="199" t="s">
        <v>699</v>
      </c>
      <c r="E70" s="121" t="s">
        <v>648</v>
      </c>
      <c r="F70" s="121">
        <v>130</v>
      </c>
      <c r="G70" s="121">
        <v>45</v>
      </c>
      <c r="H70" s="127">
        <v>152.5</v>
      </c>
      <c r="I70" s="128" t="s">
        <v>700</v>
      </c>
      <c r="J70" s="127" t="s">
        <v>701</v>
      </c>
      <c r="K70" s="121">
        <f>H70-F70</f>
        <v>22.5</v>
      </c>
      <c r="L70" s="217">
        <v>100</v>
      </c>
      <c r="M70" s="200">
        <f t="shared" ref="M70:M75" si="22">(K70*N70)-100</f>
        <v>462.5</v>
      </c>
      <c r="N70" s="121">
        <v>25</v>
      </c>
      <c r="O70" s="127" t="s">
        <v>629</v>
      </c>
      <c r="P70" s="122">
        <v>45083</v>
      </c>
      <c r="Q70" s="45"/>
      <c r="R70" s="66" t="s">
        <v>626</v>
      </c>
      <c r="S70" s="45"/>
      <c r="T70" s="45"/>
      <c r="U70" s="45"/>
      <c r="V70" s="45"/>
      <c r="W70" s="45"/>
      <c r="X70" s="66"/>
      <c r="Y70" s="45"/>
      <c r="Z70" s="45"/>
      <c r="AA70" s="45"/>
      <c r="AB70" s="45"/>
      <c r="AC70" s="45"/>
      <c r="AD70" s="66"/>
      <c r="AE70" s="45"/>
      <c r="AF70" s="45"/>
      <c r="AG70" s="45"/>
      <c r="AH70" s="45"/>
      <c r="AI70" s="45"/>
      <c r="AJ70" s="66"/>
      <c r="AK70" s="45"/>
      <c r="AL70" s="45"/>
    </row>
    <row r="71" spans="1:38" ht="15" customHeight="1">
      <c r="A71" s="121">
        <v>8</v>
      </c>
      <c r="B71" s="198">
        <v>45082</v>
      </c>
      <c r="C71" s="199"/>
      <c r="D71" s="199" t="s">
        <v>702</v>
      </c>
      <c r="E71" s="121" t="s">
        <v>676</v>
      </c>
      <c r="F71" s="121">
        <v>7.35</v>
      </c>
      <c r="G71" s="121">
        <v>12</v>
      </c>
      <c r="H71" s="127">
        <v>5.8</v>
      </c>
      <c r="I71" s="128">
        <v>1</v>
      </c>
      <c r="J71" s="127" t="s">
        <v>703</v>
      </c>
      <c r="K71" s="121">
        <f>F71-H71</f>
        <v>1.5499999999999998</v>
      </c>
      <c r="L71" s="217">
        <v>100</v>
      </c>
      <c r="M71" s="200">
        <f t="shared" si="22"/>
        <v>2031.2499999999995</v>
      </c>
      <c r="N71" s="121">
        <v>1375</v>
      </c>
      <c r="O71" s="127" t="s">
        <v>629</v>
      </c>
      <c r="P71" s="122">
        <v>45083</v>
      </c>
      <c r="Q71" s="45"/>
      <c r="R71" s="66" t="s">
        <v>626</v>
      </c>
      <c r="S71" s="45"/>
      <c r="T71" s="45"/>
      <c r="U71" s="45"/>
      <c r="V71" s="45"/>
      <c r="W71" s="45"/>
      <c r="X71" s="66"/>
      <c r="Y71" s="45"/>
      <c r="Z71" s="45"/>
      <c r="AA71" s="45"/>
      <c r="AB71" s="45"/>
      <c r="AC71" s="45"/>
      <c r="AD71" s="66"/>
      <c r="AE71" s="45"/>
      <c r="AF71" s="45"/>
      <c r="AG71" s="45"/>
      <c r="AH71" s="45"/>
      <c r="AI71" s="45"/>
      <c r="AJ71" s="66"/>
      <c r="AK71" s="45"/>
      <c r="AL71" s="45"/>
    </row>
    <row r="72" spans="1:38" ht="15" customHeight="1">
      <c r="A72" s="121">
        <v>9</v>
      </c>
      <c r="B72" s="198">
        <v>45083</v>
      </c>
      <c r="C72" s="199"/>
      <c r="D72" s="199" t="s">
        <v>704</v>
      </c>
      <c r="E72" s="121" t="s">
        <v>648</v>
      </c>
      <c r="F72" s="121">
        <v>11.5</v>
      </c>
      <c r="G72" s="121"/>
      <c r="H72" s="127">
        <v>21.5</v>
      </c>
      <c r="I72" s="128" t="s">
        <v>705</v>
      </c>
      <c r="J72" s="127" t="s">
        <v>706</v>
      </c>
      <c r="K72" s="121">
        <f t="shared" ref="K72:K73" si="23">H72-F72</f>
        <v>10</v>
      </c>
      <c r="L72" s="217">
        <v>100</v>
      </c>
      <c r="M72" s="200">
        <f t="shared" si="22"/>
        <v>300</v>
      </c>
      <c r="N72" s="121">
        <v>40</v>
      </c>
      <c r="O72" s="127" t="s">
        <v>629</v>
      </c>
      <c r="P72" s="122">
        <v>45083</v>
      </c>
      <c r="Q72" s="45"/>
      <c r="R72" s="66" t="s">
        <v>626</v>
      </c>
      <c r="S72" s="45"/>
      <c r="T72" s="45"/>
      <c r="U72" s="45"/>
      <c r="V72" s="45"/>
      <c r="W72" s="45"/>
      <c r="X72" s="66"/>
      <c r="Y72" s="45"/>
      <c r="Z72" s="45"/>
      <c r="AA72" s="45"/>
      <c r="AB72" s="45"/>
      <c r="AC72" s="45"/>
      <c r="AD72" s="66"/>
      <c r="AE72" s="45"/>
      <c r="AF72" s="45"/>
      <c r="AG72" s="45"/>
      <c r="AH72" s="45"/>
      <c r="AI72" s="45"/>
      <c r="AJ72" s="66"/>
      <c r="AK72" s="45"/>
      <c r="AL72" s="45"/>
    </row>
    <row r="73" spans="1:38" ht="15" customHeight="1">
      <c r="A73" s="121">
        <v>10</v>
      </c>
      <c r="B73" s="198">
        <v>45083</v>
      </c>
      <c r="C73" s="199"/>
      <c r="D73" s="199" t="s">
        <v>707</v>
      </c>
      <c r="E73" s="121" t="s">
        <v>648</v>
      </c>
      <c r="F73" s="121">
        <v>47</v>
      </c>
      <c r="G73" s="121">
        <v>29</v>
      </c>
      <c r="H73" s="127">
        <v>53</v>
      </c>
      <c r="I73" s="128" t="s">
        <v>694</v>
      </c>
      <c r="J73" s="127" t="s">
        <v>708</v>
      </c>
      <c r="K73" s="121">
        <f t="shared" si="23"/>
        <v>6</v>
      </c>
      <c r="L73" s="217">
        <v>100</v>
      </c>
      <c r="M73" s="200">
        <f t="shared" si="22"/>
        <v>1400</v>
      </c>
      <c r="N73" s="121">
        <v>250</v>
      </c>
      <c r="O73" s="127" t="s">
        <v>629</v>
      </c>
      <c r="P73" s="122">
        <v>45084</v>
      </c>
      <c r="Q73" s="45"/>
      <c r="R73" s="66" t="s">
        <v>626</v>
      </c>
      <c r="S73" s="45"/>
      <c r="T73" s="45"/>
      <c r="U73" s="45"/>
      <c r="V73" s="45"/>
      <c r="W73" s="45"/>
      <c r="X73" s="66"/>
      <c r="Y73" s="45"/>
      <c r="Z73" s="45"/>
      <c r="AA73" s="45"/>
      <c r="AB73" s="45"/>
      <c r="AC73" s="45"/>
      <c r="AD73" s="66"/>
      <c r="AE73" s="45"/>
      <c r="AF73" s="45"/>
      <c r="AG73" s="45"/>
      <c r="AH73" s="45"/>
      <c r="AI73" s="45"/>
      <c r="AJ73" s="66"/>
      <c r="AK73" s="45"/>
      <c r="AL73" s="45"/>
    </row>
    <row r="74" spans="1:38" ht="15" customHeight="1">
      <c r="A74" s="121">
        <v>11</v>
      </c>
      <c r="B74" s="198">
        <v>45084</v>
      </c>
      <c r="C74" s="199"/>
      <c r="D74" s="199" t="s">
        <v>693</v>
      </c>
      <c r="E74" s="121" t="s">
        <v>676</v>
      </c>
      <c r="F74" s="121">
        <f>(87.5+120)/2</f>
        <v>103.75</v>
      </c>
      <c r="G74" s="121">
        <v>145</v>
      </c>
      <c r="H74" s="127">
        <v>68.5</v>
      </c>
      <c r="I74" s="128" t="s">
        <v>694</v>
      </c>
      <c r="J74" s="127" t="s">
        <v>709</v>
      </c>
      <c r="K74" s="121">
        <f>F74-H74</f>
        <v>35.25</v>
      </c>
      <c r="L74" s="217">
        <v>100</v>
      </c>
      <c r="M74" s="200">
        <f t="shared" si="22"/>
        <v>1662.5</v>
      </c>
      <c r="N74" s="121">
        <v>50</v>
      </c>
      <c r="O74" s="127" t="s">
        <v>629</v>
      </c>
      <c r="P74" s="122">
        <v>45086</v>
      </c>
      <c r="Q74" s="45"/>
      <c r="R74" s="66" t="s">
        <v>626</v>
      </c>
      <c r="S74" s="45"/>
      <c r="T74" s="45"/>
      <c r="U74" s="45"/>
      <c r="V74" s="45"/>
      <c r="W74" s="45"/>
      <c r="X74" s="66"/>
      <c r="Y74" s="45"/>
      <c r="Z74" s="45"/>
      <c r="AA74" s="45"/>
      <c r="AB74" s="45"/>
      <c r="AC74" s="45"/>
      <c r="AD74" s="66"/>
      <c r="AE74" s="45"/>
      <c r="AF74" s="45"/>
      <c r="AG74" s="45"/>
      <c r="AH74" s="45"/>
      <c r="AI74" s="45"/>
      <c r="AJ74" s="66"/>
      <c r="AK74" s="45"/>
      <c r="AL74" s="45"/>
    </row>
    <row r="75" spans="1:38" ht="15" customHeight="1">
      <c r="A75" s="180">
        <v>12</v>
      </c>
      <c r="B75" s="204">
        <v>45084</v>
      </c>
      <c r="C75" s="205"/>
      <c r="D75" s="205" t="s">
        <v>710</v>
      </c>
      <c r="E75" s="180" t="s">
        <v>648</v>
      </c>
      <c r="F75" s="180">
        <v>119</v>
      </c>
      <c r="G75" s="180">
        <v>35</v>
      </c>
      <c r="H75" s="186">
        <v>35</v>
      </c>
      <c r="I75" s="187" t="s">
        <v>700</v>
      </c>
      <c r="J75" s="186" t="s">
        <v>711</v>
      </c>
      <c r="K75" s="180">
        <f>H75-F75</f>
        <v>-84</v>
      </c>
      <c r="L75" s="218">
        <v>100</v>
      </c>
      <c r="M75" s="206">
        <f t="shared" si="22"/>
        <v>-2200</v>
      </c>
      <c r="N75" s="180">
        <v>25</v>
      </c>
      <c r="O75" s="186" t="s">
        <v>653</v>
      </c>
      <c r="P75" s="207">
        <v>45085</v>
      </c>
      <c r="Q75" s="45"/>
      <c r="R75" s="66" t="s">
        <v>626</v>
      </c>
      <c r="S75" s="45"/>
      <c r="T75" s="45"/>
      <c r="U75" s="45"/>
      <c r="V75" s="45"/>
      <c r="W75" s="45"/>
      <c r="X75" s="66"/>
      <c r="Y75" s="45"/>
      <c r="Z75" s="45"/>
      <c r="AA75" s="45"/>
      <c r="AB75" s="45"/>
      <c r="AC75" s="45"/>
      <c r="AD75" s="66"/>
      <c r="AE75" s="45"/>
      <c r="AF75" s="45"/>
      <c r="AG75" s="45"/>
      <c r="AH75" s="45"/>
      <c r="AI75" s="45"/>
      <c r="AJ75" s="66"/>
      <c r="AK75" s="45"/>
      <c r="AL75" s="45"/>
    </row>
    <row r="76" spans="1:38" ht="15" customHeight="1">
      <c r="A76" s="111">
        <v>13</v>
      </c>
      <c r="B76" s="208">
        <v>45085</v>
      </c>
      <c r="C76" s="209"/>
      <c r="D76" s="209" t="s">
        <v>712</v>
      </c>
      <c r="E76" s="111" t="s">
        <v>648</v>
      </c>
      <c r="F76" s="111" t="s">
        <v>713</v>
      </c>
      <c r="G76" s="111">
        <v>8</v>
      </c>
      <c r="H76" s="117"/>
      <c r="I76" s="118" t="s">
        <v>714</v>
      </c>
      <c r="J76" s="117" t="s">
        <v>625</v>
      </c>
      <c r="K76" s="111"/>
      <c r="L76" s="211"/>
      <c r="M76" s="212"/>
      <c r="N76" s="111"/>
      <c r="O76" s="117"/>
      <c r="P76" s="112"/>
      <c r="Q76" s="45"/>
      <c r="R76" s="66" t="s">
        <v>663</v>
      </c>
      <c r="S76" s="45"/>
      <c r="T76" s="45"/>
      <c r="U76" s="45"/>
      <c r="V76" s="45"/>
      <c r="W76" s="45"/>
      <c r="X76" s="66"/>
      <c r="Y76" s="45"/>
      <c r="Z76" s="45"/>
      <c r="AA76" s="45"/>
      <c r="AB76" s="45"/>
      <c r="AC76" s="45"/>
      <c r="AD76" s="66"/>
      <c r="AE76" s="45"/>
      <c r="AF76" s="45"/>
      <c r="AG76" s="45"/>
      <c r="AH76" s="45"/>
      <c r="AI76" s="45"/>
      <c r="AJ76" s="66"/>
      <c r="AK76" s="45"/>
      <c r="AL76" s="45"/>
    </row>
    <row r="77" spans="1:38" ht="15" customHeight="1">
      <c r="A77" s="121">
        <v>14</v>
      </c>
      <c r="B77" s="198">
        <v>45086</v>
      </c>
      <c r="C77" s="199"/>
      <c r="D77" s="199" t="s">
        <v>715</v>
      </c>
      <c r="E77" s="121" t="s">
        <v>648</v>
      </c>
      <c r="F77" s="121">
        <v>52.5</v>
      </c>
      <c r="G77" s="121">
        <v>19</v>
      </c>
      <c r="H77" s="127">
        <v>73.5</v>
      </c>
      <c r="I77" s="128" t="s">
        <v>687</v>
      </c>
      <c r="J77" s="127" t="s">
        <v>696</v>
      </c>
      <c r="K77" s="121">
        <f>H77-F77</f>
        <v>21</v>
      </c>
      <c r="L77" s="217">
        <v>100</v>
      </c>
      <c r="M77" s="200">
        <f t="shared" ref="M77:M88" si="24">(K77*N77)-100</f>
        <v>950</v>
      </c>
      <c r="N77" s="121">
        <v>50</v>
      </c>
      <c r="O77" s="127" t="s">
        <v>629</v>
      </c>
      <c r="P77" s="122">
        <v>45086</v>
      </c>
      <c r="Q77" s="45"/>
      <c r="R77" s="66" t="s">
        <v>626</v>
      </c>
      <c r="S77" s="45"/>
      <c r="T77" s="45"/>
      <c r="U77" s="45"/>
      <c r="V77" s="45"/>
      <c r="W77" s="45"/>
      <c r="X77" s="66"/>
      <c r="Y77" s="45"/>
      <c r="Z77" s="45"/>
      <c r="AA77" s="45"/>
      <c r="AB77" s="45"/>
      <c r="AC77" s="45"/>
      <c r="AD77" s="66"/>
      <c r="AE77" s="45"/>
      <c r="AF77" s="45"/>
      <c r="AG77" s="45"/>
      <c r="AH77" s="45"/>
      <c r="AI77" s="45"/>
      <c r="AJ77" s="66"/>
      <c r="AK77" s="45"/>
      <c r="AL77" s="45"/>
    </row>
    <row r="78" spans="1:38" ht="15" customHeight="1">
      <c r="A78" s="121">
        <v>15</v>
      </c>
      <c r="B78" s="198">
        <v>45086</v>
      </c>
      <c r="C78" s="199"/>
      <c r="D78" s="199" t="s">
        <v>716</v>
      </c>
      <c r="E78" s="121" t="s">
        <v>676</v>
      </c>
      <c r="F78" s="121">
        <v>20</v>
      </c>
      <c r="G78" s="121">
        <v>32</v>
      </c>
      <c r="H78" s="127">
        <v>14.5</v>
      </c>
      <c r="I78" s="128">
        <v>1</v>
      </c>
      <c r="J78" s="127" t="s">
        <v>717</v>
      </c>
      <c r="K78" s="121">
        <f t="shared" ref="K78:K80" si="25">F78-H78</f>
        <v>5.5</v>
      </c>
      <c r="L78" s="217">
        <v>100</v>
      </c>
      <c r="M78" s="200">
        <f t="shared" si="24"/>
        <v>1962.5</v>
      </c>
      <c r="N78" s="121">
        <v>375</v>
      </c>
      <c r="O78" s="127" t="s">
        <v>629</v>
      </c>
      <c r="P78" s="122">
        <v>45086</v>
      </c>
      <c r="Q78" s="45"/>
      <c r="R78" s="66" t="s">
        <v>626</v>
      </c>
      <c r="S78" s="45"/>
      <c r="T78" s="45"/>
      <c r="U78" s="45"/>
      <c r="V78" s="45"/>
      <c r="W78" s="45"/>
      <c r="X78" s="66"/>
      <c r="Y78" s="45"/>
      <c r="Z78" s="45"/>
      <c r="AA78" s="45"/>
      <c r="AB78" s="45"/>
      <c r="AC78" s="45"/>
      <c r="AD78" s="66"/>
      <c r="AE78" s="45"/>
      <c r="AF78" s="45"/>
      <c r="AG78" s="45"/>
      <c r="AH78" s="45"/>
      <c r="AI78" s="45"/>
      <c r="AJ78" s="66"/>
      <c r="AK78" s="45"/>
      <c r="AL78" s="45"/>
    </row>
    <row r="79" spans="1:38" ht="15" customHeight="1">
      <c r="A79" s="180">
        <v>16</v>
      </c>
      <c r="B79" s="204">
        <v>45086</v>
      </c>
      <c r="C79" s="205"/>
      <c r="D79" s="205" t="s">
        <v>718</v>
      </c>
      <c r="E79" s="180" t="s">
        <v>676</v>
      </c>
      <c r="F79" s="180">
        <v>1.1499999999999999</v>
      </c>
      <c r="G79" s="180">
        <v>1.7</v>
      </c>
      <c r="H79" s="186">
        <v>1.7</v>
      </c>
      <c r="I79" s="187">
        <v>0.1</v>
      </c>
      <c r="J79" s="186" t="s">
        <v>719</v>
      </c>
      <c r="K79" s="180">
        <f t="shared" si="25"/>
        <v>-0.55000000000000004</v>
      </c>
      <c r="L79" s="218">
        <v>100</v>
      </c>
      <c r="M79" s="206">
        <f t="shared" si="24"/>
        <v>-5008.2000000000007</v>
      </c>
      <c r="N79" s="180">
        <v>8924</v>
      </c>
      <c r="O79" s="186" t="s">
        <v>653</v>
      </c>
      <c r="P79" s="207">
        <v>45090</v>
      </c>
      <c r="Q79" s="45"/>
      <c r="R79" s="66" t="s">
        <v>626</v>
      </c>
      <c r="S79" s="45"/>
      <c r="T79" s="45"/>
      <c r="U79" s="45"/>
      <c r="V79" s="45"/>
      <c r="W79" s="45"/>
      <c r="X79" s="66"/>
      <c r="Y79" s="45"/>
      <c r="Z79" s="45"/>
      <c r="AA79" s="45"/>
      <c r="AB79" s="45"/>
      <c r="AC79" s="45"/>
      <c r="AD79" s="66"/>
      <c r="AE79" s="45"/>
      <c r="AF79" s="45"/>
      <c r="AG79" s="45"/>
      <c r="AH79" s="45"/>
      <c r="AI79" s="45"/>
      <c r="AJ79" s="66"/>
      <c r="AK79" s="45"/>
      <c r="AL79" s="45"/>
    </row>
    <row r="80" spans="1:38" ht="15" customHeight="1">
      <c r="A80" s="180">
        <v>17</v>
      </c>
      <c r="B80" s="204">
        <v>45086</v>
      </c>
      <c r="C80" s="205"/>
      <c r="D80" s="205" t="s">
        <v>720</v>
      </c>
      <c r="E80" s="180" t="s">
        <v>676</v>
      </c>
      <c r="F80" s="180">
        <v>2</v>
      </c>
      <c r="G80" s="180">
        <v>3.2</v>
      </c>
      <c r="H80" s="186">
        <v>3.1</v>
      </c>
      <c r="I80" s="187">
        <v>0.1</v>
      </c>
      <c r="J80" s="186" t="s">
        <v>721</v>
      </c>
      <c r="K80" s="180">
        <f t="shared" si="25"/>
        <v>-1.1000000000000001</v>
      </c>
      <c r="L80" s="218">
        <v>100</v>
      </c>
      <c r="M80" s="206">
        <f t="shared" si="24"/>
        <v>-8900</v>
      </c>
      <c r="N80" s="180">
        <v>8000</v>
      </c>
      <c r="O80" s="186" t="s">
        <v>653</v>
      </c>
      <c r="P80" s="207">
        <v>45086</v>
      </c>
      <c r="Q80" s="45"/>
      <c r="R80" s="66" t="s">
        <v>626</v>
      </c>
      <c r="S80" s="45"/>
      <c r="T80" s="45"/>
      <c r="U80" s="45"/>
      <c r="V80" s="45"/>
      <c r="W80" s="45"/>
      <c r="X80" s="66"/>
      <c r="Y80" s="45"/>
      <c r="Z80" s="45"/>
      <c r="AA80" s="45"/>
      <c r="AB80" s="45"/>
      <c r="AC80" s="45"/>
      <c r="AD80" s="66"/>
      <c r="AE80" s="45"/>
      <c r="AF80" s="45"/>
      <c r="AG80" s="45"/>
      <c r="AH80" s="45"/>
      <c r="AI80" s="45"/>
      <c r="AJ80" s="66"/>
      <c r="AK80" s="45"/>
      <c r="AL80" s="45"/>
    </row>
    <row r="81" spans="1:38" ht="15" customHeight="1">
      <c r="A81" s="121">
        <v>18</v>
      </c>
      <c r="B81" s="198">
        <v>45086</v>
      </c>
      <c r="C81" s="199"/>
      <c r="D81" s="199" t="s">
        <v>715</v>
      </c>
      <c r="E81" s="121" t="s">
        <v>648</v>
      </c>
      <c r="F81" s="121">
        <v>52.5</v>
      </c>
      <c r="G81" s="121">
        <v>19</v>
      </c>
      <c r="H81" s="127">
        <v>72</v>
      </c>
      <c r="I81" s="128" t="s">
        <v>687</v>
      </c>
      <c r="J81" s="127" t="s">
        <v>722</v>
      </c>
      <c r="K81" s="121">
        <f t="shared" ref="K81:K82" si="26">H81-F81</f>
        <v>19.5</v>
      </c>
      <c r="L81" s="217">
        <v>100</v>
      </c>
      <c r="M81" s="200">
        <f t="shared" si="24"/>
        <v>875</v>
      </c>
      <c r="N81" s="121">
        <v>50</v>
      </c>
      <c r="O81" s="127" t="s">
        <v>629</v>
      </c>
      <c r="P81" s="122">
        <v>45086</v>
      </c>
      <c r="Q81" s="45"/>
      <c r="R81" s="66" t="s">
        <v>626</v>
      </c>
      <c r="S81" s="45"/>
      <c r="T81" s="45"/>
      <c r="U81" s="45"/>
      <c r="V81" s="45"/>
      <c r="W81" s="45"/>
      <c r="X81" s="66"/>
      <c r="Y81" s="45"/>
      <c r="Z81" s="45"/>
      <c r="AA81" s="45"/>
      <c r="AB81" s="45"/>
      <c r="AC81" s="45"/>
      <c r="AD81" s="66"/>
      <c r="AE81" s="45"/>
      <c r="AF81" s="45"/>
      <c r="AG81" s="45"/>
      <c r="AH81" s="45"/>
      <c r="AI81" s="45"/>
      <c r="AJ81" s="66"/>
      <c r="AK81" s="45"/>
      <c r="AL81" s="45"/>
    </row>
    <row r="82" spans="1:38" ht="15" customHeight="1">
      <c r="A82" s="121">
        <v>19</v>
      </c>
      <c r="B82" s="198">
        <v>45086</v>
      </c>
      <c r="C82" s="199"/>
      <c r="D82" s="199" t="s">
        <v>723</v>
      </c>
      <c r="E82" s="121" t="s">
        <v>648</v>
      </c>
      <c r="F82" s="121">
        <v>23.5</v>
      </c>
      <c r="G82" s="121">
        <v>8</v>
      </c>
      <c r="H82" s="127">
        <v>30.5</v>
      </c>
      <c r="I82" s="128" t="s">
        <v>724</v>
      </c>
      <c r="J82" s="127" t="s">
        <v>725</v>
      </c>
      <c r="K82" s="121">
        <f t="shared" si="26"/>
        <v>7</v>
      </c>
      <c r="L82" s="217">
        <v>100</v>
      </c>
      <c r="M82" s="200">
        <f t="shared" si="24"/>
        <v>2525</v>
      </c>
      <c r="N82" s="121">
        <v>375</v>
      </c>
      <c r="O82" s="127" t="s">
        <v>629</v>
      </c>
      <c r="P82" s="122">
        <v>45089</v>
      </c>
      <c r="Q82" s="45"/>
      <c r="R82" s="66" t="s">
        <v>626</v>
      </c>
      <c r="S82" s="45"/>
      <c r="T82" s="45"/>
      <c r="U82" s="45"/>
      <c r="V82" s="45"/>
      <c r="W82" s="45"/>
      <c r="X82" s="66"/>
      <c r="Y82" s="45"/>
      <c r="Z82" s="45"/>
      <c r="AA82" s="45"/>
      <c r="AB82" s="45"/>
      <c r="AC82" s="45"/>
      <c r="AD82" s="66"/>
      <c r="AE82" s="45"/>
      <c r="AF82" s="45"/>
      <c r="AG82" s="45"/>
      <c r="AH82" s="45"/>
      <c r="AI82" s="45"/>
      <c r="AJ82" s="66"/>
      <c r="AK82" s="45"/>
      <c r="AL82" s="45"/>
    </row>
    <row r="83" spans="1:38" ht="15" customHeight="1">
      <c r="A83" s="121">
        <v>20</v>
      </c>
      <c r="B83" s="198">
        <v>45086</v>
      </c>
      <c r="C83" s="199"/>
      <c r="D83" s="199" t="s">
        <v>726</v>
      </c>
      <c r="E83" s="121" t="s">
        <v>676</v>
      </c>
      <c r="F83" s="121">
        <v>190</v>
      </c>
      <c r="G83" s="121">
        <v>290</v>
      </c>
      <c r="H83" s="127">
        <v>142.5</v>
      </c>
      <c r="I83" s="128">
        <v>0.1</v>
      </c>
      <c r="J83" s="127" t="s">
        <v>727</v>
      </c>
      <c r="K83" s="121">
        <f>F83-H83</f>
        <v>47.5</v>
      </c>
      <c r="L83" s="217">
        <v>100</v>
      </c>
      <c r="M83" s="200">
        <f t="shared" si="24"/>
        <v>1087.5</v>
      </c>
      <c r="N83" s="121">
        <v>25</v>
      </c>
      <c r="O83" s="127" t="s">
        <v>629</v>
      </c>
      <c r="P83" s="122">
        <v>45086</v>
      </c>
      <c r="Q83" s="45"/>
      <c r="R83" s="66" t="s">
        <v>626</v>
      </c>
      <c r="S83" s="45"/>
      <c r="T83" s="45"/>
      <c r="U83" s="45"/>
      <c r="V83" s="45"/>
      <c r="W83" s="45"/>
      <c r="X83" s="66"/>
      <c r="Y83" s="45"/>
      <c r="Z83" s="45"/>
      <c r="AA83" s="45"/>
      <c r="AB83" s="45"/>
      <c r="AC83" s="45"/>
      <c r="AD83" s="66"/>
      <c r="AE83" s="45"/>
      <c r="AF83" s="45"/>
      <c r="AG83" s="45"/>
      <c r="AH83" s="45"/>
      <c r="AI83" s="45"/>
      <c r="AJ83" s="66"/>
      <c r="AK83" s="45"/>
      <c r="AL83" s="45"/>
    </row>
    <row r="84" spans="1:38" ht="15" customHeight="1">
      <c r="A84" s="121">
        <v>21</v>
      </c>
      <c r="B84" s="198">
        <v>45086</v>
      </c>
      <c r="C84" s="199"/>
      <c r="D84" s="199" t="s">
        <v>728</v>
      </c>
      <c r="E84" s="121" t="s">
        <v>648</v>
      </c>
      <c r="F84" s="121">
        <v>52.5</v>
      </c>
      <c r="G84" s="121">
        <v>15</v>
      </c>
      <c r="H84" s="127">
        <v>76</v>
      </c>
      <c r="I84" s="128" t="s">
        <v>729</v>
      </c>
      <c r="J84" s="127" t="s">
        <v>730</v>
      </c>
      <c r="K84" s="121">
        <f t="shared" ref="K84:K85" si="27">H84-F84</f>
        <v>23.5</v>
      </c>
      <c r="L84" s="217">
        <v>100</v>
      </c>
      <c r="M84" s="200">
        <f t="shared" si="24"/>
        <v>840</v>
      </c>
      <c r="N84" s="121">
        <v>40</v>
      </c>
      <c r="O84" s="127" t="s">
        <v>629</v>
      </c>
      <c r="P84" s="122">
        <v>45086</v>
      </c>
      <c r="Q84" s="45"/>
      <c r="R84" s="66" t="s">
        <v>663</v>
      </c>
      <c r="S84" s="45"/>
      <c r="T84" s="45"/>
      <c r="U84" s="45"/>
      <c r="V84" s="45"/>
      <c r="W84" s="45"/>
      <c r="X84" s="66"/>
      <c r="Y84" s="45"/>
      <c r="Z84" s="45"/>
      <c r="AA84" s="45"/>
      <c r="AB84" s="45"/>
      <c r="AC84" s="45"/>
      <c r="AD84" s="66"/>
      <c r="AE84" s="45"/>
      <c r="AF84" s="45"/>
      <c r="AG84" s="45"/>
      <c r="AH84" s="45"/>
      <c r="AI84" s="45"/>
      <c r="AJ84" s="66"/>
      <c r="AK84" s="45"/>
      <c r="AL84" s="45"/>
    </row>
    <row r="85" spans="1:38" ht="15" customHeight="1">
      <c r="A85" s="379">
        <v>22</v>
      </c>
      <c r="B85" s="383">
        <v>45089</v>
      </c>
      <c r="C85" s="384"/>
      <c r="D85" s="384" t="s">
        <v>731</v>
      </c>
      <c r="E85" s="379" t="s">
        <v>648</v>
      </c>
      <c r="F85" s="379">
        <v>36</v>
      </c>
      <c r="G85" s="379">
        <v>15</v>
      </c>
      <c r="H85" s="378">
        <v>15</v>
      </c>
      <c r="I85" s="385" t="s">
        <v>732</v>
      </c>
      <c r="J85" s="378" t="s">
        <v>733</v>
      </c>
      <c r="K85" s="379">
        <f t="shared" si="27"/>
        <v>-21</v>
      </c>
      <c r="L85" s="380">
        <v>100</v>
      </c>
      <c r="M85" s="381">
        <f t="shared" si="24"/>
        <v>-1150</v>
      </c>
      <c r="N85" s="379">
        <v>50</v>
      </c>
      <c r="O85" s="378" t="s">
        <v>653</v>
      </c>
      <c r="P85" s="382">
        <v>45090</v>
      </c>
      <c r="Q85" s="45"/>
      <c r="R85" s="66" t="s">
        <v>626</v>
      </c>
      <c r="S85" s="45"/>
      <c r="T85" s="45"/>
      <c r="U85" s="45"/>
      <c r="V85" s="45"/>
      <c r="W85" s="45"/>
      <c r="X85" s="66"/>
      <c r="Y85" s="45"/>
      <c r="Z85" s="45"/>
      <c r="AA85" s="45"/>
      <c r="AB85" s="45"/>
      <c r="AC85" s="45"/>
      <c r="AD85" s="66"/>
      <c r="AE85" s="45"/>
      <c r="AF85" s="45"/>
      <c r="AG85" s="45"/>
      <c r="AH85" s="45"/>
      <c r="AI85" s="45"/>
      <c r="AJ85" s="66"/>
      <c r="AK85" s="45"/>
      <c r="AL85" s="45"/>
    </row>
    <row r="86" spans="1:38" ht="15" customHeight="1">
      <c r="A86" s="379">
        <v>23</v>
      </c>
      <c r="B86" s="383">
        <v>45089</v>
      </c>
      <c r="C86" s="384"/>
      <c r="D86" s="384" t="s">
        <v>734</v>
      </c>
      <c r="E86" s="379" t="s">
        <v>676</v>
      </c>
      <c r="F86" s="379">
        <v>103.5</v>
      </c>
      <c r="G86" s="379">
        <v>147</v>
      </c>
      <c r="H86" s="378">
        <v>147</v>
      </c>
      <c r="I86" s="385" t="s">
        <v>735</v>
      </c>
      <c r="J86" s="378" t="s">
        <v>736</v>
      </c>
      <c r="K86" s="379">
        <f>F86-H86</f>
        <v>-43.5</v>
      </c>
      <c r="L86" s="380">
        <v>100</v>
      </c>
      <c r="M86" s="381">
        <f t="shared" si="24"/>
        <v>-2275</v>
      </c>
      <c r="N86" s="379">
        <v>50</v>
      </c>
      <c r="O86" s="378" t="s">
        <v>653</v>
      </c>
      <c r="P86" s="382">
        <v>45091</v>
      </c>
      <c r="Q86" s="45"/>
      <c r="R86" s="66" t="s">
        <v>626</v>
      </c>
      <c r="S86" s="45"/>
      <c r="T86" s="45"/>
      <c r="U86" s="45"/>
      <c r="V86" s="45"/>
      <c r="W86" s="45"/>
      <c r="X86" s="66"/>
      <c r="Y86" s="45"/>
      <c r="Z86" s="45"/>
      <c r="AA86" s="45"/>
      <c r="AB86" s="45"/>
      <c r="AC86" s="45"/>
      <c r="AD86" s="66"/>
      <c r="AE86" s="45"/>
      <c r="AF86" s="45"/>
      <c r="AG86" s="45"/>
      <c r="AH86" s="45"/>
      <c r="AI86" s="45"/>
      <c r="AJ86" s="66"/>
      <c r="AK86" s="45"/>
      <c r="AL86" s="45"/>
    </row>
    <row r="87" spans="1:38" ht="15" customHeight="1">
      <c r="A87" s="219">
        <v>24</v>
      </c>
      <c r="B87" s="220">
        <v>45089</v>
      </c>
      <c r="C87" s="221"/>
      <c r="D87" s="221" t="s">
        <v>737</v>
      </c>
      <c r="E87" s="219" t="s">
        <v>648</v>
      </c>
      <c r="F87" s="219">
        <v>33</v>
      </c>
      <c r="G87" s="219"/>
      <c r="H87" s="222">
        <v>36</v>
      </c>
      <c r="I87" s="223">
        <v>100</v>
      </c>
      <c r="J87" s="222" t="s">
        <v>738</v>
      </c>
      <c r="K87" s="219">
        <f t="shared" ref="K87:K89" si="28">H87-F87</f>
        <v>3</v>
      </c>
      <c r="L87" s="224">
        <v>100</v>
      </c>
      <c r="M87" s="225">
        <f t="shared" si="24"/>
        <v>20</v>
      </c>
      <c r="N87" s="219">
        <v>40</v>
      </c>
      <c r="O87" s="222" t="s">
        <v>692</v>
      </c>
      <c r="P87" s="226">
        <v>45089</v>
      </c>
      <c r="Q87" s="45"/>
      <c r="R87" s="66" t="s">
        <v>663</v>
      </c>
      <c r="S87" s="45"/>
      <c r="T87" s="45"/>
      <c r="U87" s="45"/>
      <c r="V87" s="45"/>
      <c r="W87" s="45"/>
      <c r="X87" s="66"/>
      <c r="Y87" s="45"/>
      <c r="Z87" s="45"/>
      <c r="AA87" s="45"/>
      <c r="AB87" s="45"/>
      <c r="AC87" s="45"/>
      <c r="AD87" s="66"/>
      <c r="AE87" s="45"/>
      <c r="AF87" s="45"/>
      <c r="AG87" s="45"/>
      <c r="AH87" s="45"/>
      <c r="AI87" s="45"/>
      <c r="AJ87" s="66"/>
      <c r="AK87" s="45"/>
      <c r="AL87" s="45"/>
    </row>
    <row r="88" spans="1:38" ht="15" customHeight="1">
      <c r="A88" s="121">
        <v>25</v>
      </c>
      <c r="B88" s="198">
        <v>45089</v>
      </c>
      <c r="C88" s="199"/>
      <c r="D88" s="199" t="s">
        <v>739</v>
      </c>
      <c r="E88" s="121" t="s">
        <v>648</v>
      </c>
      <c r="F88" s="121">
        <v>200</v>
      </c>
      <c r="G88" s="121">
        <v>90</v>
      </c>
      <c r="H88" s="127">
        <v>250</v>
      </c>
      <c r="I88" s="128" t="s">
        <v>740</v>
      </c>
      <c r="J88" s="127" t="s">
        <v>741</v>
      </c>
      <c r="K88" s="121">
        <f t="shared" si="28"/>
        <v>50</v>
      </c>
      <c r="L88" s="217">
        <v>100</v>
      </c>
      <c r="M88" s="200">
        <f t="shared" si="24"/>
        <v>1150</v>
      </c>
      <c r="N88" s="121">
        <v>25</v>
      </c>
      <c r="O88" s="127" t="s">
        <v>629</v>
      </c>
      <c r="P88" s="122">
        <v>45089</v>
      </c>
      <c r="Q88" s="45"/>
      <c r="R88" s="66" t="s">
        <v>626</v>
      </c>
      <c r="S88" s="45"/>
      <c r="T88" s="45"/>
      <c r="U88" s="45"/>
      <c r="V88" s="45"/>
      <c r="W88" s="45"/>
      <c r="X88" s="66"/>
      <c r="Y88" s="45"/>
      <c r="Z88" s="45"/>
      <c r="AA88" s="45"/>
      <c r="AB88" s="45"/>
      <c r="AC88" s="45"/>
      <c r="AD88" s="66"/>
      <c r="AE88" s="45"/>
      <c r="AF88" s="45"/>
      <c r="AG88" s="45"/>
      <c r="AH88" s="45"/>
      <c r="AI88" s="45"/>
      <c r="AJ88" s="66"/>
      <c r="AK88" s="45"/>
      <c r="AL88" s="45"/>
    </row>
    <row r="89" spans="1:38" ht="15" customHeight="1">
      <c r="A89" s="316">
        <v>26</v>
      </c>
      <c r="B89" s="323">
        <v>45089</v>
      </c>
      <c r="C89" s="209"/>
      <c r="D89" s="315" t="s">
        <v>723</v>
      </c>
      <c r="E89" s="316" t="s">
        <v>648</v>
      </c>
      <c r="F89" s="316">
        <v>26</v>
      </c>
      <c r="G89" s="316">
        <v>12</v>
      </c>
      <c r="H89" s="317">
        <v>12</v>
      </c>
      <c r="I89" s="318" t="s">
        <v>724</v>
      </c>
      <c r="J89" s="186" t="s">
        <v>991</v>
      </c>
      <c r="K89" s="180">
        <f t="shared" si="28"/>
        <v>-14</v>
      </c>
      <c r="L89" s="218">
        <v>100</v>
      </c>
      <c r="M89" s="206">
        <f t="shared" ref="M89" si="29">(K89*N89)-100</f>
        <v>-5350</v>
      </c>
      <c r="N89" s="180">
        <v>375</v>
      </c>
      <c r="O89" s="186" t="s">
        <v>653</v>
      </c>
      <c r="P89" s="207">
        <v>45092</v>
      </c>
      <c r="Q89" s="45"/>
      <c r="R89" s="66" t="s">
        <v>626</v>
      </c>
      <c r="S89" s="45"/>
      <c r="T89" s="45"/>
      <c r="U89" s="45"/>
      <c r="V89" s="45"/>
      <c r="W89" s="45"/>
      <c r="X89" s="66"/>
      <c r="Y89" s="45"/>
      <c r="Z89" s="45"/>
      <c r="AA89" s="45"/>
      <c r="AB89" s="45"/>
      <c r="AC89" s="45"/>
      <c r="AD89" s="66"/>
      <c r="AE89" s="45"/>
      <c r="AF89" s="45"/>
      <c r="AG89" s="45"/>
      <c r="AH89" s="45"/>
      <c r="AI89" s="45"/>
      <c r="AJ89" s="66"/>
      <c r="AK89" s="45"/>
      <c r="AL89" s="45"/>
    </row>
    <row r="90" spans="1:38" ht="15" customHeight="1">
      <c r="A90" s="121">
        <v>27</v>
      </c>
      <c r="B90" s="198">
        <v>45090</v>
      </c>
      <c r="C90" s="199"/>
      <c r="D90" s="199" t="s">
        <v>739</v>
      </c>
      <c r="E90" s="121" t="s">
        <v>648</v>
      </c>
      <c r="F90" s="121">
        <v>120</v>
      </c>
      <c r="G90" s="121">
        <v>40</v>
      </c>
      <c r="H90" s="127">
        <v>170</v>
      </c>
      <c r="I90" s="128" t="s">
        <v>742</v>
      </c>
      <c r="J90" s="127" t="s">
        <v>741</v>
      </c>
      <c r="K90" s="121">
        <f t="shared" ref="K90:K92" si="30">H90-F90</f>
        <v>50</v>
      </c>
      <c r="L90" s="217">
        <v>100</v>
      </c>
      <c r="M90" s="200">
        <f t="shared" ref="M90:M91" si="31">(K90*N90)-100</f>
        <v>1150</v>
      </c>
      <c r="N90" s="121">
        <v>25</v>
      </c>
      <c r="O90" s="127" t="s">
        <v>629</v>
      </c>
      <c r="P90" s="122">
        <v>45091</v>
      </c>
      <c r="Q90" s="45"/>
      <c r="R90" s="66" t="s">
        <v>626</v>
      </c>
      <c r="S90" s="45"/>
      <c r="T90" s="45"/>
      <c r="U90" s="45"/>
      <c r="V90" s="45"/>
      <c r="W90" s="45"/>
      <c r="X90" s="66"/>
      <c r="Y90" s="45"/>
      <c r="Z90" s="45"/>
      <c r="AA90" s="45"/>
      <c r="AB90" s="45"/>
      <c r="AC90" s="45"/>
      <c r="AD90" s="66"/>
      <c r="AE90" s="45"/>
      <c r="AF90" s="45"/>
      <c r="AG90" s="45"/>
      <c r="AH90" s="45"/>
      <c r="AI90" s="45"/>
      <c r="AJ90" s="66"/>
      <c r="AK90" s="45"/>
      <c r="AL90" s="45"/>
    </row>
    <row r="91" spans="1:38" ht="15" customHeight="1">
      <c r="A91" s="121">
        <v>28</v>
      </c>
      <c r="B91" s="227">
        <v>45090</v>
      </c>
      <c r="C91" s="127"/>
      <c r="D91" s="228" t="s">
        <v>728</v>
      </c>
      <c r="E91" s="127" t="s">
        <v>648</v>
      </c>
      <c r="F91" s="127">
        <v>20</v>
      </c>
      <c r="G91" s="127">
        <v>0</v>
      </c>
      <c r="H91" s="127">
        <v>44</v>
      </c>
      <c r="I91" s="127" t="s">
        <v>743</v>
      </c>
      <c r="J91" s="127" t="s">
        <v>996</v>
      </c>
      <c r="K91" s="121">
        <f t="shared" si="30"/>
        <v>24</v>
      </c>
      <c r="L91" s="217">
        <v>100</v>
      </c>
      <c r="M91" s="200">
        <f t="shared" si="31"/>
        <v>860</v>
      </c>
      <c r="N91" s="121">
        <v>40</v>
      </c>
      <c r="O91" s="127" t="s">
        <v>629</v>
      </c>
      <c r="P91" s="122">
        <v>45090</v>
      </c>
      <c r="Q91" s="229"/>
      <c r="R91" s="229" t="s">
        <v>663</v>
      </c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02"/>
      <c r="AI91" s="202"/>
      <c r="AJ91" s="202"/>
      <c r="AK91" s="202"/>
      <c r="AL91" s="202"/>
    </row>
    <row r="92" spans="1:38" ht="15" customHeight="1">
      <c r="A92" s="423">
        <v>27</v>
      </c>
      <c r="B92" s="425">
        <v>45091</v>
      </c>
      <c r="C92" s="333"/>
      <c r="D92" s="334" t="s">
        <v>745</v>
      </c>
      <c r="E92" s="335" t="s">
        <v>648</v>
      </c>
      <c r="F92" s="336">
        <v>230</v>
      </c>
      <c r="G92" s="336"/>
      <c r="H92" s="127">
        <v>300</v>
      </c>
      <c r="I92" s="337"/>
      <c r="J92" s="423" t="s">
        <v>870</v>
      </c>
      <c r="K92" s="338">
        <f t="shared" si="30"/>
        <v>70</v>
      </c>
      <c r="L92" s="355">
        <v>100</v>
      </c>
      <c r="M92" s="428">
        <v>1175</v>
      </c>
      <c r="N92" s="430">
        <v>25</v>
      </c>
      <c r="O92" s="419" t="s">
        <v>629</v>
      </c>
      <c r="P92" s="421">
        <v>45092</v>
      </c>
      <c r="Q92" s="202"/>
      <c r="R92" s="202" t="s">
        <v>626</v>
      </c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</row>
    <row r="93" spans="1:38" ht="15" customHeight="1">
      <c r="A93" s="424"/>
      <c r="B93" s="426"/>
      <c r="C93" s="333"/>
      <c r="D93" s="339" t="s">
        <v>746</v>
      </c>
      <c r="E93" s="340" t="s">
        <v>676</v>
      </c>
      <c r="F93" s="341">
        <v>65</v>
      </c>
      <c r="G93" s="342"/>
      <c r="H93" s="127">
        <v>80</v>
      </c>
      <c r="I93" s="343"/>
      <c r="J93" s="427"/>
      <c r="K93" s="344">
        <f>F93-H93</f>
        <v>-15</v>
      </c>
      <c r="L93" s="356">
        <v>100</v>
      </c>
      <c r="M93" s="429"/>
      <c r="N93" s="420"/>
      <c r="O93" s="420"/>
      <c r="P93" s="42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</row>
    <row r="94" spans="1:38" ht="15" customHeight="1">
      <c r="A94" s="340">
        <v>28</v>
      </c>
      <c r="B94" s="376">
        <v>45091</v>
      </c>
      <c r="C94" s="333"/>
      <c r="D94" s="339" t="s">
        <v>748</v>
      </c>
      <c r="E94" s="340" t="s">
        <v>648</v>
      </c>
      <c r="F94" s="341">
        <v>12.75</v>
      </c>
      <c r="G94" s="341">
        <v>8</v>
      </c>
      <c r="H94" s="342">
        <v>24</v>
      </c>
      <c r="I94" s="377" t="s">
        <v>698</v>
      </c>
      <c r="J94" s="127" t="s">
        <v>1020</v>
      </c>
      <c r="K94" s="121">
        <f t="shared" ref="K94" si="32">H94-F94</f>
        <v>11.25</v>
      </c>
      <c r="L94" s="217">
        <v>100</v>
      </c>
      <c r="M94" s="200">
        <f t="shared" ref="M94" si="33">(K94*N94)-100</f>
        <v>13962.5</v>
      </c>
      <c r="N94" s="121">
        <v>1250</v>
      </c>
      <c r="O94" s="127" t="s">
        <v>629</v>
      </c>
      <c r="P94" s="122">
        <v>45096</v>
      </c>
      <c r="Q94" s="202"/>
      <c r="R94" s="202" t="s">
        <v>663</v>
      </c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</row>
    <row r="95" spans="1:38" ht="15" customHeight="1">
      <c r="A95" s="340">
        <v>29</v>
      </c>
      <c r="B95" s="357">
        <v>45091</v>
      </c>
      <c r="C95" s="358"/>
      <c r="D95" s="359" t="s">
        <v>993</v>
      </c>
      <c r="E95" s="360" t="s">
        <v>648</v>
      </c>
      <c r="F95" s="361">
        <v>40</v>
      </c>
      <c r="G95" s="361">
        <v>23</v>
      </c>
      <c r="H95" s="362">
        <v>45</v>
      </c>
      <c r="I95" s="363" t="s">
        <v>747</v>
      </c>
      <c r="J95" s="127" t="s">
        <v>1006</v>
      </c>
      <c r="K95" s="121">
        <f t="shared" ref="K95" si="34">H95-F95</f>
        <v>5</v>
      </c>
      <c r="L95" s="217">
        <v>100</v>
      </c>
      <c r="M95" s="200">
        <f t="shared" ref="M95" si="35">(K95*N95)-100</f>
        <v>1775</v>
      </c>
      <c r="N95" s="121">
        <v>375</v>
      </c>
      <c r="O95" s="127" t="s">
        <v>629</v>
      </c>
      <c r="P95" s="122">
        <v>45093</v>
      </c>
      <c r="Q95" s="202"/>
      <c r="R95" s="202" t="s">
        <v>663</v>
      </c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</row>
    <row r="96" spans="1:38" ht="15" customHeight="1">
      <c r="A96" s="319">
        <v>30</v>
      </c>
      <c r="B96" s="320">
        <v>45092</v>
      </c>
      <c r="C96" s="321"/>
      <c r="D96" s="322" t="s">
        <v>992</v>
      </c>
      <c r="E96" s="321" t="s">
        <v>648</v>
      </c>
      <c r="F96" s="321">
        <v>22</v>
      </c>
      <c r="G96" s="321">
        <v>0</v>
      </c>
      <c r="H96" s="321">
        <v>35</v>
      </c>
      <c r="I96" s="321" t="s">
        <v>743</v>
      </c>
      <c r="J96" s="127" t="s">
        <v>633</v>
      </c>
      <c r="K96" s="121">
        <f t="shared" ref="K96" si="36">H96-F96</f>
        <v>13</v>
      </c>
      <c r="L96" s="217">
        <v>100</v>
      </c>
      <c r="M96" s="200">
        <f t="shared" ref="M96" si="37">(K96*N96)-100</f>
        <v>550</v>
      </c>
      <c r="N96" s="121">
        <v>50</v>
      </c>
      <c r="O96" s="127" t="s">
        <v>629</v>
      </c>
      <c r="P96" s="122">
        <v>45092</v>
      </c>
      <c r="Q96" s="202"/>
      <c r="R96" s="202" t="s">
        <v>626</v>
      </c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</row>
    <row r="97" spans="1:38" ht="15" customHeight="1">
      <c r="A97" s="319">
        <v>31</v>
      </c>
      <c r="B97" s="320">
        <v>45092</v>
      </c>
      <c r="C97" s="321"/>
      <c r="D97" s="322" t="s">
        <v>739</v>
      </c>
      <c r="E97" s="321" t="s">
        <v>648</v>
      </c>
      <c r="F97" s="321">
        <v>102.5</v>
      </c>
      <c r="G97" s="321">
        <v>0</v>
      </c>
      <c r="H97" s="321">
        <v>147.5</v>
      </c>
      <c r="I97" s="321" t="s">
        <v>994</v>
      </c>
      <c r="J97" s="127" t="s">
        <v>995</v>
      </c>
      <c r="K97" s="121">
        <f t="shared" ref="K97" si="38">H97-F97</f>
        <v>45</v>
      </c>
      <c r="L97" s="217">
        <v>100</v>
      </c>
      <c r="M97" s="200">
        <f t="shared" ref="M97" si="39">(K97*N97)-100</f>
        <v>1025</v>
      </c>
      <c r="N97" s="121">
        <v>25</v>
      </c>
      <c r="O97" s="127" t="s">
        <v>629</v>
      </c>
      <c r="P97" s="122">
        <v>45092</v>
      </c>
      <c r="Q97" s="202"/>
      <c r="R97" s="202" t="s">
        <v>626</v>
      </c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</row>
    <row r="98" spans="1:38" ht="15" customHeight="1">
      <c r="A98" s="319">
        <v>32</v>
      </c>
      <c r="B98" s="320">
        <v>45092</v>
      </c>
      <c r="C98" s="321"/>
      <c r="D98" s="322" t="s">
        <v>997</v>
      </c>
      <c r="E98" s="321" t="s">
        <v>648</v>
      </c>
      <c r="F98" s="321">
        <v>61.5</v>
      </c>
      <c r="G98" s="321">
        <v>30</v>
      </c>
      <c r="H98" s="321">
        <v>81.5</v>
      </c>
      <c r="I98" s="321" t="s">
        <v>729</v>
      </c>
      <c r="J98" s="327" t="s">
        <v>695</v>
      </c>
      <c r="K98" s="324">
        <f t="shared" ref="K98:K99" si="40">H98-F98</f>
        <v>20</v>
      </c>
      <c r="L98" s="329">
        <v>100</v>
      </c>
      <c r="M98" s="330">
        <f t="shared" ref="M98:M99" si="41">(K98*N98)-100</f>
        <v>900</v>
      </c>
      <c r="N98" s="324">
        <v>50</v>
      </c>
      <c r="O98" s="327" t="s">
        <v>629</v>
      </c>
      <c r="P98" s="331">
        <v>45092</v>
      </c>
      <c r="Q98" s="202"/>
      <c r="R98" s="202" t="s">
        <v>626</v>
      </c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</row>
    <row r="99" spans="1:38" ht="15" customHeight="1">
      <c r="A99" s="372">
        <v>33</v>
      </c>
      <c r="B99" s="373">
        <v>45093</v>
      </c>
      <c r="C99" s="374"/>
      <c r="D99" s="375" t="s">
        <v>1007</v>
      </c>
      <c r="E99" s="374" t="s">
        <v>648</v>
      </c>
      <c r="F99" s="374">
        <v>160</v>
      </c>
      <c r="G99" s="374">
        <v>70</v>
      </c>
      <c r="H99" s="374">
        <v>90</v>
      </c>
      <c r="I99" s="374" t="s">
        <v>1008</v>
      </c>
      <c r="J99" s="378" t="s">
        <v>1017</v>
      </c>
      <c r="K99" s="379">
        <f t="shared" si="40"/>
        <v>-70</v>
      </c>
      <c r="L99" s="380">
        <v>100</v>
      </c>
      <c r="M99" s="381">
        <f t="shared" si="41"/>
        <v>-1850</v>
      </c>
      <c r="N99" s="379">
        <v>25</v>
      </c>
      <c r="O99" s="378" t="s">
        <v>653</v>
      </c>
      <c r="P99" s="382">
        <v>45093</v>
      </c>
      <c r="Q99" s="202"/>
      <c r="R99" s="202" t="s">
        <v>626</v>
      </c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</row>
    <row r="100" spans="1:38" ht="15" customHeight="1">
      <c r="A100" s="319">
        <v>34</v>
      </c>
      <c r="B100" s="320">
        <v>45093</v>
      </c>
      <c r="C100" s="321"/>
      <c r="D100" s="322" t="s">
        <v>1009</v>
      </c>
      <c r="E100" s="321" t="s">
        <v>648</v>
      </c>
      <c r="F100" s="321">
        <v>64</v>
      </c>
      <c r="G100" s="321">
        <v>45</v>
      </c>
      <c r="H100" s="321">
        <v>69.5</v>
      </c>
      <c r="I100" s="321" t="s">
        <v>1010</v>
      </c>
      <c r="J100" s="327" t="s">
        <v>717</v>
      </c>
      <c r="K100" s="324">
        <f t="shared" ref="K100:K101" si="42">H100-F100</f>
        <v>5.5</v>
      </c>
      <c r="L100" s="329">
        <v>100</v>
      </c>
      <c r="M100" s="330">
        <f t="shared" ref="M100:M101" si="43">(K100*N100)-100</f>
        <v>1412.5</v>
      </c>
      <c r="N100" s="324">
        <v>275</v>
      </c>
      <c r="O100" s="327" t="s">
        <v>629</v>
      </c>
      <c r="P100" s="331">
        <v>45093</v>
      </c>
      <c r="Q100" s="202"/>
      <c r="R100" s="202" t="s">
        <v>663</v>
      </c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</row>
    <row r="101" spans="1:38" ht="15" customHeight="1">
      <c r="A101" s="372">
        <v>35</v>
      </c>
      <c r="B101" s="373">
        <v>45093</v>
      </c>
      <c r="C101" s="374"/>
      <c r="D101" s="375" t="s">
        <v>1012</v>
      </c>
      <c r="E101" s="374" t="s">
        <v>648</v>
      </c>
      <c r="F101" s="374">
        <v>55</v>
      </c>
      <c r="G101" s="374">
        <v>30</v>
      </c>
      <c r="H101" s="374">
        <v>30</v>
      </c>
      <c r="I101" s="374" t="s">
        <v>687</v>
      </c>
      <c r="J101" s="378" t="s">
        <v>1021</v>
      </c>
      <c r="K101" s="379">
        <f t="shared" si="42"/>
        <v>-25</v>
      </c>
      <c r="L101" s="380">
        <v>100</v>
      </c>
      <c r="M101" s="381">
        <f t="shared" si="43"/>
        <v>-1350</v>
      </c>
      <c r="N101" s="180">
        <v>50</v>
      </c>
      <c r="O101" s="186" t="s">
        <v>653</v>
      </c>
      <c r="P101" s="207">
        <v>45096</v>
      </c>
      <c r="Q101" s="202"/>
      <c r="R101" s="202" t="s">
        <v>626</v>
      </c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</row>
    <row r="102" spans="1:38" ht="15" customHeight="1">
      <c r="A102" s="372">
        <v>36</v>
      </c>
      <c r="B102" s="373">
        <v>45093</v>
      </c>
      <c r="C102" s="374"/>
      <c r="D102" s="375" t="s">
        <v>1014</v>
      </c>
      <c r="E102" s="374" t="s">
        <v>648</v>
      </c>
      <c r="F102" s="388" t="s">
        <v>1034</v>
      </c>
      <c r="G102" s="374">
        <v>5.5</v>
      </c>
      <c r="H102" s="374">
        <v>5.5</v>
      </c>
      <c r="I102" s="374" t="s">
        <v>1015</v>
      </c>
      <c r="J102" s="378" t="s">
        <v>677</v>
      </c>
      <c r="K102" s="379">
        <f t="shared" ref="K102:K103" si="44">H102-F102</f>
        <v>-4</v>
      </c>
      <c r="L102" s="380">
        <v>100</v>
      </c>
      <c r="M102" s="381">
        <f t="shared" ref="M102:M103" si="45">(K102*N102)-100</f>
        <v>-5300</v>
      </c>
      <c r="N102" s="180">
        <v>1300</v>
      </c>
      <c r="O102" s="186" t="s">
        <v>653</v>
      </c>
      <c r="P102" s="207">
        <v>45096</v>
      </c>
      <c r="Q102" s="202"/>
      <c r="R102" s="202" t="s">
        <v>663</v>
      </c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</row>
    <row r="103" spans="1:38" ht="15" customHeight="1">
      <c r="A103" s="319">
        <v>37</v>
      </c>
      <c r="B103" s="320">
        <v>45093</v>
      </c>
      <c r="C103" s="321"/>
      <c r="D103" s="322" t="s">
        <v>1018</v>
      </c>
      <c r="E103" s="321" t="s">
        <v>648</v>
      </c>
      <c r="F103" s="387" t="s">
        <v>1035</v>
      </c>
      <c r="G103" s="321">
        <v>15</v>
      </c>
      <c r="H103" s="321">
        <v>39</v>
      </c>
      <c r="I103" s="321" t="s">
        <v>747</v>
      </c>
      <c r="J103" s="127" t="s">
        <v>1062</v>
      </c>
      <c r="K103" s="121">
        <f t="shared" si="44"/>
        <v>6</v>
      </c>
      <c r="L103" s="217">
        <v>100</v>
      </c>
      <c r="M103" s="200">
        <f t="shared" si="45"/>
        <v>2150</v>
      </c>
      <c r="N103" s="121">
        <v>375</v>
      </c>
      <c r="O103" s="127" t="s">
        <v>629</v>
      </c>
      <c r="P103" s="122">
        <v>45097</v>
      </c>
      <c r="Q103" s="202"/>
      <c r="R103" s="202" t="s">
        <v>663</v>
      </c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</row>
    <row r="104" spans="1:38" ht="15" customHeight="1">
      <c r="A104" s="230">
        <v>38</v>
      </c>
      <c r="B104" s="307">
        <v>45096</v>
      </c>
      <c r="C104" s="308"/>
      <c r="D104" s="309" t="s">
        <v>1024</v>
      </c>
      <c r="E104" s="308" t="s">
        <v>648</v>
      </c>
      <c r="F104" s="371" t="s">
        <v>1016</v>
      </c>
      <c r="G104" s="308">
        <v>4.5</v>
      </c>
      <c r="H104" s="308"/>
      <c r="I104" s="308" t="s">
        <v>1015</v>
      </c>
      <c r="J104" s="308" t="s">
        <v>625</v>
      </c>
      <c r="K104" s="310"/>
      <c r="L104" s="311"/>
      <c r="M104" s="312"/>
      <c r="N104" s="310"/>
      <c r="O104" s="308"/>
      <c r="P104" s="313"/>
      <c r="Q104" s="202"/>
      <c r="R104" s="202" t="s">
        <v>626</v>
      </c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</row>
    <row r="105" spans="1:38" ht="15" customHeight="1">
      <c r="A105" s="319">
        <v>39</v>
      </c>
      <c r="B105" s="320">
        <v>45096</v>
      </c>
      <c r="C105" s="321"/>
      <c r="D105" s="322" t="s">
        <v>1029</v>
      </c>
      <c r="E105" s="321" t="s">
        <v>648</v>
      </c>
      <c r="F105" s="387" t="s">
        <v>1035</v>
      </c>
      <c r="G105" s="321">
        <v>0</v>
      </c>
      <c r="H105" s="321">
        <v>62</v>
      </c>
      <c r="I105" s="321" t="s">
        <v>1030</v>
      </c>
      <c r="J105" s="327" t="s">
        <v>1038</v>
      </c>
      <c r="K105" s="324">
        <f t="shared" ref="K105" si="46">H105-F105</f>
        <v>29</v>
      </c>
      <c r="L105" s="329">
        <v>100</v>
      </c>
      <c r="M105" s="330">
        <f t="shared" ref="M105" si="47">(K105*N105)-100</f>
        <v>1060</v>
      </c>
      <c r="N105" s="324">
        <v>40</v>
      </c>
      <c r="O105" s="327" t="s">
        <v>629</v>
      </c>
      <c r="P105" s="331">
        <v>45096</v>
      </c>
      <c r="Q105" s="202"/>
      <c r="R105" s="202" t="s">
        <v>663</v>
      </c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</row>
    <row r="106" spans="1:38" ht="15" customHeight="1">
      <c r="A106" s="319">
        <v>40</v>
      </c>
      <c r="B106" s="320">
        <v>45096</v>
      </c>
      <c r="C106" s="321"/>
      <c r="D106" s="322" t="s">
        <v>1033</v>
      </c>
      <c r="E106" s="321" t="s">
        <v>648</v>
      </c>
      <c r="F106" s="387" t="s">
        <v>1036</v>
      </c>
      <c r="G106" s="321">
        <v>0</v>
      </c>
      <c r="H106" s="321">
        <v>52.5</v>
      </c>
      <c r="I106" s="321" t="s">
        <v>1037</v>
      </c>
      <c r="J106" s="327" t="s">
        <v>1039</v>
      </c>
      <c r="K106" s="324">
        <f t="shared" ref="K106:K113" si="48">H106-F106</f>
        <v>28.5</v>
      </c>
      <c r="L106" s="329">
        <v>100</v>
      </c>
      <c r="M106" s="330">
        <f t="shared" ref="M106:M113" si="49">(K106*N106)-100</f>
        <v>1040</v>
      </c>
      <c r="N106" s="324">
        <v>40</v>
      </c>
      <c r="O106" s="327" t="s">
        <v>629</v>
      </c>
      <c r="P106" s="331">
        <v>45096</v>
      </c>
      <c r="Q106" s="202"/>
      <c r="R106" s="202" t="s">
        <v>663</v>
      </c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</row>
    <row r="107" spans="1:38" ht="15" customHeight="1">
      <c r="A107" s="319">
        <v>41</v>
      </c>
      <c r="B107" s="320">
        <v>45097</v>
      </c>
      <c r="C107" s="321"/>
      <c r="D107" s="322" t="s">
        <v>1048</v>
      </c>
      <c r="E107" s="321" t="s">
        <v>648</v>
      </c>
      <c r="F107" s="387" t="s">
        <v>1055</v>
      </c>
      <c r="G107" s="321">
        <v>18</v>
      </c>
      <c r="H107" s="321">
        <v>29</v>
      </c>
      <c r="I107" s="321" t="s">
        <v>1051</v>
      </c>
      <c r="J107" s="327" t="s">
        <v>725</v>
      </c>
      <c r="K107" s="324">
        <f t="shared" si="48"/>
        <v>7</v>
      </c>
      <c r="L107" s="329">
        <v>100</v>
      </c>
      <c r="M107" s="330">
        <f t="shared" si="49"/>
        <v>2525</v>
      </c>
      <c r="N107" s="324">
        <v>375</v>
      </c>
      <c r="O107" s="327" t="s">
        <v>629</v>
      </c>
      <c r="P107" s="331">
        <v>45097</v>
      </c>
      <c r="Q107" s="202"/>
      <c r="R107" s="202" t="s">
        <v>626</v>
      </c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</row>
    <row r="108" spans="1:38" ht="15" customHeight="1">
      <c r="A108" s="319">
        <v>42</v>
      </c>
      <c r="B108" s="320">
        <v>45097</v>
      </c>
      <c r="C108" s="321"/>
      <c r="D108" s="322" t="s">
        <v>1050</v>
      </c>
      <c r="E108" s="321" t="s">
        <v>648</v>
      </c>
      <c r="F108" s="387" t="s">
        <v>1052</v>
      </c>
      <c r="G108" s="321">
        <v>29</v>
      </c>
      <c r="H108" s="321">
        <v>55</v>
      </c>
      <c r="I108" s="321" t="s">
        <v>1049</v>
      </c>
      <c r="J108" s="327" t="s">
        <v>706</v>
      </c>
      <c r="K108" s="324">
        <f t="shared" si="48"/>
        <v>10</v>
      </c>
      <c r="L108" s="329">
        <v>100</v>
      </c>
      <c r="M108" s="330">
        <f t="shared" si="49"/>
        <v>2650</v>
      </c>
      <c r="N108" s="324">
        <v>275</v>
      </c>
      <c r="O108" s="327" t="s">
        <v>629</v>
      </c>
      <c r="P108" s="331">
        <v>45097</v>
      </c>
      <c r="Q108" s="202"/>
      <c r="R108" s="202" t="s">
        <v>663</v>
      </c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</row>
    <row r="109" spans="1:38" ht="15" customHeight="1">
      <c r="A109" s="319">
        <v>43</v>
      </c>
      <c r="B109" s="320">
        <v>45097</v>
      </c>
      <c r="C109" s="321"/>
      <c r="D109" s="322" t="s">
        <v>1053</v>
      </c>
      <c r="E109" s="321" t="s">
        <v>648</v>
      </c>
      <c r="F109" s="387" t="s">
        <v>1060</v>
      </c>
      <c r="G109" s="321">
        <v>0</v>
      </c>
      <c r="H109" s="321">
        <v>48</v>
      </c>
      <c r="I109" s="321" t="s">
        <v>743</v>
      </c>
      <c r="J109" s="327" t="s">
        <v>1038</v>
      </c>
      <c r="K109" s="324">
        <f t="shared" si="48"/>
        <v>29</v>
      </c>
      <c r="L109" s="329">
        <v>100</v>
      </c>
      <c r="M109" s="330">
        <f t="shared" si="49"/>
        <v>1060</v>
      </c>
      <c r="N109" s="324">
        <v>40</v>
      </c>
      <c r="O109" s="327" t="s">
        <v>629</v>
      </c>
      <c r="P109" s="331">
        <v>45097</v>
      </c>
      <c r="Q109" s="202"/>
      <c r="R109" s="202" t="s">
        <v>663</v>
      </c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</row>
    <row r="110" spans="1:38" ht="15" customHeight="1">
      <c r="A110" s="372">
        <v>44</v>
      </c>
      <c r="B110" s="373">
        <v>45097</v>
      </c>
      <c r="C110" s="374"/>
      <c r="D110" s="375" t="s">
        <v>1056</v>
      </c>
      <c r="E110" s="374" t="s">
        <v>648</v>
      </c>
      <c r="F110" s="388" t="s">
        <v>1097</v>
      </c>
      <c r="G110" s="374">
        <v>0</v>
      </c>
      <c r="H110" s="374">
        <v>25</v>
      </c>
      <c r="I110" s="374" t="s">
        <v>1057</v>
      </c>
      <c r="J110" s="317" t="s">
        <v>1098</v>
      </c>
      <c r="K110" s="316">
        <f t="shared" si="48"/>
        <v>-55</v>
      </c>
      <c r="L110" s="397">
        <v>100</v>
      </c>
      <c r="M110" s="398">
        <f t="shared" si="49"/>
        <v>-1475</v>
      </c>
      <c r="N110" s="316">
        <v>25</v>
      </c>
      <c r="O110" s="378" t="s">
        <v>653</v>
      </c>
      <c r="P110" s="399">
        <v>45098</v>
      </c>
      <c r="Q110" s="202"/>
      <c r="R110" s="202" t="s">
        <v>626</v>
      </c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</row>
    <row r="111" spans="1:38" ht="15" customHeight="1">
      <c r="A111" s="319">
        <v>45</v>
      </c>
      <c r="B111" s="320">
        <v>45097</v>
      </c>
      <c r="C111" s="321"/>
      <c r="D111" s="322" t="s">
        <v>1061</v>
      </c>
      <c r="E111" s="321" t="s">
        <v>648</v>
      </c>
      <c r="F111" s="387" t="s">
        <v>1091</v>
      </c>
      <c r="G111" s="321">
        <v>15</v>
      </c>
      <c r="H111" s="321">
        <v>33</v>
      </c>
      <c r="I111" s="321" t="s">
        <v>724</v>
      </c>
      <c r="J111" s="327" t="s">
        <v>1096</v>
      </c>
      <c r="K111" s="324">
        <f t="shared" si="48"/>
        <v>5</v>
      </c>
      <c r="L111" s="329">
        <v>100</v>
      </c>
      <c r="M111" s="330">
        <f t="shared" si="49"/>
        <v>1775</v>
      </c>
      <c r="N111" s="324">
        <v>375</v>
      </c>
      <c r="O111" s="327" t="s">
        <v>629</v>
      </c>
      <c r="P111" s="331">
        <v>45098</v>
      </c>
      <c r="Q111" s="202"/>
      <c r="R111" s="202" t="s">
        <v>626</v>
      </c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</row>
    <row r="112" spans="1:38" ht="15" customHeight="1">
      <c r="A112" s="319">
        <v>46</v>
      </c>
      <c r="B112" s="320">
        <v>45097</v>
      </c>
      <c r="C112" s="321"/>
      <c r="D112" s="322" t="s">
        <v>1050</v>
      </c>
      <c r="E112" s="321" t="s">
        <v>648</v>
      </c>
      <c r="F112" s="387" t="s">
        <v>1052</v>
      </c>
      <c r="G112" s="321">
        <v>29</v>
      </c>
      <c r="H112" s="321">
        <v>53</v>
      </c>
      <c r="I112" s="321" t="s">
        <v>1049</v>
      </c>
      <c r="J112" s="327" t="s">
        <v>1063</v>
      </c>
      <c r="K112" s="324">
        <f t="shared" si="48"/>
        <v>8</v>
      </c>
      <c r="L112" s="329">
        <v>100</v>
      </c>
      <c r="M112" s="330">
        <f t="shared" si="49"/>
        <v>2100</v>
      </c>
      <c r="N112" s="324">
        <v>275</v>
      </c>
      <c r="O112" s="327" t="s">
        <v>629</v>
      </c>
      <c r="P112" s="331">
        <v>45097</v>
      </c>
      <c r="Q112" s="202"/>
      <c r="R112" s="202" t="s">
        <v>663</v>
      </c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</row>
    <row r="113" spans="1:38" ht="15" customHeight="1">
      <c r="A113" s="319">
        <v>47</v>
      </c>
      <c r="B113" s="331">
        <v>45098</v>
      </c>
      <c r="C113" s="321"/>
      <c r="D113" s="322" t="s">
        <v>1092</v>
      </c>
      <c r="E113" s="321" t="s">
        <v>648</v>
      </c>
      <c r="F113" s="387" t="s">
        <v>1093</v>
      </c>
      <c r="G113" s="321">
        <v>4</v>
      </c>
      <c r="H113" s="321">
        <v>15</v>
      </c>
      <c r="I113" s="321" t="s">
        <v>1094</v>
      </c>
      <c r="J113" s="327" t="s">
        <v>1095</v>
      </c>
      <c r="K113" s="324">
        <f t="shared" si="48"/>
        <v>3.5</v>
      </c>
      <c r="L113" s="329">
        <v>100</v>
      </c>
      <c r="M113" s="330">
        <f t="shared" si="49"/>
        <v>2087.5</v>
      </c>
      <c r="N113" s="324">
        <v>625</v>
      </c>
      <c r="O113" s="327" t="s">
        <v>629</v>
      </c>
      <c r="P113" s="331">
        <v>45098</v>
      </c>
      <c r="Q113" s="202"/>
      <c r="R113" s="202" t="s">
        <v>626</v>
      </c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</row>
    <row r="114" spans="1:38" ht="15" customHeight="1">
      <c r="A114" s="230">
        <v>48</v>
      </c>
      <c r="B114" s="307">
        <v>45098</v>
      </c>
      <c r="C114" s="308"/>
      <c r="D114" s="309" t="s">
        <v>1099</v>
      </c>
      <c r="E114" s="308" t="s">
        <v>648</v>
      </c>
      <c r="F114" s="371" t="s">
        <v>1100</v>
      </c>
      <c r="G114" s="308">
        <v>10</v>
      </c>
      <c r="H114" s="308"/>
      <c r="I114" s="308" t="s">
        <v>724</v>
      </c>
      <c r="J114" s="308" t="s">
        <v>625</v>
      </c>
      <c r="K114" s="310"/>
      <c r="L114" s="311"/>
      <c r="M114" s="312"/>
      <c r="N114" s="310"/>
      <c r="O114" s="308"/>
      <c r="P114" s="313"/>
      <c r="Q114" s="202"/>
      <c r="R114" s="202" t="s">
        <v>663</v>
      </c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</row>
    <row r="115" spans="1:38" ht="15" customHeight="1">
      <c r="A115" s="413">
        <v>49</v>
      </c>
      <c r="B115" s="415">
        <v>45098</v>
      </c>
      <c r="C115" s="308"/>
      <c r="D115" s="309" t="s">
        <v>1101</v>
      </c>
      <c r="E115" s="308" t="s">
        <v>648</v>
      </c>
      <c r="F115" s="371" t="s">
        <v>1103</v>
      </c>
      <c r="G115" s="308">
        <v>40</v>
      </c>
      <c r="H115" s="308"/>
      <c r="I115" s="308" t="s">
        <v>1057</v>
      </c>
      <c r="J115" s="417" t="s">
        <v>625</v>
      </c>
      <c r="K115" s="310"/>
      <c r="L115" s="311"/>
      <c r="M115" s="312"/>
      <c r="N115" s="310"/>
      <c r="O115" s="308"/>
      <c r="P115" s="313"/>
      <c r="Q115" s="202"/>
      <c r="R115" s="202" t="s">
        <v>626</v>
      </c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</row>
    <row r="116" spans="1:38" ht="15" customHeight="1">
      <c r="A116" s="414"/>
      <c r="B116" s="416"/>
      <c r="C116" s="308"/>
      <c r="D116" s="309" t="s">
        <v>1102</v>
      </c>
      <c r="E116" s="308" t="s">
        <v>676</v>
      </c>
      <c r="F116" s="371" t="s">
        <v>1104</v>
      </c>
      <c r="G116" s="308"/>
      <c r="H116" s="308"/>
      <c r="I116" s="308"/>
      <c r="J116" s="418"/>
      <c r="K116" s="310"/>
      <c r="L116" s="311"/>
      <c r="M116" s="312"/>
      <c r="N116" s="310"/>
      <c r="O116" s="308"/>
      <c r="P116" s="313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</row>
    <row r="117" spans="1:38" ht="15" customHeight="1">
      <c r="A117" s="230">
        <v>50</v>
      </c>
      <c r="B117" s="307">
        <v>45098</v>
      </c>
      <c r="C117" s="308"/>
      <c r="D117" s="309" t="s">
        <v>1050</v>
      </c>
      <c r="E117" s="308" t="s">
        <v>648</v>
      </c>
      <c r="F117" s="371" t="s">
        <v>1105</v>
      </c>
      <c r="G117" s="308">
        <v>25</v>
      </c>
      <c r="H117" s="308"/>
      <c r="I117" s="308" t="s">
        <v>747</v>
      </c>
      <c r="J117" s="308" t="s">
        <v>625</v>
      </c>
      <c r="K117" s="310"/>
      <c r="L117" s="311"/>
      <c r="M117" s="312"/>
      <c r="N117" s="310"/>
      <c r="O117" s="308"/>
      <c r="P117" s="313"/>
      <c r="Q117" s="202"/>
      <c r="R117" s="202" t="s">
        <v>663</v>
      </c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</row>
    <row r="118" spans="1:38" ht="15" customHeight="1">
      <c r="A118" s="230"/>
      <c r="B118" s="307"/>
      <c r="C118" s="308"/>
      <c r="D118" s="309"/>
      <c r="E118" s="308"/>
      <c r="F118" s="371"/>
      <c r="G118" s="308"/>
      <c r="H118" s="308"/>
      <c r="I118" s="308"/>
      <c r="J118" s="308"/>
      <c r="K118" s="310"/>
      <c r="L118" s="311"/>
      <c r="M118" s="312"/>
      <c r="N118" s="310"/>
      <c r="O118" s="308"/>
      <c r="P118" s="313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</row>
    <row r="119" spans="1:38" ht="15" customHeight="1">
      <c r="A119" s="230"/>
      <c r="B119" s="307"/>
      <c r="C119" s="308"/>
      <c r="D119" s="309"/>
      <c r="E119" s="308"/>
      <c r="F119" s="308"/>
      <c r="G119" s="308"/>
      <c r="H119" s="308"/>
      <c r="I119" s="308"/>
      <c r="J119" s="308"/>
      <c r="K119" s="310"/>
      <c r="L119" s="311"/>
      <c r="M119" s="312"/>
      <c r="N119" s="310"/>
      <c r="O119" s="308"/>
      <c r="P119" s="313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</row>
    <row r="120" spans="1:38" ht="38.25" customHeight="1">
      <c r="A120" s="106" t="s">
        <v>749</v>
      </c>
      <c r="B120" s="231"/>
      <c r="C120" s="231"/>
      <c r="D120" s="232"/>
      <c r="E120" s="171"/>
      <c r="F120" s="6"/>
      <c r="G120" s="6"/>
      <c r="H120" s="172"/>
      <c r="I120" s="233"/>
      <c r="J120" s="1"/>
      <c r="K120" s="6"/>
      <c r="L120" s="6"/>
      <c r="M120" s="6"/>
      <c r="N120" s="1"/>
      <c r="O120" s="1"/>
      <c r="Q120" s="1"/>
      <c r="R120" s="6"/>
      <c r="S120" s="1"/>
      <c r="T120" s="1"/>
      <c r="U120" s="1"/>
      <c r="V120" s="1"/>
      <c r="W120" s="1"/>
      <c r="X120" s="6"/>
      <c r="Y120" s="1"/>
      <c r="Z120" s="1"/>
      <c r="AA120" s="1"/>
      <c r="AB120" s="1"/>
      <c r="AC120" s="1"/>
      <c r="AD120" s="6"/>
      <c r="AE120" s="1"/>
      <c r="AF120" s="1"/>
      <c r="AG120" s="1"/>
      <c r="AH120" s="1"/>
      <c r="AI120" s="1"/>
      <c r="AJ120" s="6"/>
      <c r="AK120" s="1"/>
    </row>
    <row r="121" spans="1:38" ht="38.25">
      <c r="A121" s="107" t="s">
        <v>16</v>
      </c>
      <c r="B121" s="108" t="s">
        <v>592</v>
      </c>
      <c r="C121" s="108"/>
      <c r="D121" s="109" t="s">
        <v>609</v>
      </c>
      <c r="E121" s="108" t="s">
        <v>610</v>
      </c>
      <c r="F121" s="108" t="s">
        <v>611</v>
      </c>
      <c r="G121" s="108" t="s">
        <v>612</v>
      </c>
      <c r="H121" s="108" t="s">
        <v>613</v>
      </c>
      <c r="I121" s="108" t="s">
        <v>614</v>
      </c>
      <c r="J121" s="107" t="s">
        <v>615</v>
      </c>
      <c r="K121" s="175" t="s">
        <v>647</v>
      </c>
      <c r="L121" s="176" t="s">
        <v>617</v>
      </c>
      <c r="M121" s="110" t="s">
        <v>618</v>
      </c>
      <c r="N121" s="108" t="s">
        <v>619</v>
      </c>
      <c r="O121" s="109" t="s">
        <v>620</v>
      </c>
      <c r="P121" s="108" t="s">
        <v>621</v>
      </c>
      <c r="Q121" s="45"/>
      <c r="R121" s="6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</row>
    <row r="122" spans="1:38" ht="14.25" customHeight="1">
      <c r="A122" s="111">
        <v>1</v>
      </c>
      <c r="B122" s="112">
        <v>44840</v>
      </c>
      <c r="C122" s="209"/>
      <c r="D122" s="209" t="s">
        <v>750</v>
      </c>
      <c r="E122" s="111" t="s">
        <v>648</v>
      </c>
      <c r="F122" s="111" t="s">
        <v>751</v>
      </c>
      <c r="G122" s="111">
        <v>1220</v>
      </c>
      <c r="H122" s="111"/>
      <c r="I122" s="111" t="s">
        <v>752</v>
      </c>
      <c r="J122" s="117" t="s">
        <v>625</v>
      </c>
      <c r="K122" s="117"/>
      <c r="L122" s="118"/>
      <c r="M122" s="234"/>
      <c r="N122" s="117"/>
      <c r="O122" s="117"/>
      <c r="P122" s="118" t="e">
        <f>VLOOKUP(D122,'MidCap Intra'!B98:C597,2,0)</f>
        <v>#N/A</v>
      </c>
      <c r="Q122" s="45"/>
      <c r="R122" s="45" t="s">
        <v>626</v>
      </c>
      <c r="S122" s="45"/>
      <c r="T122" s="1"/>
      <c r="U122" s="1"/>
      <c r="V122" s="1"/>
      <c r="W122" s="1"/>
      <c r="X122" s="1"/>
      <c r="Y122" s="1"/>
      <c r="Z122" s="1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</row>
    <row r="123" spans="1:38" ht="14.25" customHeight="1">
      <c r="A123" s="121">
        <v>2</v>
      </c>
      <c r="B123" s="122">
        <v>45050</v>
      </c>
      <c r="C123" s="199"/>
      <c r="D123" s="199" t="s">
        <v>156</v>
      </c>
      <c r="E123" s="121" t="s">
        <v>648</v>
      </c>
      <c r="F123" s="121">
        <v>84</v>
      </c>
      <c r="G123" s="121">
        <v>74.900000000000006</v>
      </c>
      <c r="H123" s="121">
        <v>91.5</v>
      </c>
      <c r="I123" s="121" t="s">
        <v>753</v>
      </c>
      <c r="J123" s="127" t="s">
        <v>754</v>
      </c>
      <c r="K123" s="127">
        <f>H123-F123</f>
        <v>7.5</v>
      </c>
      <c r="L123" s="128">
        <f>(F123*-0.7)/100</f>
        <v>-0.58799999999999997</v>
      </c>
      <c r="M123" s="129">
        <f>(K123+L123)/F123</f>
        <v>8.2285714285714281E-2</v>
      </c>
      <c r="N123" s="235" t="s">
        <v>629</v>
      </c>
      <c r="O123" s="130">
        <v>45086</v>
      </c>
      <c r="P123" s="122"/>
      <c r="Q123" s="45"/>
      <c r="R123" s="45" t="s">
        <v>626</v>
      </c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</row>
    <row r="124" spans="1:38" ht="14.25" customHeight="1">
      <c r="A124" s="111">
        <v>3</v>
      </c>
      <c r="B124" s="112">
        <v>45071</v>
      </c>
      <c r="C124" s="209"/>
      <c r="D124" s="209" t="s">
        <v>281</v>
      </c>
      <c r="E124" s="111" t="s">
        <v>648</v>
      </c>
      <c r="F124" s="111" t="s">
        <v>755</v>
      </c>
      <c r="G124" s="111">
        <v>267</v>
      </c>
      <c r="H124" s="111"/>
      <c r="I124" s="111" t="s">
        <v>756</v>
      </c>
      <c r="J124" s="117" t="s">
        <v>625</v>
      </c>
      <c r="K124" s="117"/>
      <c r="L124" s="118"/>
      <c r="M124" s="119"/>
      <c r="N124" s="210"/>
      <c r="O124" s="236"/>
      <c r="P124" s="112"/>
      <c r="Q124" s="45"/>
      <c r="R124" s="45" t="s">
        <v>626</v>
      </c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</row>
    <row r="125" spans="1:38" ht="14.25" customHeight="1">
      <c r="A125" s="121">
        <v>4</v>
      </c>
      <c r="B125" s="122">
        <v>45077</v>
      </c>
      <c r="C125" s="199"/>
      <c r="D125" s="199" t="s">
        <v>520</v>
      </c>
      <c r="E125" s="121" t="s">
        <v>648</v>
      </c>
      <c r="F125" s="121">
        <v>1410</v>
      </c>
      <c r="G125" s="121">
        <v>1240</v>
      </c>
      <c r="H125" s="121">
        <v>1540</v>
      </c>
      <c r="I125" s="121" t="s">
        <v>635</v>
      </c>
      <c r="J125" s="127" t="s">
        <v>757</v>
      </c>
      <c r="K125" s="127">
        <f>H125-F125</f>
        <v>130</v>
      </c>
      <c r="L125" s="128">
        <f>(F125*-0.7)/100</f>
        <v>-9.8699999999999992</v>
      </c>
      <c r="M125" s="129">
        <f>(K125+L125)/F125</f>
        <v>8.519858156028369E-2</v>
      </c>
      <c r="N125" s="235" t="s">
        <v>629</v>
      </c>
      <c r="O125" s="130">
        <v>45084</v>
      </c>
      <c r="P125" s="122"/>
      <c r="Q125" s="45"/>
      <c r="R125" s="45" t="s">
        <v>626</v>
      </c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</row>
    <row r="126" spans="1:38" ht="12.75" customHeight="1">
      <c r="A126" s="111"/>
      <c r="B126" s="112"/>
      <c r="C126" s="209"/>
      <c r="D126" s="209"/>
      <c r="E126" s="111"/>
      <c r="F126" s="111"/>
      <c r="G126" s="111"/>
      <c r="H126" s="111"/>
      <c r="I126" s="111"/>
      <c r="J126" s="117"/>
      <c r="K126" s="117"/>
      <c r="L126" s="118"/>
      <c r="M126" s="234"/>
      <c r="N126" s="117"/>
      <c r="O126" s="117"/>
      <c r="P126" s="112"/>
      <c r="R126" s="6"/>
      <c r="S126" s="1"/>
      <c r="T126" s="1"/>
      <c r="U126" s="1"/>
      <c r="V126" s="1"/>
      <c r="W126" s="1"/>
      <c r="X126" s="1"/>
      <c r="Y126" s="1"/>
    </row>
    <row r="127" spans="1:38" ht="12.75" customHeight="1">
      <c r="A127" s="156" t="s">
        <v>639</v>
      </c>
      <c r="B127" s="156"/>
      <c r="C127" s="156"/>
      <c r="D127" s="156"/>
      <c r="E127" s="45"/>
      <c r="F127" s="163" t="s">
        <v>641</v>
      </c>
      <c r="G127" s="66"/>
      <c r="H127" s="66"/>
      <c r="I127" s="66"/>
      <c r="J127" s="6"/>
      <c r="K127" s="193"/>
      <c r="L127" s="194"/>
      <c r="M127" s="6"/>
      <c r="N127" s="146"/>
      <c r="O127" s="237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62" t="s">
        <v>640</v>
      </c>
      <c r="B128" s="156"/>
      <c r="C128" s="156"/>
      <c r="D128" s="156"/>
      <c r="E128" s="6"/>
      <c r="F128" s="163" t="s">
        <v>644</v>
      </c>
      <c r="G128" s="6"/>
      <c r="H128" s="6" t="s">
        <v>758</v>
      </c>
      <c r="I128" s="6"/>
      <c r="J128" s="1"/>
      <c r="K128" s="6"/>
      <c r="L128" s="6"/>
      <c r="M128" s="6"/>
      <c r="N128" s="1"/>
      <c r="O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2"/>
      <c r="B129" s="156"/>
      <c r="C129" s="156"/>
      <c r="D129" s="156"/>
      <c r="E129" s="6"/>
      <c r="F129" s="163"/>
      <c r="G129" s="6"/>
      <c r="H129" s="6"/>
      <c r="I129" s="6"/>
      <c r="J129" s="1"/>
      <c r="K129" s="6"/>
      <c r="L129" s="6"/>
      <c r="M129" s="6"/>
      <c r="N129" s="1"/>
      <c r="O129" s="1"/>
      <c r="Q129" s="1"/>
      <c r="R129" s="6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2"/>
      <c r="B130" s="156"/>
      <c r="C130" s="156"/>
      <c r="D130" s="156"/>
      <c r="E130" s="6"/>
      <c r="F130" s="163"/>
      <c r="G130" s="66"/>
      <c r="H130" s="45"/>
      <c r="I130" s="66"/>
      <c r="J130" s="6"/>
      <c r="K130" s="193"/>
      <c r="L130" s="194"/>
      <c r="M130" s="6"/>
      <c r="N130" s="146"/>
      <c r="O130" s="195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62"/>
      <c r="B131" s="156"/>
      <c r="C131" s="156"/>
      <c r="D131" s="156"/>
      <c r="E131" s="6"/>
      <c r="F131" s="163"/>
      <c r="G131" s="66"/>
      <c r="H131" s="45"/>
      <c r="I131" s="66"/>
      <c r="J131" s="6"/>
      <c r="K131" s="193"/>
      <c r="L131" s="194"/>
      <c r="M131" s="6"/>
      <c r="N131" s="146"/>
      <c r="O131" s="195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2"/>
      <c r="B132" s="156"/>
      <c r="C132" s="156"/>
      <c r="D132" s="156"/>
      <c r="E132" s="6"/>
      <c r="F132" s="163"/>
      <c r="G132" s="66"/>
      <c r="H132" s="45"/>
      <c r="I132" s="66"/>
      <c r="J132" s="6"/>
      <c r="K132" s="193"/>
      <c r="L132" s="194"/>
      <c r="M132" s="6"/>
      <c r="N132" s="146"/>
      <c r="O132" s="195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2"/>
      <c r="B133" s="156"/>
      <c r="C133" s="156"/>
      <c r="D133" s="156"/>
      <c r="E133" s="6"/>
      <c r="F133" s="163"/>
      <c r="G133" s="66"/>
      <c r="H133" s="45"/>
      <c r="I133" s="66"/>
      <c r="J133" s="6"/>
      <c r="K133" s="193"/>
      <c r="L133" s="194"/>
      <c r="M133" s="6"/>
      <c r="N133" s="146"/>
      <c r="O133" s="195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2"/>
      <c r="B134" s="156"/>
      <c r="C134" s="156"/>
      <c r="D134" s="156"/>
      <c r="E134" s="6"/>
      <c r="F134" s="163"/>
      <c r="G134" s="66"/>
      <c r="H134" s="45"/>
      <c r="I134" s="66"/>
      <c r="J134" s="6"/>
      <c r="K134" s="193"/>
      <c r="L134" s="194"/>
      <c r="M134" s="6"/>
      <c r="N134" s="146"/>
      <c r="O134" s="195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2"/>
      <c r="B135" s="156"/>
      <c r="C135" s="156"/>
      <c r="D135" s="156"/>
      <c r="E135" s="6"/>
      <c r="F135" s="163"/>
      <c r="G135" s="66"/>
      <c r="H135" s="45"/>
      <c r="I135" s="66"/>
      <c r="J135" s="6"/>
      <c r="K135" s="193"/>
      <c r="L135" s="194"/>
      <c r="M135" s="6"/>
      <c r="N135" s="146"/>
      <c r="O135" s="195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66"/>
      <c r="B136" s="145"/>
      <c r="C136" s="145"/>
      <c r="D136" s="45"/>
      <c r="E136" s="66"/>
      <c r="F136" s="66"/>
      <c r="G136" s="66"/>
      <c r="H136" s="45"/>
      <c r="I136" s="66"/>
      <c r="J136" s="6"/>
      <c r="K136" s="193"/>
      <c r="L136" s="194"/>
      <c r="M136" s="6"/>
      <c r="N136" s="146"/>
      <c r="O136" s="195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38.25" customHeight="1">
      <c r="A137" s="45"/>
      <c r="B137" s="238" t="s">
        <v>759</v>
      </c>
      <c r="C137" s="238"/>
      <c r="D137" s="238"/>
      <c r="E137" s="238"/>
      <c r="F137" s="6"/>
      <c r="G137" s="6"/>
      <c r="H137" s="173"/>
      <c r="I137" s="6"/>
      <c r="J137" s="173"/>
      <c r="K137" s="174"/>
      <c r="L137" s="6"/>
      <c r="M137" s="6"/>
      <c r="N137" s="1"/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07" t="s">
        <v>16</v>
      </c>
      <c r="B138" s="108" t="s">
        <v>592</v>
      </c>
      <c r="C138" s="108"/>
      <c r="D138" s="109" t="s">
        <v>609</v>
      </c>
      <c r="E138" s="108" t="s">
        <v>610</v>
      </c>
      <c r="F138" s="108" t="s">
        <v>611</v>
      </c>
      <c r="G138" s="108" t="s">
        <v>760</v>
      </c>
      <c r="H138" s="108" t="s">
        <v>761</v>
      </c>
      <c r="I138" s="108" t="s">
        <v>614</v>
      </c>
      <c r="J138" s="239" t="s">
        <v>615</v>
      </c>
      <c r="K138" s="108" t="s">
        <v>616</v>
      </c>
      <c r="L138" s="108" t="s">
        <v>762</v>
      </c>
      <c r="M138" s="108" t="s">
        <v>619</v>
      </c>
      <c r="N138" s="109" t="s">
        <v>620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40">
        <v>1</v>
      </c>
      <c r="B139" s="241">
        <v>41579</v>
      </c>
      <c r="C139" s="241"/>
      <c r="D139" s="242" t="s">
        <v>763</v>
      </c>
      <c r="E139" s="243" t="s">
        <v>622</v>
      </c>
      <c r="F139" s="244">
        <v>82</v>
      </c>
      <c r="G139" s="243" t="s">
        <v>764</v>
      </c>
      <c r="H139" s="243">
        <v>100</v>
      </c>
      <c r="I139" s="245">
        <v>100</v>
      </c>
      <c r="J139" s="246" t="s">
        <v>765</v>
      </c>
      <c r="K139" s="247">
        <f t="shared" ref="K139:K191" si="50">H139-F139</f>
        <v>18</v>
      </c>
      <c r="L139" s="248">
        <f t="shared" ref="L139:L191" si="51">K139/F139</f>
        <v>0.21951219512195122</v>
      </c>
      <c r="M139" s="243" t="s">
        <v>629</v>
      </c>
      <c r="N139" s="249">
        <v>42657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40">
        <v>2</v>
      </c>
      <c r="B140" s="241">
        <v>41794</v>
      </c>
      <c r="C140" s="241"/>
      <c r="D140" s="242" t="s">
        <v>766</v>
      </c>
      <c r="E140" s="243" t="s">
        <v>648</v>
      </c>
      <c r="F140" s="244">
        <v>257</v>
      </c>
      <c r="G140" s="243" t="s">
        <v>764</v>
      </c>
      <c r="H140" s="243">
        <v>300</v>
      </c>
      <c r="I140" s="245">
        <v>300</v>
      </c>
      <c r="J140" s="246" t="s">
        <v>765</v>
      </c>
      <c r="K140" s="247">
        <f t="shared" si="50"/>
        <v>43</v>
      </c>
      <c r="L140" s="248">
        <f t="shared" si="51"/>
        <v>0.16731517509727625</v>
      </c>
      <c r="M140" s="243" t="s">
        <v>629</v>
      </c>
      <c r="N140" s="249">
        <v>41822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40">
        <v>3</v>
      </c>
      <c r="B141" s="241">
        <v>41828</v>
      </c>
      <c r="C141" s="241"/>
      <c r="D141" s="242" t="s">
        <v>767</v>
      </c>
      <c r="E141" s="243" t="s">
        <v>648</v>
      </c>
      <c r="F141" s="244">
        <v>393</v>
      </c>
      <c r="G141" s="243" t="s">
        <v>764</v>
      </c>
      <c r="H141" s="243">
        <v>468</v>
      </c>
      <c r="I141" s="245">
        <v>468</v>
      </c>
      <c r="J141" s="246" t="s">
        <v>765</v>
      </c>
      <c r="K141" s="247">
        <f t="shared" si="50"/>
        <v>75</v>
      </c>
      <c r="L141" s="248">
        <f t="shared" si="51"/>
        <v>0.19083969465648856</v>
      </c>
      <c r="M141" s="243" t="s">
        <v>629</v>
      </c>
      <c r="N141" s="249">
        <v>41863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40">
        <v>4</v>
      </c>
      <c r="B142" s="241">
        <v>41857</v>
      </c>
      <c r="C142" s="241"/>
      <c r="D142" s="242" t="s">
        <v>768</v>
      </c>
      <c r="E142" s="243" t="s">
        <v>648</v>
      </c>
      <c r="F142" s="244">
        <v>205</v>
      </c>
      <c r="G142" s="243" t="s">
        <v>764</v>
      </c>
      <c r="H142" s="243">
        <v>275</v>
      </c>
      <c r="I142" s="245">
        <v>250</v>
      </c>
      <c r="J142" s="246" t="s">
        <v>765</v>
      </c>
      <c r="K142" s="247">
        <f t="shared" si="50"/>
        <v>70</v>
      </c>
      <c r="L142" s="248">
        <f t="shared" si="51"/>
        <v>0.34146341463414637</v>
      </c>
      <c r="M142" s="243" t="s">
        <v>629</v>
      </c>
      <c r="N142" s="249">
        <v>41962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40">
        <v>5</v>
      </c>
      <c r="B143" s="241">
        <v>41886</v>
      </c>
      <c r="C143" s="241"/>
      <c r="D143" s="242" t="s">
        <v>769</v>
      </c>
      <c r="E143" s="243" t="s">
        <v>648</v>
      </c>
      <c r="F143" s="244">
        <v>162</v>
      </c>
      <c r="G143" s="243" t="s">
        <v>764</v>
      </c>
      <c r="H143" s="243">
        <v>190</v>
      </c>
      <c r="I143" s="245">
        <v>190</v>
      </c>
      <c r="J143" s="246" t="s">
        <v>765</v>
      </c>
      <c r="K143" s="247">
        <f t="shared" si="50"/>
        <v>28</v>
      </c>
      <c r="L143" s="248">
        <f t="shared" si="51"/>
        <v>0.1728395061728395</v>
      </c>
      <c r="M143" s="243" t="s">
        <v>629</v>
      </c>
      <c r="N143" s="249">
        <v>42006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40">
        <v>6</v>
      </c>
      <c r="B144" s="241">
        <v>41886</v>
      </c>
      <c r="C144" s="241"/>
      <c r="D144" s="242" t="s">
        <v>770</v>
      </c>
      <c r="E144" s="243" t="s">
        <v>648</v>
      </c>
      <c r="F144" s="244">
        <v>75</v>
      </c>
      <c r="G144" s="243" t="s">
        <v>764</v>
      </c>
      <c r="H144" s="243">
        <v>91.5</v>
      </c>
      <c r="I144" s="245" t="s">
        <v>753</v>
      </c>
      <c r="J144" s="246" t="s">
        <v>771</v>
      </c>
      <c r="K144" s="247">
        <f t="shared" si="50"/>
        <v>16.5</v>
      </c>
      <c r="L144" s="248">
        <f t="shared" si="51"/>
        <v>0.22</v>
      </c>
      <c r="M144" s="243" t="s">
        <v>629</v>
      </c>
      <c r="N144" s="249">
        <v>41954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40">
        <v>7</v>
      </c>
      <c r="B145" s="241">
        <v>41913</v>
      </c>
      <c r="C145" s="241"/>
      <c r="D145" s="242" t="s">
        <v>772</v>
      </c>
      <c r="E145" s="243" t="s">
        <v>648</v>
      </c>
      <c r="F145" s="244">
        <v>850</v>
      </c>
      <c r="G145" s="243" t="s">
        <v>764</v>
      </c>
      <c r="H145" s="243">
        <v>982.5</v>
      </c>
      <c r="I145" s="245">
        <v>1050</v>
      </c>
      <c r="J145" s="246" t="s">
        <v>773</v>
      </c>
      <c r="K145" s="247">
        <f t="shared" si="50"/>
        <v>132.5</v>
      </c>
      <c r="L145" s="248">
        <f t="shared" si="51"/>
        <v>0.15588235294117647</v>
      </c>
      <c r="M145" s="243" t="s">
        <v>629</v>
      </c>
      <c r="N145" s="249">
        <v>42039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40">
        <v>8</v>
      </c>
      <c r="B146" s="241">
        <v>41913</v>
      </c>
      <c r="C146" s="241"/>
      <c r="D146" s="242" t="s">
        <v>774</v>
      </c>
      <c r="E146" s="243" t="s">
        <v>648</v>
      </c>
      <c r="F146" s="244">
        <v>475</v>
      </c>
      <c r="G146" s="243" t="s">
        <v>764</v>
      </c>
      <c r="H146" s="243">
        <v>515</v>
      </c>
      <c r="I146" s="245">
        <v>600</v>
      </c>
      <c r="J146" s="246" t="s">
        <v>775</v>
      </c>
      <c r="K146" s="247">
        <f t="shared" si="50"/>
        <v>40</v>
      </c>
      <c r="L146" s="248">
        <f t="shared" si="51"/>
        <v>8.4210526315789472E-2</v>
      </c>
      <c r="M146" s="243" t="s">
        <v>629</v>
      </c>
      <c r="N146" s="249">
        <v>41939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40">
        <v>9</v>
      </c>
      <c r="B147" s="241">
        <v>41913</v>
      </c>
      <c r="C147" s="241"/>
      <c r="D147" s="242" t="s">
        <v>776</v>
      </c>
      <c r="E147" s="243" t="s">
        <v>648</v>
      </c>
      <c r="F147" s="244">
        <v>86</v>
      </c>
      <c r="G147" s="243" t="s">
        <v>764</v>
      </c>
      <c r="H147" s="243">
        <v>99</v>
      </c>
      <c r="I147" s="245">
        <v>140</v>
      </c>
      <c r="J147" s="246" t="s">
        <v>777</v>
      </c>
      <c r="K147" s="247">
        <f t="shared" si="50"/>
        <v>13</v>
      </c>
      <c r="L147" s="248">
        <f t="shared" si="51"/>
        <v>0.15116279069767441</v>
      </c>
      <c r="M147" s="243" t="s">
        <v>629</v>
      </c>
      <c r="N147" s="249">
        <v>41939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40">
        <v>10</v>
      </c>
      <c r="B148" s="241">
        <v>41926</v>
      </c>
      <c r="C148" s="241"/>
      <c r="D148" s="242" t="s">
        <v>778</v>
      </c>
      <c r="E148" s="243" t="s">
        <v>648</v>
      </c>
      <c r="F148" s="244">
        <v>496.6</v>
      </c>
      <c r="G148" s="243" t="s">
        <v>764</v>
      </c>
      <c r="H148" s="243">
        <v>621</v>
      </c>
      <c r="I148" s="245">
        <v>580</v>
      </c>
      <c r="J148" s="246" t="s">
        <v>765</v>
      </c>
      <c r="K148" s="247">
        <f t="shared" si="50"/>
        <v>124.39999999999998</v>
      </c>
      <c r="L148" s="248">
        <f t="shared" si="51"/>
        <v>0.25050342327829234</v>
      </c>
      <c r="M148" s="243" t="s">
        <v>629</v>
      </c>
      <c r="N148" s="249">
        <v>42605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40">
        <v>11</v>
      </c>
      <c r="B149" s="241">
        <v>41926</v>
      </c>
      <c r="C149" s="241"/>
      <c r="D149" s="242" t="s">
        <v>779</v>
      </c>
      <c r="E149" s="243" t="s">
        <v>648</v>
      </c>
      <c r="F149" s="244">
        <v>2481.9</v>
      </c>
      <c r="G149" s="243" t="s">
        <v>764</v>
      </c>
      <c r="H149" s="243">
        <v>2840</v>
      </c>
      <c r="I149" s="245">
        <v>2870</v>
      </c>
      <c r="J149" s="246" t="s">
        <v>780</v>
      </c>
      <c r="K149" s="247">
        <f t="shared" si="50"/>
        <v>358.09999999999991</v>
      </c>
      <c r="L149" s="248">
        <f t="shared" si="51"/>
        <v>0.14428462065353154</v>
      </c>
      <c r="M149" s="243" t="s">
        <v>629</v>
      </c>
      <c r="N149" s="249">
        <v>42017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40">
        <v>12</v>
      </c>
      <c r="B150" s="241">
        <v>41928</v>
      </c>
      <c r="C150" s="241"/>
      <c r="D150" s="242" t="s">
        <v>781</v>
      </c>
      <c r="E150" s="243" t="s">
        <v>648</v>
      </c>
      <c r="F150" s="244">
        <v>84.5</v>
      </c>
      <c r="G150" s="243" t="s">
        <v>764</v>
      </c>
      <c r="H150" s="243">
        <v>93</v>
      </c>
      <c r="I150" s="245">
        <v>110</v>
      </c>
      <c r="J150" s="246" t="s">
        <v>782</v>
      </c>
      <c r="K150" s="247">
        <f t="shared" si="50"/>
        <v>8.5</v>
      </c>
      <c r="L150" s="248">
        <f t="shared" si="51"/>
        <v>0.10059171597633136</v>
      </c>
      <c r="M150" s="243" t="s">
        <v>629</v>
      </c>
      <c r="N150" s="249">
        <v>41939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40">
        <v>13</v>
      </c>
      <c r="B151" s="241">
        <v>41928</v>
      </c>
      <c r="C151" s="241"/>
      <c r="D151" s="242" t="s">
        <v>783</v>
      </c>
      <c r="E151" s="243" t="s">
        <v>648</v>
      </c>
      <c r="F151" s="244">
        <v>401</v>
      </c>
      <c r="G151" s="243" t="s">
        <v>764</v>
      </c>
      <c r="H151" s="243">
        <v>428</v>
      </c>
      <c r="I151" s="245">
        <v>450</v>
      </c>
      <c r="J151" s="246" t="s">
        <v>784</v>
      </c>
      <c r="K151" s="247">
        <f t="shared" si="50"/>
        <v>27</v>
      </c>
      <c r="L151" s="248">
        <f t="shared" si="51"/>
        <v>6.7331670822942641E-2</v>
      </c>
      <c r="M151" s="243" t="s">
        <v>629</v>
      </c>
      <c r="N151" s="249">
        <v>42020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40">
        <v>14</v>
      </c>
      <c r="B152" s="241">
        <v>41928</v>
      </c>
      <c r="C152" s="241"/>
      <c r="D152" s="242" t="s">
        <v>785</v>
      </c>
      <c r="E152" s="243" t="s">
        <v>648</v>
      </c>
      <c r="F152" s="244">
        <v>101</v>
      </c>
      <c r="G152" s="243" t="s">
        <v>764</v>
      </c>
      <c r="H152" s="243">
        <v>112</v>
      </c>
      <c r="I152" s="245">
        <v>120</v>
      </c>
      <c r="J152" s="246" t="s">
        <v>786</v>
      </c>
      <c r="K152" s="247">
        <f t="shared" si="50"/>
        <v>11</v>
      </c>
      <c r="L152" s="248">
        <f t="shared" si="51"/>
        <v>0.10891089108910891</v>
      </c>
      <c r="M152" s="243" t="s">
        <v>629</v>
      </c>
      <c r="N152" s="249">
        <v>41939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40">
        <v>15</v>
      </c>
      <c r="B153" s="241">
        <v>41954</v>
      </c>
      <c r="C153" s="241"/>
      <c r="D153" s="242" t="s">
        <v>787</v>
      </c>
      <c r="E153" s="243" t="s">
        <v>648</v>
      </c>
      <c r="F153" s="244">
        <v>59</v>
      </c>
      <c r="G153" s="243" t="s">
        <v>764</v>
      </c>
      <c r="H153" s="243">
        <v>76</v>
      </c>
      <c r="I153" s="245">
        <v>76</v>
      </c>
      <c r="J153" s="246" t="s">
        <v>765</v>
      </c>
      <c r="K153" s="247">
        <f t="shared" si="50"/>
        <v>17</v>
      </c>
      <c r="L153" s="248">
        <f t="shared" si="51"/>
        <v>0.28813559322033899</v>
      </c>
      <c r="M153" s="243" t="s">
        <v>629</v>
      </c>
      <c r="N153" s="249">
        <v>43032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40">
        <v>16</v>
      </c>
      <c r="B154" s="241">
        <v>41954</v>
      </c>
      <c r="C154" s="241"/>
      <c r="D154" s="242" t="s">
        <v>776</v>
      </c>
      <c r="E154" s="243" t="s">
        <v>648</v>
      </c>
      <c r="F154" s="244">
        <v>99</v>
      </c>
      <c r="G154" s="243" t="s">
        <v>764</v>
      </c>
      <c r="H154" s="243">
        <v>120</v>
      </c>
      <c r="I154" s="245">
        <v>120</v>
      </c>
      <c r="J154" s="246" t="s">
        <v>696</v>
      </c>
      <c r="K154" s="247">
        <f t="shared" si="50"/>
        <v>21</v>
      </c>
      <c r="L154" s="248">
        <f t="shared" si="51"/>
        <v>0.21212121212121213</v>
      </c>
      <c r="M154" s="243" t="s">
        <v>629</v>
      </c>
      <c r="N154" s="249">
        <v>41960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40">
        <v>17</v>
      </c>
      <c r="B155" s="241">
        <v>41956</v>
      </c>
      <c r="C155" s="241"/>
      <c r="D155" s="242" t="s">
        <v>788</v>
      </c>
      <c r="E155" s="243" t="s">
        <v>648</v>
      </c>
      <c r="F155" s="244">
        <v>22</v>
      </c>
      <c r="G155" s="243" t="s">
        <v>764</v>
      </c>
      <c r="H155" s="243">
        <v>33.549999999999997</v>
      </c>
      <c r="I155" s="245">
        <v>32</v>
      </c>
      <c r="J155" s="246" t="s">
        <v>789</v>
      </c>
      <c r="K155" s="247">
        <f t="shared" si="50"/>
        <v>11.549999999999997</v>
      </c>
      <c r="L155" s="248">
        <f t="shared" si="51"/>
        <v>0.52499999999999991</v>
      </c>
      <c r="M155" s="243" t="s">
        <v>629</v>
      </c>
      <c r="N155" s="249">
        <v>42188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40">
        <v>18</v>
      </c>
      <c r="B156" s="241">
        <v>41976</v>
      </c>
      <c r="C156" s="241"/>
      <c r="D156" s="242" t="s">
        <v>790</v>
      </c>
      <c r="E156" s="243" t="s">
        <v>648</v>
      </c>
      <c r="F156" s="244">
        <v>440</v>
      </c>
      <c r="G156" s="243" t="s">
        <v>764</v>
      </c>
      <c r="H156" s="243">
        <v>520</v>
      </c>
      <c r="I156" s="245">
        <v>520</v>
      </c>
      <c r="J156" s="246" t="s">
        <v>791</v>
      </c>
      <c r="K156" s="247">
        <f t="shared" si="50"/>
        <v>80</v>
      </c>
      <c r="L156" s="248">
        <f t="shared" si="51"/>
        <v>0.18181818181818182</v>
      </c>
      <c r="M156" s="243" t="s">
        <v>629</v>
      </c>
      <c r="N156" s="249">
        <v>42208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40">
        <v>19</v>
      </c>
      <c r="B157" s="241">
        <v>41976</v>
      </c>
      <c r="C157" s="241"/>
      <c r="D157" s="242" t="s">
        <v>792</v>
      </c>
      <c r="E157" s="243" t="s">
        <v>648</v>
      </c>
      <c r="F157" s="244">
        <v>360</v>
      </c>
      <c r="G157" s="243" t="s">
        <v>764</v>
      </c>
      <c r="H157" s="243">
        <v>427</v>
      </c>
      <c r="I157" s="245">
        <v>425</v>
      </c>
      <c r="J157" s="246" t="s">
        <v>793</v>
      </c>
      <c r="K157" s="247">
        <f t="shared" si="50"/>
        <v>67</v>
      </c>
      <c r="L157" s="248">
        <f t="shared" si="51"/>
        <v>0.18611111111111112</v>
      </c>
      <c r="M157" s="243" t="s">
        <v>629</v>
      </c>
      <c r="N157" s="249">
        <v>42058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40">
        <v>20</v>
      </c>
      <c r="B158" s="241">
        <v>42012</v>
      </c>
      <c r="C158" s="241"/>
      <c r="D158" s="242" t="s">
        <v>794</v>
      </c>
      <c r="E158" s="243" t="s">
        <v>648</v>
      </c>
      <c r="F158" s="244">
        <v>360</v>
      </c>
      <c r="G158" s="243" t="s">
        <v>764</v>
      </c>
      <c r="H158" s="243">
        <v>455</v>
      </c>
      <c r="I158" s="245">
        <v>420</v>
      </c>
      <c r="J158" s="246" t="s">
        <v>795</v>
      </c>
      <c r="K158" s="247">
        <f t="shared" si="50"/>
        <v>95</v>
      </c>
      <c r="L158" s="248">
        <f t="shared" si="51"/>
        <v>0.2638888888888889</v>
      </c>
      <c r="M158" s="243" t="s">
        <v>629</v>
      </c>
      <c r="N158" s="249">
        <v>42024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40">
        <v>21</v>
      </c>
      <c r="B159" s="241">
        <v>42012</v>
      </c>
      <c r="C159" s="241"/>
      <c r="D159" s="242" t="s">
        <v>796</v>
      </c>
      <c r="E159" s="243" t="s">
        <v>648</v>
      </c>
      <c r="F159" s="244">
        <v>130</v>
      </c>
      <c r="G159" s="243"/>
      <c r="H159" s="243">
        <v>175.5</v>
      </c>
      <c r="I159" s="245">
        <v>165</v>
      </c>
      <c r="J159" s="246" t="s">
        <v>797</v>
      </c>
      <c r="K159" s="247">
        <f t="shared" si="50"/>
        <v>45.5</v>
      </c>
      <c r="L159" s="248">
        <f t="shared" si="51"/>
        <v>0.35</v>
      </c>
      <c r="M159" s="243" t="s">
        <v>629</v>
      </c>
      <c r="N159" s="249">
        <v>43088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40">
        <v>22</v>
      </c>
      <c r="B160" s="241">
        <v>42040</v>
      </c>
      <c r="C160" s="241"/>
      <c r="D160" s="242" t="s">
        <v>416</v>
      </c>
      <c r="E160" s="243" t="s">
        <v>622</v>
      </c>
      <c r="F160" s="244">
        <v>98</v>
      </c>
      <c r="G160" s="243"/>
      <c r="H160" s="243">
        <v>120</v>
      </c>
      <c r="I160" s="245">
        <v>120</v>
      </c>
      <c r="J160" s="246" t="s">
        <v>765</v>
      </c>
      <c r="K160" s="247">
        <f t="shared" si="50"/>
        <v>22</v>
      </c>
      <c r="L160" s="248">
        <f t="shared" si="51"/>
        <v>0.22448979591836735</v>
      </c>
      <c r="M160" s="243" t="s">
        <v>629</v>
      </c>
      <c r="N160" s="249">
        <v>42753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40">
        <v>23</v>
      </c>
      <c r="B161" s="241">
        <v>42040</v>
      </c>
      <c r="C161" s="241"/>
      <c r="D161" s="242" t="s">
        <v>798</v>
      </c>
      <c r="E161" s="243" t="s">
        <v>622</v>
      </c>
      <c r="F161" s="244">
        <v>196</v>
      </c>
      <c r="G161" s="243"/>
      <c r="H161" s="243">
        <v>262</v>
      </c>
      <c r="I161" s="245">
        <v>255</v>
      </c>
      <c r="J161" s="246" t="s">
        <v>765</v>
      </c>
      <c r="K161" s="247">
        <f t="shared" si="50"/>
        <v>66</v>
      </c>
      <c r="L161" s="248">
        <f t="shared" si="51"/>
        <v>0.33673469387755101</v>
      </c>
      <c r="M161" s="243" t="s">
        <v>629</v>
      </c>
      <c r="N161" s="249">
        <v>42599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50">
        <v>24</v>
      </c>
      <c r="B162" s="251">
        <v>42067</v>
      </c>
      <c r="C162" s="251"/>
      <c r="D162" s="252" t="s">
        <v>415</v>
      </c>
      <c r="E162" s="253" t="s">
        <v>622</v>
      </c>
      <c r="F162" s="254">
        <v>235</v>
      </c>
      <c r="G162" s="254"/>
      <c r="H162" s="255">
        <v>77</v>
      </c>
      <c r="I162" s="255" t="s">
        <v>799</v>
      </c>
      <c r="J162" s="256" t="s">
        <v>800</v>
      </c>
      <c r="K162" s="257">
        <f t="shared" si="50"/>
        <v>-158</v>
      </c>
      <c r="L162" s="258">
        <f t="shared" si="51"/>
        <v>-0.67234042553191486</v>
      </c>
      <c r="M162" s="254" t="s">
        <v>653</v>
      </c>
      <c r="N162" s="251">
        <v>43522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40">
        <v>25</v>
      </c>
      <c r="B163" s="241">
        <v>42067</v>
      </c>
      <c r="C163" s="241"/>
      <c r="D163" s="242" t="s">
        <v>801</v>
      </c>
      <c r="E163" s="243" t="s">
        <v>622</v>
      </c>
      <c r="F163" s="244">
        <v>185</v>
      </c>
      <c r="G163" s="243"/>
      <c r="H163" s="243">
        <v>224</v>
      </c>
      <c r="I163" s="245" t="s">
        <v>802</v>
      </c>
      <c r="J163" s="246" t="s">
        <v>765</v>
      </c>
      <c r="K163" s="247">
        <f t="shared" si="50"/>
        <v>39</v>
      </c>
      <c r="L163" s="248">
        <f t="shared" si="51"/>
        <v>0.21081081081081082</v>
      </c>
      <c r="M163" s="243" t="s">
        <v>629</v>
      </c>
      <c r="N163" s="249">
        <v>42647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50">
        <v>26</v>
      </c>
      <c r="B164" s="251">
        <v>42090</v>
      </c>
      <c r="C164" s="251"/>
      <c r="D164" s="259" t="s">
        <v>803</v>
      </c>
      <c r="E164" s="254" t="s">
        <v>622</v>
      </c>
      <c r="F164" s="254">
        <v>49.5</v>
      </c>
      <c r="G164" s="255"/>
      <c r="H164" s="255">
        <v>15.85</v>
      </c>
      <c r="I164" s="255">
        <v>67</v>
      </c>
      <c r="J164" s="256" t="s">
        <v>804</v>
      </c>
      <c r="K164" s="255">
        <f t="shared" si="50"/>
        <v>-33.65</v>
      </c>
      <c r="L164" s="260">
        <f t="shared" si="51"/>
        <v>-0.67979797979797973</v>
      </c>
      <c r="M164" s="254" t="s">
        <v>653</v>
      </c>
      <c r="N164" s="261">
        <v>43627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40">
        <v>27</v>
      </c>
      <c r="B165" s="241">
        <v>42093</v>
      </c>
      <c r="C165" s="241"/>
      <c r="D165" s="242" t="s">
        <v>805</v>
      </c>
      <c r="E165" s="243" t="s">
        <v>622</v>
      </c>
      <c r="F165" s="244">
        <v>183.5</v>
      </c>
      <c r="G165" s="243"/>
      <c r="H165" s="243">
        <v>219</v>
      </c>
      <c r="I165" s="245">
        <v>218</v>
      </c>
      <c r="J165" s="246" t="s">
        <v>806</v>
      </c>
      <c r="K165" s="247">
        <f t="shared" si="50"/>
        <v>35.5</v>
      </c>
      <c r="L165" s="248">
        <f t="shared" si="51"/>
        <v>0.19346049046321526</v>
      </c>
      <c r="M165" s="243" t="s">
        <v>629</v>
      </c>
      <c r="N165" s="249">
        <v>42103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40">
        <v>28</v>
      </c>
      <c r="B166" s="241">
        <v>42114</v>
      </c>
      <c r="C166" s="241"/>
      <c r="D166" s="242" t="s">
        <v>807</v>
      </c>
      <c r="E166" s="243" t="s">
        <v>622</v>
      </c>
      <c r="F166" s="244">
        <f>(227+237)/2</f>
        <v>232</v>
      </c>
      <c r="G166" s="243"/>
      <c r="H166" s="243">
        <v>298</v>
      </c>
      <c r="I166" s="245">
        <v>298</v>
      </c>
      <c r="J166" s="246" t="s">
        <v>765</v>
      </c>
      <c r="K166" s="247">
        <f t="shared" si="50"/>
        <v>66</v>
      </c>
      <c r="L166" s="248">
        <f t="shared" si="51"/>
        <v>0.28448275862068967</v>
      </c>
      <c r="M166" s="243" t="s">
        <v>629</v>
      </c>
      <c r="N166" s="249">
        <v>42823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40">
        <v>29</v>
      </c>
      <c r="B167" s="241">
        <v>42128</v>
      </c>
      <c r="C167" s="241"/>
      <c r="D167" s="242" t="s">
        <v>808</v>
      </c>
      <c r="E167" s="243" t="s">
        <v>648</v>
      </c>
      <c r="F167" s="244">
        <v>385</v>
      </c>
      <c r="G167" s="243"/>
      <c r="H167" s="243">
        <f>212.5+331</f>
        <v>543.5</v>
      </c>
      <c r="I167" s="245">
        <v>510</v>
      </c>
      <c r="J167" s="246" t="s">
        <v>809</v>
      </c>
      <c r="K167" s="247">
        <f t="shared" si="50"/>
        <v>158.5</v>
      </c>
      <c r="L167" s="248">
        <f t="shared" si="51"/>
        <v>0.41168831168831171</v>
      </c>
      <c r="M167" s="243" t="s">
        <v>629</v>
      </c>
      <c r="N167" s="249">
        <v>42235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40">
        <v>30</v>
      </c>
      <c r="B168" s="241">
        <v>42128</v>
      </c>
      <c r="C168" s="241"/>
      <c r="D168" s="242" t="s">
        <v>810</v>
      </c>
      <c r="E168" s="243" t="s">
        <v>648</v>
      </c>
      <c r="F168" s="244">
        <v>115.5</v>
      </c>
      <c r="G168" s="243"/>
      <c r="H168" s="243">
        <v>146</v>
      </c>
      <c r="I168" s="245">
        <v>142</v>
      </c>
      <c r="J168" s="246" t="s">
        <v>811</v>
      </c>
      <c r="K168" s="247">
        <f t="shared" si="50"/>
        <v>30.5</v>
      </c>
      <c r="L168" s="248">
        <f t="shared" si="51"/>
        <v>0.26406926406926406</v>
      </c>
      <c r="M168" s="243" t="s">
        <v>629</v>
      </c>
      <c r="N168" s="249">
        <v>42202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40">
        <v>31</v>
      </c>
      <c r="B169" s="241">
        <v>42151</v>
      </c>
      <c r="C169" s="241"/>
      <c r="D169" s="242" t="s">
        <v>565</v>
      </c>
      <c r="E169" s="243" t="s">
        <v>648</v>
      </c>
      <c r="F169" s="244">
        <v>237.5</v>
      </c>
      <c r="G169" s="243"/>
      <c r="H169" s="243">
        <v>279.5</v>
      </c>
      <c r="I169" s="245">
        <v>278</v>
      </c>
      <c r="J169" s="246" t="s">
        <v>765</v>
      </c>
      <c r="K169" s="247">
        <f t="shared" si="50"/>
        <v>42</v>
      </c>
      <c r="L169" s="248">
        <f t="shared" si="51"/>
        <v>0.17684210526315788</v>
      </c>
      <c r="M169" s="243" t="s">
        <v>629</v>
      </c>
      <c r="N169" s="249">
        <v>42222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40">
        <v>32</v>
      </c>
      <c r="B170" s="241">
        <v>42174</v>
      </c>
      <c r="C170" s="241"/>
      <c r="D170" s="242" t="s">
        <v>783</v>
      </c>
      <c r="E170" s="243" t="s">
        <v>622</v>
      </c>
      <c r="F170" s="244">
        <v>340</v>
      </c>
      <c r="G170" s="243"/>
      <c r="H170" s="243">
        <v>448</v>
      </c>
      <c r="I170" s="245">
        <v>448</v>
      </c>
      <c r="J170" s="246" t="s">
        <v>765</v>
      </c>
      <c r="K170" s="247">
        <f t="shared" si="50"/>
        <v>108</v>
      </c>
      <c r="L170" s="248">
        <f t="shared" si="51"/>
        <v>0.31764705882352939</v>
      </c>
      <c r="M170" s="243" t="s">
        <v>629</v>
      </c>
      <c r="N170" s="249">
        <v>43018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40">
        <v>33</v>
      </c>
      <c r="B171" s="241">
        <v>42191</v>
      </c>
      <c r="C171" s="241"/>
      <c r="D171" s="242" t="s">
        <v>812</v>
      </c>
      <c r="E171" s="243" t="s">
        <v>622</v>
      </c>
      <c r="F171" s="244">
        <v>390</v>
      </c>
      <c r="G171" s="243"/>
      <c r="H171" s="243">
        <v>460</v>
      </c>
      <c r="I171" s="245">
        <v>460</v>
      </c>
      <c r="J171" s="246" t="s">
        <v>765</v>
      </c>
      <c r="K171" s="247">
        <f t="shared" si="50"/>
        <v>70</v>
      </c>
      <c r="L171" s="248">
        <f t="shared" si="51"/>
        <v>0.17948717948717949</v>
      </c>
      <c r="M171" s="243" t="s">
        <v>629</v>
      </c>
      <c r="N171" s="249">
        <v>42478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50">
        <v>34</v>
      </c>
      <c r="B172" s="251">
        <v>42195</v>
      </c>
      <c r="C172" s="251"/>
      <c r="D172" s="252" t="s">
        <v>813</v>
      </c>
      <c r="E172" s="253" t="s">
        <v>622</v>
      </c>
      <c r="F172" s="254">
        <v>122.5</v>
      </c>
      <c r="G172" s="254"/>
      <c r="H172" s="255">
        <v>61</v>
      </c>
      <c r="I172" s="255">
        <v>172</v>
      </c>
      <c r="J172" s="256" t="s">
        <v>814</v>
      </c>
      <c r="K172" s="257">
        <f t="shared" si="50"/>
        <v>-61.5</v>
      </c>
      <c r="L172" s="258">
        <f t="shared" si="51"/>
        <v>-0.50204081632653064</v>
      </c>
      <c r="M172" s="254" t="s">
        <v>653</v>
      </c>
      <c r="N172" s="251">
        <v>43333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40">
        <v>35</v>
      </c>
      <c r="B173" s="241">
        <v>42219</v>
      </c>
      <c r="C173" s="241"/>
      <c r="D173" s="242" t="s">
        <v>815</v>
      </c>
      <c r="E173" s="243" t="s">
        <v>622</v>
      </c>
      <c r="F173" s="244">
        <v>297.5</v>
      </c>
      <c r="G173" s="243"/>
      <c r="H173" s="243">
        <v>350</v>
      </c>
      <c r="I173" s="245">
        <v>360</v>
      </c>
      <c r="J173" s="246" t="s">
        <v>816</v>
      </c>
      <c r="K173" s="247">
        <f t="shared" si="50"/>
        <v>52.5</v>
      </c>
      <c r="L173" s="248">
        <f t="shared" si="51"/>
        <v>0.17647058823529413</v>
      </c>
      <c r="M173" s="243" t="s">
        <v>629</v>
      </c>
      <c r="N173" s="249">
        <v>42232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40">
        <v>36</v>
      </c>
      <c r="B174" s="241">
        <v>42219</v>
      </c>
      <c r="C174" s="241"/>
      <c r="D174" s="242" t="s">
        <v>817</v>
      </c>
      <c r="E174" s="243" t="s">
        <v>622</v>
      </c>
      <c r="F174" s="244">
        <v>115.5</v>
      </c>
      <c r="G174" s="243"/>
      <c r="H174" s="243">
        <v>149</v>
      </c>
      <c r="I174" s="245">
        <v>140</v>
      </c>
      <c r="J174" s="246" t="s">
        <v>818</v>
      </c>
      <c r="K174" s="247">
        <f t="shared" si="50"/>
        <v>33.5</v>
      </c>
      <c r="L174" s="248">
        <f t="shared" si="51"/>
        <v>0.29004329004329005</v>
      </c>
      <c r="M174" s="243" t="s">
        <v>629</v>
      </c>
      <c r="N174" s="249">
        <v>42740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40">
        <v>37</v>
      </c>
      <c r="B175" s="241">
        <v>42251</v>
      </c>
      <c r="C175" s="241"/>
      <c r="D175" s="242" t="s">
        <v>565</v>
      </c>
      <c r="E175" s="243" t="s">
        <v>622</v>
      </c>
      <c r="F175" s="244">
        <v>226</v>
      </c>
      <c r="G175" s="243"/>
      <c r="H175" s="243">
        <v>292</v>
      </c>
      <c r="I175" s="245">
        <v>292</v>
      </c>
      <c r="J175" s="246" t="s">
        <v>819</v>
      </c>
      <c r="K175" s="247">
        <f t="shared" si="50"/>
        <v>66</v>
      </c>
      <c r="L175" s="248">
        <f t="shared" si="51"/>
        <v>0.29203539823008851</v>
      </c>
      <c r="M175" s="243" t="s">
        <v>629</v>
      </c>
      <c r="N175" s="249">
        <v>42286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40">
        <v>38</v>
      </c>
      <c r="B176" s="241">
        <v>42254</v>
      </c>
      <c r="C176" s="241"/>
      <c r="D176" s="242" t="s">
        <v>807</v>
      </c>
      <c r="E176" s="243" t="s">
        <v>622</v>
      </c>
      <c r="F176" s="244">
        <v>232.5</v>
      </c>
      <c r="G176" s="243"/>
      <c r="H176" s="243">
        <v>312.5</v>
      </c>
      <c r="I176" s="245">
        <v>310</v>
      </c>
      <c r="J176" s="246" t="s">
        <v>765</v>
      </c>
      <c r="K176" s="247">
        <f t="shared" si="50"/>
        <v>80</v>
      </c>
      <c r="L176" s="248">
        <f t="shared" si="51"/>
        <v>0.34408602150537637</v>
      </c>
      <c r="M176" s="243" t="s">
        <v>629</v>
      </c>
      <c r="N176" s="249">
        <v>42823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40">
        <v>39</v>
      </c>
      <c r="B177" s="241">
        <v>42268</v>
      </c>
      <c r="C177" s="241"/>
      <c r="D177" s="242" t="s">
        <v>820</v>
      </c>
      <c r="E177" s="243" t="s">
        <v>622</v>
      </c>
      <c r="F177" s="244">
        <v>196.5</v>
      </c>
      <c r="G177" s="243"/>
      <c r="H177" s="243">
        <v>238</v>
      </c>
      <c r="I177" s="245">
        <v>238</v>
      </c>
      <c r="J177" s="246" t="s">
        <v>819</v>
      </c>
      <c r="K177" s="247">
        <f t="shared" si="50"/>
        <v>41.5</v>
      </c>
      <c r="L177" s="248">
        <f t="shared" si="51"/>
        <v>0.21119592875318066</v>
      </c>
      <c r="M177" s="243" t="s">
        <v>629</v>
      </c>
      <c r="N177" s="249">
        <v>42291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40">
        <v>40</v>
      </c>
      <c r="B178" s="241">
        <v>42271</v>
      </c>
      <c r="C178" s="241"/>
      <c r="D178" s="242" t="s">
        <v>763</v>
      </c>
      <c r="E178" s="243" t="s">
        <v>622</v>
      </c>
      <c r="F178" s="244">
        <v>65</v>
      </c>
      <c r="G178" s="243"/>
      <c r="H178" s="243">
        <v>82</v>
      </c>
      <c r="I178" s="245">
        <v>82</v>
      </c>
      <c r="J178" s="246" t="s">
        <v>819</v>
      </c>
      <c r="K178" s="247">
        <f t="shared" si="50"/>
        <v>17</v>
      </c>
      <c r="L178" s="248">
        <f t="shared" si="51"/>
        <v>0.26153846153846155</v>
      </c>
      <c r="M178" s="243" t="s">
        <v>629</v>
      </c>
      <c r="N178" s="249">
        <v>42578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40">
        <v>41</v>
      </c>
      <c r="B179" s="241">
        <v>42291</v>
      </c>
      <c r="C179" s="241"/>
      <c r="D179" s="242" t="s">
        <v>821</v>
      </c>
      <c r="E179" s="243" t="s">
        <v>622</v>
      </c>
      <c r="F179" s="244">
        <v>144</v>
      </c>
      <c r="G179" s="243"/>
      <c r="H179" s="243">
        <v>182.5</v>
      </c>
      <c r="I179" s="245">
        <v>181</v>
      </c>
      <c r="J179" s="246" t="s">
        <v>819</v>
      </c>
      <c r="K179" s="247">
        <f t="shared" si="50"/>
        <v>38.5</v>
      </c>
      <c r="L179" s="248">
        <f t="shared" si="51"/>
        <v>0.2673611111111111</v>
      </c>
      <c r="M179" s="243" t="s">
        <v>629</v>
      </c>
      <c r="N179" s="249">
        <v>42817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40">
        <v>42</v>
      </c>
      <c r="B180" s="241">
        <v>42291</v>
      </c>
      <c r="C180" s="241"/>
      <c r="D180" s="242" t="s">
        <v>822</v>
      </c>
      <c r="E180" s="243" t="s">
        <v>622</v>
      </c>
      <c r="F180" s="244">
        <v>264</v>
      </c>
      <c r="G180" s="243"/>
      <c r="H180" s="243">
        <v>311</v>
      </c>
      <c r="I180" s="245">
        <v>311</v>
      </c>
      <c r="J180" s="246" t="s">
        <v>819</v>
      </c>
      <c r="K180" s="247">
        <f t="shared" si="50"/>
        <v>47</v>
      </c>
      <c r="L180" s="248">
        <f t="shared" si="51"/>
        <v>0.17803030303030304</v>
      </c>
      <c r="M180" s="243" t="s">
        <v>629</v>
      </c>
      <c r="N180" s="249">
        <v>42604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40">
        <v>43</v>
      </c>
      <c r="B181" s="241">
        <v>42318</v>
      </c>
      <c r="C181" s="241"/>
      <c r="D181" s="242" t="s">
        <v>823</v>
      </c>
      <c r="E181" s="243" t="s">
        <v>648</v>
      </c>
      <c r="F181" s="244">
        <v>549.5</v>
      </c>
      <c r="G181" s="243"/>
      <c r="H181" s="243">
        <v>630</v>
      </c>
      <c r="I181" s="245">
        <v>630</v>
      </c>
      <c r="J181" s="246" t="s">
        <v>819</v>
      </c>
      <c r="K181" s="247">
        <f t="shared" si="50"/>
        <v>80.5</v>
      </c>
      <c r="L181" s="248">
        <f t="shared" si="51"/>
        <v>0.1464968152866242</v>
      </c>
      <c r="M181" s="243" t="s">
        <v>629</v>
      </c>
      <c r="N181" s="249">
        <v>42419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40">
        <v>44</v>
      </c>
      <c r="B182" s="241">
        <v>42342</v>
      </c>
      <c r="C182" s="241"/>
      <c r="D182" s="242" t="s">
        <v>824</v>
      </c>
      <c r="E182" s="243" t="s">
        <v>622</v>
      </c>
      <c r="F182" s="244">
        <v>1027.5</v>
      </c>
      <c r="G182" s="243"/>
      <c r="H182" s="243">
        <v>1315</v>
      </c>
      <c r="I182" s="245">
        <v>1250</v>
      </c>
      <c r="J182" s="246" t="s">
        <v>819</v>
      </c>
      <c r="K182" s="247">
        <f t="shared" si="50"/>
        <v>287.5</v>
      </c>
      <c r="L182" s="248">
        <f t="shared" si="51"/>
        <v>0.27980535279805352</v>
      </c>
      <c r="M182" s="243" t="s">
        <v>629</v>
      </c>
      <c r="N182" s="249">
        <v>43244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40">
        <v>45</v>
      </c>
      <c r="B183" s="241">
        <v>42367</v>
      </c>
      <c r="C183" s="241"/>
      <c r="D183" s="242" t="s">
        <v>825</v>
      </c>
      <c r="E183" s="243" t="s">
        <v>622</v>
      </c>
      <c r="F183" s="244">
        <v>465</v>
      </c>
      <c r="G183" s="243"/>
      <c r="H183" s="243">
        <v>540</v>
      </c>
      <c r="I183" s="245">
        <v>540</v>
      </c>
      <c r="J183" s="246" t="s">
        <v>819</v>
      </c>
      <c r="K183" s="247">
        <f t="shared" si="50"/>
        <v>75</v>
      </c>
      <c r="L183" s="248">
        <f t="shared" si="51"/>
        <v>0.16129032258064516</v>
      </c>
      <c r="M183" s="243" t="s">
        <v>629</v>
      </c>
      <c r="N183" s="249">
        <v>42530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40">
        <v>46</v>
      </c>
      <c r="B184" s="241">
        <v>42380</v>
      </c>
      <c r="C184" s="241"/>
      <c r="D184" s="242" t="s">
        <v>416</v>
      </c>
      <c r="E184" s="243" t="s">
        <v>648</v>
      </c>
      <c r="F184" s="244">
        <v>81</v>
      </c>
      <c r="G184" s="243"/>
      <c r="H184" s="243">
        <v>110</v>
      </c>
      <c r="I184" s="245">
        <v>110</v>
      </c>
      <c r="J184" s="246" t="s">
        <v>819</v>
      </c>
      <c r="K184" s="247">
        <f t="shared" si="50"/>
        <v>29</v>
      </c>
      <c r="L184" s="248">
        <f t="shared" si="51"/>
        <v>0.35802469135802467</v>
      </c>
      <c r="M184" s="243" t="s">
        <v>629</v>
      </c>
      <c r="N184" s="249">
        <v>42745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40">
        <v>47</v>
      </c>
      <c r="B185" s="241">
        <v>42382</v>
      </c>
      <c r="C185" s="241"/>
      <c r="D185" s="242" t="s">
        <v>826</v>
      </c>
      <c r="E185" s="243" t="s">
        <v>648</v>
      </c>
      <c r="F185" s="244">
        <v>417.5</v>
      </c>
      <c r="G185" s="243"/>
      <c r="H185" s="243">
        <v>547</v>
      </c>
      <c r="I185" s="245">
        <v>535</v>
      </c>
      <c r="J185" s="246" t="s">
        <v>819</v>
      </c>
      <c r="K185" s="247">
        <f t="shared" si="50"/>
        <v>129.5</v>
      </c>
      <c r="L185" s="248">
        <f t="shared" si="51"/>
        <v>0.31017964071856285</v>
      </c>
      <c r="M185" s="243" t="s">
        <v>629</v>
      </c>
      <c r="N185" s="249">
        <v>42578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40">
        <v>48</v>
      </c>
      <c r="B186" s="241">
        <v>42408</v>
      </c>
      <c r="C186" s="241"/>
      <c r="D186" s="242" t="s">
        <v>827</v>
      </c>
      <c r="E186" s="243" t="s">
        <v>622</v>
      </c>
      <c r="F186" s="244">
        <v>650</v>
      </c>
      <c r="G186" s="243"/>
      <c r="H186" s="243">
        <v>800</v>
      </c>
      <c r="I186" s="245">
        <v>800</v>
      </c>
      <c r="J186" s="246" t="s">
        <v>819</v>
      </c>
      <c r="K186" s="247">
        <f t="shared" si="50"/>
        <v>150</v>
      </c>
      <c r="L186" s="248">
        <f t="shared" si="51"/>
        <v>0.23076923076923078</v>
      </c>
      <c r="M186" s="243" t="s">
        <v>629</v>
      </c>
      <c r="N186" s="249">
        <v>43154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40">
        <v>49</v>
      </c>
      <c r="B187" s="241">
        <v>42433</v>
      </c>
      <c r="C187" s="241"/>
      <c r="D187" s="242" t="s">
        <v>239</v>
      </c>
      <c r="E187" s="243" t="s">
        <v>622</v>
      </c>
      <c r="F187" s="244">
        <v>437.5</v>
      </c>
      <c r="G187" s="243"/>
      <c r="H187" s="243">
        <v>504.5</v>
      </c>
      <c r="I187" s="245">
        <v>522</v>
      </c>
      <c r="J187" s="246" t="s">
        <v>828</v>
      </c>
      <c r="K187" s="247">
        <f t="shared" si="50"/>
        <v>67</v>
      </c>
      <c r="L187" s="248">
        <f t="shared" si="51"/>
        <v>0.15314285714285714</v>
      </c>
      <c r="M187" s="243" t="s">
        <v>629</v>
      </c>
      <c r="N187" s="249">
        <v>42480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40">
        <v>50</v>
      </c>
      <c r="B188" s="241">
        <v>42438</v>
      </c>
      <c r="C188" s="241"/>
      <c r="D188" s="242" t="s">
        <v>829</v>
      </c>
      <c r="E188" s="243" t="s">
        <v>622</v>
      </c>
      <c r="F188" s="244">
        <v>189.5</v>
      </c>
      <c r="G188" s="243"/>
      <c r="H188" s="243">
        <v>218</v>
      </c>
      <c r="I188" s="245">
        <v>218</v>
      </c>
      <c r="J188" s="246" t="s">
        <v>819</v>
      </c>
      <c r="K188" s="247">
        <f t="shared" si="50"/>
        <v>28.5</v>
      </c>
      <c r="L188" s="248">
        <f t="shared" si="51"/>
        <v>0.15039577836411611</v>
      </c>
      <c r="M188" s="243" t="s">
        <v>629</v>
      </c>
      <c r="N188" s="249">
        <v>43034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50">
        <v>51</v>
      </c>
      <c r="B189" s="251">
        <v>42471</v>
      </c>
      <c r="C189" s="251"/>
      <c r="D189" s="259" t="s">
        <v>830</v>
      </c>
      <c r="E189" s="254" t="s">
        <v>622</v>
      </c>
      <c r="F189" s="254">
        <v>36.5</v>
      </c>
      <c r="G189" s="255"/>
      <c r="H189" s="255">
        <v>15.85</v>
      </c>
      <c r="I189" s="255">
        <v>60</v>
      </c>
      <c r="J189" s="256" t="s">
        <v>831</v>
      </c>
      <c r="K189" s="257">
        <f t="shared" si="50"/>
        <v>-20.65</v>
      </c>
      <c r="L189" s="258">
        <f t="shared" si="51"/>
        <v>-0.5657534246575342</v>
      </c>
      <c r="M189" s="254" t="s">
        <v>653</v>
      </c>
      <c r="N189" s="262">
        <v>43627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40">
        <v>52</v>
      </c>
      <c r="B190" s="241">
        <v>42472</v>
      </c>
      <c r="C190" s="241"/>
      <c r="D190" s="242" t="s">
        <v>832</v>
      </c>
      <c r="E190" s="243" t="s">
        <v>622</v>
      </c>
      <c r="F190" s="244">
        <v>93</v>
      </c>
      <c r="G190" s="243"/>
      <c r="H190" s="243">
        <v>149</v>
      </c>
      <c r="I190" s="245">
        <v>140</v>
      </c>
      <c r="J190" s="246" t="s">
        <v>833</v>
      </c>
      <c r="K190" s="247">
        <f t="shared" si="50"/>
        <v>56</v>
      </c>
      <c r="L190" s="248">
        <f t="shared" si="51"/>
        <v>0.60215053763440862</v>
      </c>
      <c r="M190" s="243" t="s">
        <v>629</v>
      </c>
      <c r="N190" s="249">
        <v>42740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40">
        <v>53</v>
      </c>
      <c r="B191" s="241">
        <v>42472</v>
      </c>
      <c r="C191" s="241"/>
      <c r="D191" s="242" t="s">
        <v>834</v>
      </c>
      <c r="E191" s="243" t="s">
        <v>622</v>
      </c>
      <c r="F191" s="244">
        <v>130</v>
      </c>
      <c r="G191" s="243"/>
      <c r="H191" s="243">
        <v>150</v>
      </c>
      <c r="I191" s="245" t="s">
        <v>835</v>
      </c>
      <c r="J191" s="246" t="s">
        <v>819</v>
      </c>
      <c r="K191" s="247">
        <f t="shared" si="50"/>
        <v>20</v>
      </c>
      <c r="L191" s="248">
        <f t="shared" si="51"/>
        <v>0.15384615384615385</v>
      </c>
      <c r="M191" s="243" t="s">
        <v>629</v>
      </c>
      <c r="N191" s="249">
        <v>42564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40">
        <v>54</v>
      </c>
      <c r="B192" s="241">
        <v>42473</v>
      </c>
      <c r="C192" s="241"/>
      <c r="D192" s="242" t="s">
        <v>836</v>
      </c>
      <c r="E192" s="243" t="s">
        <v>622</v>
      </c>
      <c r="F192" s="244">
        <v>196</v>
      </c>
      <c r="G192" s="243"/>
      <c r="H192" s="243">
        <v>299</v>
      </c>
      <c r="I192" s="245">
        <v>299</v>
      </c>
      <c r="J192" s="246" t="s">
        <v>819</v>
      </c>
      <c r="K192" s="247">
        <v>103</v>
      </c>
      <c r="L192" s="248">
        <v>0.52551020408163296</v>
      </c>
      <c r="M192" s="243" t="s">
        <v>629</v>
      </c>
      <c r="N192" s="249">
        <v>42620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40">
        <v>55</v>
      </c>
      <c r="B193" s="241">
        <v>42473</v>
      </c>
      <c r="C193" s="241"/>
      <c r="D193" s="242" t="s">
        <v>837</v>
      </c>
      <c r="E193" s="243" t="s">
        <v>622</v>
      </c>
      <c r="F193" s="244">
        <v>88</v>
      </c>
      <c r="G193" s="243"/>
      <c r="H193" s="243">
        <v>103</v>
      </c>
      <c r="I193" s="245">
        <v>103</v>
      </c>
      <c r="J193" s="246" t="s">
        <v>819</v>
      </c>
      <c r="K193" s="247">
        <v>15</v>
      </c>
      <c r="L193" s="248">
        <v>0.170454545454545</v>
      </c>
      <c r="M193" s="243" t="s">
        <v>629</v>
      </c>
      <c r="N193" s="249">
        <v>42530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40">
        <v>56</v>
      </c>
      <c r="B194" s="241">
        <v>42492</v>
      </c>
      <c r="C194" s="241"/>
      <c r="D194" s="242" t="s">
        <v>838</v>
      </c>
      <c r="E194" s="243" t="s">
        <v>622</v>
      </c>
      <c r="F194" s="244">
        <v>127.5</v>
      </c>
      <c r="G194" s="243"/>
      <c r="H194" s="243">
        <v>148</v>
      </c>
      <c r="I194" s="245" t="s">
        <v>839</v>
      </c>
      <c r="J194" s="246" t="s">
        <v>819</v>
      </c>
      <c r="K194" s="247">
        <f t="shared" ref="K194:K198" si="52">H194-F194</f>
        <v>20.5</v>
      </c>
      <c r="L194" s="248">
        <f t="shared" ref="L194:L198" si="53">K194/F194</f>
        <v>0.16078431372549021</v>
      </c>
      <c r="M194" s="243" t="s">
        <v>629</v>
      </c>
      <c r="N194" s="249">
        <v>42564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40">
        <v>57</v>
      </c>
      <c r="B195" s="241">
        <v>42493</v>
      </c>
      <c r="C195" s="241"/>
      <c r="D195" s="242" t="s">
        <v>840</v>
      </c>
      <c r="E195" s="243" t="s">
        <v>622</v>
      </c>
      <c r="F195" s="244">
        <v>675</v>
      </c>
      <c r="G195" s="243"/>
      <c r="H195" s="243">
        <v>815</v>
      </c>
      <c r="I195" s="245" t="s">
        <v>841</v>
      </c>
      <c r="J195" s="246" t="s">
        <v>819</v>
      </c>
      <c r="K195" s="247">
        <f t="shared" si="52"/>
        <v>140</v>
      </c>
      <c r="L195" s="248">
        <f t="shared" si="53"/>
        <v>0.2074074074074074</v>
      </c>
      <c r="M195" s="243" t="s">
        <v>629</v>
      </c>
      <c r="N195" s="249">
        <v>43154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50">
        <v>58</v>
      </c>
      <c r="B196" s="251">
        <v>42522</v>
      </c>
      <c r="C196" s="251"/>
      <c r="D196" s="252" t="s">
        <v>842</v>
      </c>
      <c r="E196" s="253" t="s">
        <v>622</v>
      </c>
      <c r="F196" s="254">
        <v>500</v>
      </c>
      <c r="G196" s="254"/>
      <c r="H196" s="255">
        <v>232.5</v>
      </c>
      <c r="I196" s="255" t="s">
        <v>843</v>
      </c>
      <c r="J196" s="256" t="s">
        <v>844</v>
      </c>
      <c r="K196" s="257">
        <f t="shared" si="52"/>
        <v>-267.5</v>
      </c>
      <c r="L196" s="258">
        <f t="shared" si="53"/>
        <v>-0.53500000000000003</v>
      </c>
      <c r="M196" s="254" t="s">
        <v>653</v>
      </c>
      <c r="N196" s="251">
        <v>43735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40">
        <v>59</v>
      </c>
      <c r="B197" s="241">
        <v>42527</v>
      </c>
      <c r="C197" s="241"/>
      <c r="D197" s="242" t="s">
        <v>567</v>
      </c>
      <c r="E197" s="243" t="s">
        <v>622</v>
      </c>
      <c r="F197" s="244">
        <v>110</v>
      </c>
      <c r="G197" s="243"/>
      <c r="H197" s="243">
        <v>126.5</v>
      </c>
      <c r="I197" s="245">
        <v>125</v>
      </c>
      <c r="J197" s="246" t="s">
        <v>771</v>
      </c>
      <c r="K197" s="247">
        <f t="shared" si="52"/>
        <v>16.5</v>
      </c>
      <c r="L197" s="248">
        <f t="shared" si="53"/>
        <v>0.15</v>
      </c>
      <c r="M197" s="243" t="s">
        <v>629</v>
      </c>
      <c r="N197" s="249">
        <v>42552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40">
        <v>60</v>
      </c>
      <c r="B198" s="241">
        <v>42538</v>
      </c>
      <c r="C198" s="241"/>
      <c r="D198" s="242" t="s">
        <v>845</v>
      </c>
      <c r="E198" s="243" t="s">
        <v>622</v>
      </c>
      <c r="F198" s="244">
        <v>44</v>
      </c>
      <c r="G198" s="243"/>
      <c r="H198" s="243">
        <v>69.5</v>
      </c>
      <c r="I198" s="245">
        <v>69.5</v>
      </c>
      <c r="J198" s="246" t="s">
        <v>846</v>
      </c>
      <c r="K198" s="247">
        <f t="shared" si="52"/>
        <v>25.5</v>
      </c>
      <c r="L198" s="248">
        <f t="shared" si="53"/>
        <v>0.57954545454545459</v>
      </c>
      <c r="M198" s="243" t="s">
        <v>629</v>
      </c>
      <c r="N198" s="249">
        <v>42977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40">
        <v>61</v>
      </c>
      <c r="B199" s="241">
        <v>42549</v>
      </c>
      <c r="C199" s="241"/>
      <c r="D199" s="242" t="s">
        <v>847</v>
      </c>
      <c r="E199" s="243" t="s">
        <v>622</v>
      </c>
      <c r="F199" s="244">
        <v>262.5</v>
      </c>
      <c r="G199" s="243"/>
      <c r="H199" s="243">
        <v>340</v>
      </c>
      <c r="I199" s="245">
        <v>333</v>
      </c>
      <c r="J199" s="246" t="s">
        <v>848</v>
      </c>
      <c r="K199" s="247">
        <v>77.5</v>
      </c>
      <c r="L199" s="248">
        <v>0.29523809523809502</v>
      </c>
      <c r="M199" s="243" t="s">
        <v>629</v>
      </c>
      <c r="N199" s="249">
        <v>43017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40">
        <v>62</v>
      </c>
      <c r="B200" s="241">
        <v>42549</v>
      </c>
      <c r="C200" s="241"/>
      <c r="D200" s="242" t="s">
        <v>849</v>
      </c>
      <c r="E200" s="243" t="s">
        <v>622</v>
      </c>
      <c r="F200" s="244">
        <v>840</v>
      </c>
      <c r="G200" s="243"/>
      <c r="H200" s="243">
        <v>1230</v>
      </c>
      <c r="I200" s="245">
        <v>1230</v>
      </c>
      <c r="J200" s="246" t="s">
        <v>819</v>
      </c>
      <c r="K200" s="247">
        <v>390</v>
      </c>
      <c r="L200" s="248">
        <v>0.46428571428571402</v>
      </c>
      <c r="M200" s="243" t="s">
        <v>629</v>
      </c>
      <c r="N200" s="249">
        <v>42649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63">
        <v>63</v>
      </c>
      <c r="B201" s="264">
        <v>42556</v>
      </c>
      <c r="C201" s="264"/>
      <c r="D201" s="265" t="s">
        <v>850</v>
      </c>
      <c r="E201" s="266" t="s">
        <v>622</v>
      </c>
      <c r="F201" s="266">
        <v>395</v>
      </c>
      <c r="G201" s="267"/>
      <c r="H201" s="267">
        <f>(468.5+342.5)/2</f>
        <v>405.5</v>
      </c>
      <c r="I201" s="267">
        <v>510</v>
      </c>
      <c r="J201" s="268" t="s">
        <v>851</v>
      </c>
      <c r="K201" s="269">
        <f t="shared" ref="K201:K207" si="54">H201-F201</f>
        <v>10.5</v>
      </c>
      <c r="L201" s="270">
        <f t="shared" ref="L201:L207" si="55">K201/F201</f>
        <v>2.6582278481012658E-2</v>
      </c>
      <c r="M201" s="266" t="s">
        <v>692</v>
      </c>
      <c r="N201" s="264">
        <v>43606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50">
        <v>64</v>
      </c>
      <c r="B202" s="251">
        <v>42584</v>
      </c>
      <c r="C202" s="251"/>
      <c r="D202" s="252" t="s">
        <v>852</v>
      </c>
      <c r="E202" s="253" t="s">
        <v>648</v>
      </c>
      <c r="F202" s="254">
        <f>169.5-12.8</f>
        <v>156.69999999999999</v>
      </c>
      <c r="G202" s="254"/>
      <c r="H202" s="255">
        <v>77</v>
      </c>
      <c r="I202" s="255" t="s">
        <v>853</v>
      </c>
      <c r="J202" s="256" t="s">
        <v>854</v>
      </c>
      <c r="K202" s="257">
        <f t="shared" si="54"/>
        <v>-79.699999999999989</v>
      </c>
      <c r="L202" s="258">
        <f t="shared" si="55"/>
        <v>-0.50861518825781749</v>
      </c>
      <c r="M202" s="254" t="s">
        <v>653</v>
      </c>
      <c r="N202" s="251">
        <v>43522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50">
        <v>65</v>
      </c>
      <c r="B203" s="251">
        <v>42586</v>
      </c>
      <c r="C203" s="251"/>
      <c r="D203" s="252" t="s">
        <v>855</v>
      </c>
      <c r="E203" s="253" t="s">
        <v>622</v>
      </c>
      <c r="F203" s="254">
        <v>400</v>
      </c>
      <c r="G203" s="254"/>
      <c r="H203" s="255">
        <v>305</v>
      </c>
      <c r="I203" s="255">
        <v>475</v>
      </c>
      <c r="J203" s="256" t="s">
        <v>856</v>
      </c>
      <c r="K203" s="257">
        <f t="shared" si="54"/>
        <v>-95</v>
      </c>
      <c r="L203" s="258">
        <f t="shared" si="55"/>
        <v>-0.23749999999999999</v>
      </c>
      <c r="M203" s="254" t="s">
        <v>653</v>
      </c>
      <c r="N203" s="251">
        <v>43606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40">
        <v>66</v>
      </c>
      <c r="B204" s="241">
        <v>42593</v>
      </c>
      <c r="C204" s="241"/>
      <c r="D204" s="242" t="s">
        <v>857</v>
      </c>
      <c r="E204" s="243" t="s">
        <v>622</v>
      </c>
      <c r="F204" s="244">
        <v>86.5</v>
      </c>
      <c r="G204" s="243"/>
      <c r="H204" s="243">
        <v>130</v>
      </c>
      <c r="I204" s="245">
        <v>130</v>
      </c>
      <c r="J204" s="246" t="s">
        <v>858</v>
      </c>
      <c r="K204" s="247">
        <f t="shared" si="54"/>
        <v>43.5</v>
      </c>
      <c r="L204" s="248">
        <f t="shared" si="55"/>
        <v>0.50289017341040465</v>
      </c>
      <c r="M204" s="243" t="s">
        <v>629</v>
      </c>
      <c r="N204" s="249">
        <v>43091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50">
        <v>67</v>
      </c>
      <c r="B205" s="251">
        <v>42600</v>
      </c>
      <c r="C205" s="251"/>
      <c r="D205" s="252" t="s">
        <v>123</v>
      </c>
      <c r="E205" s="253" t="s">
        <v>622</v>
      </c>
      <c r="F205" s="254">
        <v>133.5</v>
      </c>
      <c r="G205" s="254"/>
      <c r="H205" s="255">
        <v>126.5</v>
      </c>
      <c r="I205" s="255">
        <v>178</v>
      </c>
      <c r="J205" s="256" t="s">
        <v>859</v>
      </c>
      <c r="K205" s="257">
        <f t="shared" si="54"/>
        <v>-7</v>
      </c>
      <c r="L205" s="258">
        <f t="shared" si="55"/>
        <v>-5.2434456928838954E-2</v>
      </c>
      <c r="M205" s="254" t="s">
        <v>653</v>
      </c>
      <c r="N205" s="251">
        <v>42615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40">
        <v>68</v>
      </c>
      <c r="B206" s="241">
        <v>42613</v>
      </c>
      <c r="C206" s="241"/>
      <c r="D206" s="242" t="s">
        <v>860</v>
      </c>
      <c r="E206" s="243" t="s">
        <v>622</v>
      </c>
      <c r="F206" s="244">
        <v>560</v>
      </c>
      <c r="G206" s="243"/>
      <c r="H206" s="243">
        <v>725</v>
      </c>
      <c r="I206" s="245">
        <v>725</v>
      </c>
      <c r="J206" s="246" t="s">
        <v>765</v>
      </c>
      <c r="K206" s="247">
        <f t="shared" si="54"/>
        <v>165</v>
      </c>
      <c r="L206" s="248">
        <f t="shared" si="55"/>
        <v>0.29464285714285715</v>
      </c>
      <c r="M206" s="243" t="s">
        <v>629</v>
      </c>
      <c r="N206" s="249">
        <v>42456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40">
        <v>69</v>
      </c>
      <c r="B207" s="241">
        <v>42614</v>
      </c>
      <c r="C207" s="241"/>
      <c r="D207" s="242" t="s">
        <v>861</v>
      </c>
      <c r="E207" s="243" t="s">
        <v>622</v>
      </c>
      <c r="F207" s="244">
        <v>160.5</v>
      </c>
      <c r="G207" s="243"/>
      <c r="H207" s="243">
        <v>210</v>
      </c>
      <c r="I207" s="245">
        <v>210</v>
      </c>
      <c r="J207" s="246" t="s">
        <v>765</v>
      </c>
      <c r="K207" s="247">
        <f t="shared" si="54"/>
        <v>49.5</v>
      </c>
      <c r="L207" s="248">
        <f t="shared" si="55"/>
        <v>0.30841121495327101</v>
      </c>
      <c r="M207" s="243" t="s">
        <v>629</v>
      </c>
      <c r="N207" s="249">
        <v>42871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40">
        <v>70</v>
      </c>
      <c r="B208" s="241">
        <v>42646</v>
      </c>
      <c r="C208" s="241"/>
      <c r="D208" s="242" t="s">
        <v>428</v>
      </c>
      <c r="E208" s="243" t="s">
        <v>622</v>
      </c>
      <c r="F208" s="244">
        <v>430</v>
      </c>
      <c r="G208" s="243"/>
      <c r="H208" s="243">
        <v>596</v>
      </c>
      <c r="I208" s="245">
        <v>575</v>
      </c>
      <c r="J208" s="246" t="s">
        <v>862</v>
      </c>
      <c r="K208" s="247">
        <v>166</v>
      </c>
      <c r="L208" s="248">
        <v>0.38604651162790699</v>
      </c>
      <c r="M208" s="243" t="s">
        <v>629</v>
      </c>
      <c r="N208" s="249">
        <v>42769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40">
        <v>71</v>
      </c>
      <c r="B209" s="241">
        <v>42657</v>
      </c>
      <c r="C209" s="241"/>
      <c r="D209" s="242" t="s">
        <v>863</v>
      </c>
      <c r="E209" s="243" t="s">
        <v>622</v>
      </c>
      <c r="F209" s="244">
        <v>280</v>
      </c>
      <c r="G209" s="243"/>
      <c r="H209" s="243">
        <v>345</v>
      </c>
      <c r="I209" s="245">
        <v>345</v>
      </c>
      <c r="J209" s="246" t="s">
        <v>765</v>
      </c>
      <c r="K209" s="247">
        <f t="shared" ref="K209:K214" si="56">H209-F209</f>
        <v>65</v>
      </c>
      <c r="L209" s="248">
        <f t="shared" ref="L209:L210" si="57">K209/F209</f>
        <v>0.23214285714285715</v>
      </c>
      <c r="M209" s="243" t="s">
        <v>629</v>
      </c>
      <c r="N209" s="249">
        <v>42814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40">
        <v>72</v>
      </c>
      <c r="B210" s="241">
        <v>42657</v>
      </c>
      <c r="C210" s="241"/>
      <c r="D210" s="242" t="s">
        <v>864</v>
      </c>
      <c r="E210" s="243" t="s">
        <v>622</v>
      </c>
      <c r="F210" s="244">
        <v>245</v>
      </c>
      <c r="G210" s="243"/>
      <c r="H210" s="243">
        <v>325.5</v>
      </c>
      <c r="I210" s="245">
        <v>330</v>
      </c>
      <c r="J210" s="246" t="s">
        <v>865</v>
      </c>
      <c r="K210" s="247">
        <f t="shared" si="56"/>
        <v>80.5</v>
      </c>
      <c r="L210" s="248">
        <f t="shared" si="57"/>
        <v>0.32857142857142857</v>
      </c>
      <c r="M210" s="243" t="s">
        <v>629</v>
      </c>
      <c r="N210" s="249">
        <v>42769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40">
        <v>73</v>
      </c>
      <c r="B211" s="241">
        <v>42660</v>
      </c>
      <c r="C211" s="241"/>
      <c r="D211" s="242" t="s">
        <v>866</v>
      </c>
      <c r="E211" s="243" t="s">
        <v>622</v>
      </c>
      <c r="F211" s="244">
        <v>125</v>
      </c>
      <c r="G211" s="243"/>
      <c r="H211" s="243">
        <v>160</v>
      </c>
      <c r="I211" s="245">
        <v>160</v>
      </c>
      <c r="J211" s="246" t="s">
        <v>819</v>
      </c>
      <c r="K211" s="247">
        <f t="shared" si="56"/>
        <v>35</v>
      </c>
      <c r="L211" s="248">
        <v>0.28000000000000003</v>
      </c>
      <c r="M211" s="243" t="s">
        <v>629</v>
      </c>
      <c r="N211" s="249">
        <v>42803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40">
        <v>74</v>
      </c>
      <c r="B212" s="241">
        <v>42660</v>
      </c>
      <c r="C212" s="241"/>
      <c r="D212" s="242" t="s">
        <v>867</v>
      </c>
      <c r="E212" s="243" t="s">
        <v>622</v>
      </c>
      <c r="F212" s="244">
        <v>114</v>
      </c>
      <c r="G212" s="243"/>
      <c r="H212" s="243">
        <v>145</v>
      </c>
      <c r="I212" s="245">
        <v>145</v>
      </c>
      <c r="J212" s="246" t="s">
        <v>819</v>
      </c>
      <c r="K212" s="247">
        <f t="shared" si="56"/>
        <v>31</v>
      </c>
      <c r="L212" s="248">
        <f t="shared" ref="L212:L214" si="58">K212/F212</f>
        <v>0.27192982456140352</v>
      </c>
      <c r="M212" s="243" t="s">
        <v>629</v>
      </c>
      <c r="N212" s="249">
        <v>42859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40">
        <v>75</v>
      </c>
      <c r="B213" s="241">
        <v>42660</v>
      </c>
      <c r="C213" s="241"/>
      <c r="D213" s="242" t="s">
        <v>868</v>
      </c>
      <c r="E213" s="243" t="s">
        <v>622</v>
      </c>
      <c r="F213" s="244">
        <v>212</v>
      </c>
      <c r="G213" s="243"/>
      <c r="H213" s="243">
        <v>280</v>
      </c>
      <c r="I213" s="245">
        <v>276</v>
      </c>
      <c r="J213" s="246" t="s">
        <v>869</v>
      </c>
      <c r="K213" s="247">
        <f t="shared" si="56"/>
        <v>68</v>
      </c>
      <c r="L213" s="248">
        <f t="shared" si="58"/>
        <v>0.32075471698113206</v>
      </c>
      <c r="M213" s="243" t="s">
        <v>629</v>
      </c>
      <c r="N213" s="249">
        <v>42858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40">
        <v>76</v>
      </c>
      <c r="B214" s="241">
        <v>42678</v>
      </c>
      <c r="C214" s="241"/>
      <c r="D214" s="242" t="s">
        <v>480</v>
      </c>
      <c r="E214" s="243" t="s">
        <v>622</v>
      </c>
      <c r="F214" s="244">
        <v>155</v>
      </c>
      <c r="G214" s="243"/>
      <c r="H214" s="243">
        <v>210</v>
      </c>
      <c r="I214" s="245">
        <v>210</v>
      </c>
      <c r="J214" s="246" t="s">
        <v>870</v>
      </c>
      <c r="K214" s="247">
        <f t="shared" si="56"/>
        <v>55</v>
      </c>
      <c r="L214" s="248">
        <f t="shared" si="58"/>
        <v>0.35483870967741937</v>
      </c>
      <c r="M214" s="243" t="s">
        <v>629</v>
      </c>
      <c r="N214" s="249">
        <v>42944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50">
        <v>77</v>
      </c>
      <c r="B215" s="251">
        <v>42710</v>
      </c>
      <c r="C215" s="251"/>
      <c r="D215" s="252" t="s">
        <v>871</v>
      </c>
      <c r="E215" s="253" t="s">
        <v>622</v>
      </c>
      <c r="F215" s="254">
        <v>150.5</v>
      </c>
      <c r="G215" s="254"/>
      <c r="H215" s="255">
        <v>72.5</v>
      </c>
      <c r="I215" s="255">
        <v>174</v>
      </c>
      <c r="J215" s="256" t="s">
        <v>872</v>
      </c>
      <c r="K215" s="257">
        <v>-78</v>
      </c>
      <c r="L215" s="258">
        <v>-0.51827242524916906</v>
      </c>
      <c r="M215" s="254" t="s">
        <v>653</v>
      </c>
      <c r="N215" s="251">
        <v>43333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40">
        <v>78</v>
      </c>
      <c r="B216" s="241">
        <v>42712</v>
      </c>
      <c r="C216" s="241"/>
      <c r="D216" s="242" t="s">
        <v>873</v>
      </c>
      <c r="E216" s="243" t="s">
        <v>622</v>
      </c>
      <c r="F216" s="244">
        <v>380</v>
      </c>
      <c r="G216" s="243"/>
      <c r="H216" s="243">
        <v>478</v>
      </c>
      <c r="I216" s="245">
        <v>468</v>
      </c>
      <c r="J216" s="246" t="s">
        <v>819</v>
      </c>
      <c r="K216" s="247">
        <f t="shared" ref="K216:K218" si="59">H216-F216</f>
        <v>98</v>
      </c>
      <c r="L216" s="248">
        <f t="shared" ref="L216:L218" si="60">K216/F216</f>
        <v>0.25789473684210529</v>
      </c>
      <c r="M216" s="243" t="s">
        <v>629</v>
      </c>
      <c r="N216" s="249">
        <v>43025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40">
        <v>79</v>
      </c>
      <c r="B217" s="241">
        <v>42734</v>
      </c>
      <c r="C217" s="241"/>
      <c r="D217" s="242" t="s">
        <v>122</v>
      </c>
      <c r="E217" s="243" t="s">
        <v>622</v>
      </c>
      <c r="F217" s="244">
        <v>305</v>
      </c>
      <c r="G217" s="243"/>
      <c r="H217" s="243">
        <v>375</v>
      </c>
      <c r="I217" s="245">
        <v>375</v>
      </c>
      <c r="J217" s="246" t="s">
        <v>819</v>
      </c>
      <c r="K217" s="247">
        <f t="shared" si="59"/>
        <v>70</v>
      </c>
      <c r="L217" s="248">
        <f t="shared" si="60"/>
        <v>0.22950819672131148</v>
      </c>
      <c r="M217" s="243" t="s">
        <v>629</v>
      </c>
      <c r="N217" s="249">
        <v>42768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40">
        <v>80</v>
      </c>
      <c r="B218" s="241">
        <v>42739</v>
      </c>
      <c r="C218" s="241"/>
      <c r="D218" s="242" t="s">
        <v>105</v>
      </c>
      <c r="E218" s="243" t="s">
        <v>622</v>
      </c>
      <c r="F218" s="244">
        <v>99.5</v>
      </c>
      <c r="G218" s="243"/>
      <c r="H218" s="243">
        <v>158</v>
      </c>
      <c r="I218" s="245">
        <v>158</v>
      </c>
      <c r="J218" s="246" t="s">
        <v>819</v>
      </c>
      <c r="K218" s="247">
        <f t="shared" si="59"/>
        <v>58.5</v>
      </c>
      <c r="L218" s="248">
        <f t="shared" si="60"/>
        <v>0.5879396984924623</v>
      </c>
      <c r="M218" s="243" t="s">
        <v>629</v>
      </c>
      <c r="N218" s="249">
        <v>42898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40">
        <v>81</v>
      </c>
      <c r="B219" s="241">
        <v>42739</v>
      </c>
      <c r="C219" s="241"/>
      <c r="D219" s="242" t="s">
        <v>105</v>
      </c>
      <c r="E219" s="243" t="s">
        <v>622</v>
      </c>
      <c r="F219" s="244">
        <v>99.5</v>
      </c>
      <c r="G219" s="243"/>
      <c r="H219" s="243">
        <v>158</v>
      </c>
      <c r="I219" s="245">
        <v>158</v>
      </c>
      <c r="J219" s="246" t="s">
        <v>819</v>
      </c>
      <c r="K219" s="247">
        <v>58.5</v>
      </c>
      <c r="L219" s="248">
        <v>0.58793969849246197</v>
      </c>
      <c r="M219" s="243" t="s">
        <v>629</v>
      </c>
      <c r="N219" s="249">
        <v>42898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40">
        <v>82</v>
      </c>
      <c r="B220" s="241">
        <v>42786</v>
      </c>
      <c r="C220" s="241"/>
      <c r="D220" s="242" t="s">
        <v>212</v>
      </c>
      <c r="E220" s="243" t="s">
        <v>622</v>
      </c>
      <c r="F220" s="244">
        <v>140.5</v>
      </c>
      <c r="G220" s="243"/>
      <c r="H220" s="243">
        <v>220</v>
      </c>
      <c r="I220" s="245">
        <v>220</v>
      </c>
      <c r="J220" s="246" t="s">
        <v>819</v>
      </c>
      <c r="K220" s="247">
        <f>H220-F220</f>
        <v>79.5</v>
      </c>
      <c r="L220" s="248">
        <f>K220/F220</f>
        <v>0.5658362989323843</v>
      </c>
      <c r="M220" s="243" t="s">
        <v>629</v>
      </c>
      <c r="N220" s="249">
        <v>42864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40">
        <v>83</v>
      </c>
      <c r="B221" s="241">
        <v>42786</v>
      </c>
      <c r="C221" s="241"/>
      <c r="D221" s="242" t="s">
        <v>874</v>
      </c>
      <c r="E221" s="243" t="s">
        <v>622</v>
      </c>
      <c r="F221" s="244">
        <v>202.5</v>
      </c>
      <c r="G221" s="243"/>
      <c r="H221" s="243">
        <v>234</v>
      </c>
      <c r="I221" s="245">
        <v>234</v>
      </c>
      <c r="J221" s="246" t="s">
        <v>819</v>
      </c>
      <c r="K221" s="247">
        <v>31.5</v>
      </c>
      <c r="L221" s="248">
        <v>0.155555555555556</v>
      </c>
      <c r="M221" s="243" t="s">
        <v>629</v>
      </c>
      <c r="N221" s="249">
        <v>42836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40">
        <v>84</v>
      </c>
      <c r="B222" s="241">
        <v>42818</v>
      </c>
      <c r="C222" s="241"/>
      <c r="D222" s="242" t="s">
        <v>875</v>
      </c>
      <c r="E222" s="243" t="s">
        <v>622</v>
      </c>
      <c r="F222" s="244">
        <v>300.5</v>
      </c>
      <c r="G222" s="243"/>
      <c r="H222" s="243">
        <v>417.5</v>
      </c>
      <c r="I222" s="245">
        <v>420</v>
      </c>
      <c r="J222" s="246" t="s">
        <v>876</v>
      </c>
      <c r="K222" s="247">
        <f>H222-F222</f>
        <v>117</v>
      </c>
      <c r="L222" s="248">
        <f>K222/F222</f>
        <v>0.38935108153078202</v>
      </c>
      <c r="M222" s="243" t="s">
        <v>629</v>
      </c>
      <c r="N222" s="249">
        <v>43070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40">
        <v>85</v>
      </c>
      <c r="B223" s="241">
        <v>42818</v>
      </c>
      <c r="C223" s="241"/>
      <c r="D223" s="242" t="s">
        <v>849</v>
      </c>
      <c r="E223" s="243" t="s">
        <v>622</v>
      </c>
      <c r="F223" s="244">
        <v>850</v>
      </c>
      <c r="G223" s="243"/>
      <c r="H223" s="243">
        <v>1042.5</v>
      </c>
      <c r="I223" s="245">
        <v>1023</v>
      </c>
      <c r="J223" s="246" t="s">
        <v>877</v>
      </c>
      <c r="K223" s="247">
        <v>192.5</v>
      </c>
      <c r="L223" s="248">
        <v>0.22647058823529401</v>
      </c>
      <c r="M223" s="243" t="s">
        <v>629</v>
      </c>
      <c r="N223" s="249">
        <v>42830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40">
        <v>86</v>
      </c>
      <c r="B224" s="241">
        <v>42830</v>
      </c>
      <c r="C224" s="241"/>
      <c r="D224" s="242" t="s">
        <v>513</v>
      </c>
      <c r="E224" s="243" t="s">
        <v>622</v>
      </c>
      <c r="F224" s="244">
        <v>785</v>
      </c>
      <c r="G224" s="243"/>
      <c r="H224" s="243">
        <v>930</v>
      </c>
      <c r="I224" s="245">
        <v>920</v>
      </c>
      <c r="J224" s="246" t="s">
        <v>878</v>
      </c>
      <c r="K224" s="247">
        <f>H224-F224</f>
        <v>145</v>
      </c>
      <c r="L224" s="248">
        <f>K224/F224</f>
        <v>0.18471337579617833</v>
      </c>
      <c r="M224" s="243" t="s">
        <v>629</v>
      </c>
      <c r="N224" s="249">
        <v>42976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50">
        <v>87</v>
      </c>
      <c r="B225" s="251">
        <v>42831</v>
      </c>
      <c r="C225" s="251"/>
      <c r="D225" s="252" t="s">
        <v>879</v>
      </c>
      <c r="E225" s="253" t="s">
        <v>622</v>
      </c>
      <c r="F225" s="254">
        <v>40</v>
      </c>
      <c r="G225" s="254"/>
      <c r="H225" s="255">
        <v>13.1</v>
      </c>
      <c r="I225" s="255">
        <v>60</v>
      </c>
      <c r="J225" s="256" t="s">
        <v>880</v>
      </c>
      <c r="K225" s="257">
        <v>-26.9</v>
      </c>
      <c r="L225" s="258">
        <v>-0.67249999999999999</v>
      </c>
      <c r="M225" s="254" t="s">
        <v>653</v>
      </c>
      <c r="N225" s="251">
        <v>43138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40">
        <v>88</v>
      </c>
      <c r="B226" s="241">
        <v>42837</v>
      </c>
      <c r="C226" s="241"/>
      <c r="D226" s="242" t="s">
        <v>103</v>
      </c>
      <c r="E226" s="243" t="s">
        <v>622</v>
      </c>
      <c r="F226" s="244">
        <v>289.5</v>
      </c>
      <c r="G226" s="243"/>
      <c r="H226" s="243">
        <v>354</v>
      </c>
      <c r="I226" s="245">
        <v>360</v>
      </c>
      <c r="J226" s="246" t="s">
        <v>881</v>
      </c>
      <c r="K226" s="247">
        <f t="shared" ref="K226:K234" si="61">H226-F226</f>
        <v>64.5</v>
      </c>
      <c r="L226" s="248">
        <f t="shared" ref="L226:L234" si="62">K226/F226</f>
        <v>0.22279792746113988</v>
      </c>
      <c r="M226" s="243" t="s">
        <v>629</v>
      </c>
      <c r="N226" s="249">
        <v>43040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40">
        <v>89</v>
      </c>
      <c r="B227" s="241">
        <v>42845</v>
      </c>
      <c r="C227" s="241"/>
      <c r="D227" s="242" t="s">
        <v>449</v>
      </c>
      <c r="E227" s="243" t="s">
        <v>622</v>
      </c>
      <c r="F227" s="244">
        <v>700</v>
      </c>
      <c r="G227" s="243"/>
      <c r="H227" s="243">
        <v>840</v>
      </c>
      <c r="I227" s="245">
        <v>840</v>
      </c>
      <c r="J227" s="246" t="s">
        <v>882</v>
      </c>
      <c r="K227" s="247">
        <f t="shared" si="61"/>
        <v>140</v>
      </c>
      <c r="L227" s="248">
        <f t="shared" si="62"/>
        <v>0.2</v>
      </c>
      <c r="M227" s="243" t="s">
        <v>629</v>
      </c>
      <c r="N227" s="249">
        <v>42893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40">
        <v>90</v>
      </c>
      <c r="B228" s="241">
        <v>42887</v>
      </c>
      <c r="C228" s="241"/>
      <c r="D228" s="242" t="s">
        <v>883</v>
      </c>
      <c r="E228" s="243" t="s">
        <v>622</v>
      </c>
      <c r="F228" s="244">
        <v>130</v>
      </c>
      <c r="G228" s="243"/>
      <c r="H228" s="243">
        <v>144.25</v>
      </c>
      <c r="I228" s="245">
        <v>170</v>
      </c>
      <c r="J228" s="246" t="s">
        <v>884</v>
      </c>
      <c r="K228" s="247">
        <f t="shared" si="61"/>
        <v>14.25</v>
      </c>
      <c r="L228" s="248">
        <f t="shared" si="62"/>
        <v>0.10961538461538461</v>
      </c>
      <c r="M228" s="243" t="s">
        <v>629</v>
      </c>
      <c r="N228" s="249">
        <v>43675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40">
        <v>91</v>
      </c>
      <c r="B229" s="241">
        <v>42901</v>
      </c>
      <c r="C229" s="241"/>
      <c r="D229" s="242" t="s">
        <v>885</v>
      </c>
      <c r="E229" s="243" t="s">
        <v>622</v>
      </c>
      <c r="F229" s="244">
        <v>214.5</v>
      </c>
      <c r="G229" s="243"/>
      <c r="H229" s="243">
        <v>262</v>
      </c>
      <c r="I229" s="245">
        <v>262</v>
      </c>
      <c r="J229" s="246" t="s">
        <v>727</v>
      </c>
      <c r="K229" s="247">
        <f t="shared" si="61"/>
        <v>47.5</v>
      </c>
      <c r="L229" s="248">
        <f t="shared" si="62"/>
        <v>0.22144522144522144</v>
      </c>
      <c r="M229" s="243" t="s">
        <v>629</v>
      </c>
      <c r="N229" s="249">
        <v>42977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71">
        <v>92</v>
      </c>
      <c r="B230" s="272">
        <v>42933</v>
      </c>
      <c r="C230" s="272"/>
      <c r="D230" s="273" t="s">
        <v>886</v>
      </c>
      <c r="E230" s="274" t="s">
        <v>622</v>
      </c>
      <c r="F230" s="275">
        <v>370</v>
      </c>
      <c r="G230" s="274"/>
      <c r="H230" s="274">
        <v>447.5</v>
      </c>
      <c r="I230" s="276">
        <v>450</v>
      </c>
      <c r="J230" s="277" t="s">
        <v>819</v>
      </c>
      <c r="K230" s="247">
        <f t="shared" si="61"/>
        <v>77.5</v>
      </c>
      <c r="L230" s="278">
        <f t="shared" si="62"/>
        <v>0.20945945945945946</v>
      </c>
      <c r="M230" s="274" t="s">
        <v>629</v>
      </c>
      <c r="N230" s="279">
        <v>43035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71">
        <v>93</v>
      </c>
      <c r="B231" s="272">
        <v>42943</v>
      </c>
      <c r="C231" s="272"/>
      <c r="D231" s="273" t="s">
        <v>210</v>
      </c>
      <c r="E231" s="274" t="s">
        <v>622</v>
      </c>
      <c r="F231" s="275">
        <v>657.5</v>
      </c>
      <c r="G231" s="274"/>
      <c r="H231" s="274">
        <v>825</v>
      </c>
      <c r="I231" s="276">
        <v>820</v>
      </c>
      <c r="J231" s="277" t="s">
        <v>819</v>
      </c>
      <c r="K231" s="247">
        <f t="shared" si="61"/>
        <v>167.5</v>
      </c>
      <c r="L231" s="278">
        <f t="shared" si="62"/>
        <v>0.25475285171102663</v>
      </c>
      <c r="M231" s="274" t="s">
        <v>629</v>
      </c>
      <c r="N231" s="279">
        <v>43090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40">
        <v>94</v>
      </c>
      <c r="B232" s="241">
        <v>42964</v>
      </c>
      <c r="C232" s="241"/>
      <c r="D232" s="242" t="s">
        <v>396</v>
      </c>
      <c r="E232" s="243" t="s">
        <v>622</v>
      </c>
      <c r="F232" s="244">
        <v>605</v>
      </c>
      <c r="G232" s="243"/>
      <c r="H232" s="243">
        <v>750</v>
      </c>
      <c r="I232" s="245">
        <v>750</v>
      </c>
      <c r="J232" s="246" t="s">
        <v>878</v>
      </c>
      <c r="K232" s="247">
        <f t="shared" si="61"/>
        <v>145</v>
      </c>
      <c r="L232" s="248">
        <f t="shared" si="62"/>
        <v>0.23966942148760331</v>
      </c>
      <c r="M232" s="243" t="s">
        <v>629</v>
      </c>
      <c r="N232" s="249">
        <v>43027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50">
        <v>95</v>
      </c>
      <c r="B233" s="251">
        <v>42979</v>
      </c>
      <c r="C233" s="251"/>
      <c r="D233" s="259" t="s">
        <v>887</v>
      </c>
      <c r="E233" s="254" t="s">
        <v>622</v>
      </c>
      <c r="F233" s="254">
        <v>255</v>
      </c>
      <c r="G233" s="255"/>
      <c r="H233" s="255">
        <v>217.25</v>
      </c>
      <c r="I233" s="255">
        <v>320</v>
      </c>
      <c r="J233" s="256" t="s">
        <v>888</v>
      </c>
      <c r="K233" s="257">
        <f t="shared" si="61"/>
        <v>-37.75</v>
      </c>
      <c r="L233" s="260">
        <f t="shared" si="62"/>
        <v>-0.14803921568627451</v>
      </c>
      <c r="M233" s="254" t="s">
        <v>653</v>
      </c>
      <c r="N233" s="251">
        <v>43661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40">
        <v>96</v>
      </c>
      <c r="B234" s="241">
        <v>42997</v>
      </c>
      <c r="C234" s="241"/>
      <c r="D234" s="242" t="s">
        <v>889</v>
      </c>
      <c r="E234" s="243" t="s">
        <v>622</v>
      </c>
      <c r="F234" s="244">
        <v>215</v>
      </c>
      <c r="G234" s="243"/>
      <c r="H234" s="243">
        <v>258</v>
      </c>
      <c r="I234" s="245">
        <v>258</v>
      </c>
      <c r="J234" s="246" t="s">
        <v>819</v>
      </c>
      <c r="K234" s="247">
        <f t="shared" si="61"/>
        <v>43</v>
      </c>
      <c r="L234" s="248">
        <f t="shared" si="62"/>
        <v>0.2</v>
      </c>
      <c r="M234" s="243" t="s">
        <v>629</v>
      </c>
      <c r="N234" s="249">
        <v>43040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40">
        <v>97</v>
      </c>
      <c r="B235" s="241">
        <v>42997</v>
      </c>
      <c r="C235" s="241"/>
      <c r="D235" s="242" t="s">
        <v>889</v>
      </c>
      <c r="E235" s="243" t="s">
        <v>622</v>
      </c>
      <c r="F235" s="244">
        <v>215</v>
      </c>
      <c r="G235" s="243"/>
      <c r="H235" s="243">
        <v>258</v>
      </c>
      <c r="I235" s="245">
        <v>258</v>
      </c>
      <c r="J235" s="277" t="s">
        <v>819</v>
      </c>
      <c r="K235" s="247">
        <v>43</v>
      </c>
      <c r="L235" s="248">
        <v>0.2</v>
      </c>
      <c r="M235" s="243" t="s">
        <v>629</v>
      </c>
      <c r="N235" s="249">
        <v>43040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71">
        <v>98</v>
      </c>
      <c r="B236" s="272">
        <v>42998</v>
      </c>
      <c r="C236" s="272"/>
      <c r="D236" s="273" t="s">
        <v>890</v>
      </c>
      <c r="E236" s="274" t="s">
        <v>622</v>
      </c>
      <c r="F236" s="244">
        <v>75</v>
      </c>
      <c r="G236" s="274"/>
      <c r="H236" s="274">
        <v>90</v>
      </c>
      <c r="I236" s="276">
        <v>90</v>
      </c>
      <c r="J236" s="246" t="s">
        <v>891</v>
      </c>
      <c r="K236" s="247">
        <f t="shared" ref="K236:K241" si="63">H236-F236</f>
        <v>15</v>
      </c>
      <c r="L236" s="248">
        <f t="shared" ref="L236:L241" si="64">K236/F236</f>
        <v>0.2</v>
      </c>
      <c r="M236" s="243" t="s">
        <v>629</v>
      </c>
      <c r="N236" s="249">
        <v>43019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71">
        <v>99</v>
      </c>
      <c r="B237" s="272">
        <v>43011</v>
      </c>
      <c r="C237" s="272"/>
      <c r="D237" s="273" t="s">
        <v>892</v>
      </c>
      <c r="E237" s="274" t="s">
        <v>622</v>
      </c>
      <c r="F237" s="275">
        <v>315</v>
      </c>
      <c r="G237" s="274"/>
      <c r="H237" s="274">
        <v>392</v>
      </c>
      <c r="I237" s="276">
        <v>384</v>
      </c>
      <c r="J237" s="277" t="s">
        <v>893</v>
      </c>
      <c r="K237" s="247">
        <f t="shared" si="63"/>
        <v>77</v>
      </c>
      <c r="L237" s="278">
        <f t="shared" si="64"/>
        <v>0.24444444444444444</v>
      </c>
      <c r="M237" s="274" t="s">
        <v>629</v>
      </c>
      <c r="N237" s="279">
        <v>43017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71">
        <v>100</v>
      </c>
      <c r="B238" s="272">
        <v>43013</v>
      </c>
      <c r="C238" s="272"/>
      <c r="D238" s="273" t="s">
        <v>484</v>
      </c>
      <c r="E238" s="274" t="s">
        <v>622</v>
      </c>
      <c r="F238" s="275">
        <v>145</v>
      </c>
      <c r="G238" s="274"/>
      <c r="H238" s="274">
        <v>179</v>
      </c>
      <c r="I238" s="276">
        <v>180</v>
      </c>
      <c r="J238" s="277" t="s">
        <v>894</v>
      </c>
      <c r="K238" s="247">
        <f t="shared" si="63"/>
        <v>34</v>
      </c>
      <c r="L238" s="278">
        <f t="shared" si="64"/>
        <v>0.23448275862068965</v>
      </c>
      <c r="M238" s="274" t="s">
        <v>629</v>
      </c>
      <c r="N238" s="279">
        <v>43025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71">
        <v>101</v>
      </c>
      <c r="B239" s="272">
        <v>43014</v>
      </c>
      <c r="C239" s="272"/>
      <c r="D239" s="273" t="s">
        <v>368</v>
      </c>
      <c r="E239" s="274" t="s">
        <v>622</v>
      </c>
      <c r="F239" s="275">
        <v>256</v>
      </c>
      <c r="G239" s="274"/>
      <c r="H239" s="274">
        <v>323</v>
      </c>
      <c r="I239" s="276">
        <v>320</v>
      </c>
      <c r="J239" s="277" t="s">
        <v>819</v>
      </c>
      <c r="K239" s="247">
        <f t="shared" si="63"/>
        <v>67</v>
      </c>
      <c r="L239" s="278">
        <f t="shared" si="64"/>
        <v>0.26171875</v>
      </c>
      <c r="M239" s="274" t="s">
        <v>629</v>
      </c>
      <c r="N239" s="279">
        <v>43067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71">
        <v>102</v>
      </c>
      <c r="B240" s="272">
        <v>43017</v>
      </c>
      <c r="C240" s="272"/>
      <c r="D240" s="273" t="s">
        <v>384</v>
      </c>
      <c r="E240" s="274" t="s">
        <v>622</v>
      </c>
      <c r="F240" s="275">
        <v>137.5</v>
      </c>
      <c r="G240" s="274"/>
      <c r="H240" s="274">
        <v>184</v>
      </c>
      <c r="I240" s="276">
        <v>183</v>
      </c>
      <c r="J240" s="277" t="s">
        <v>895</v>
      </c>
      <c r="K240" s="247">
        <f t="shared" si="63"/>
        <v>46.5</v>
      </c>
      <c r="L240" s="278">
        <f t="shared" si="64"/>
        <v>0.33818181818181819</v>
      </c>
      <c r="M240" s="274" t="s">
        <v>629</v>
      </c>
      <c r="N240" s="279">
        <v>43108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71">
        <v>103</v>
      </c>
      <c r="B241" s="272">
        <v>43018</v>
      </c>
      <c r="C241" s="272"/>
      <c r="D241" s="273" t="s">
        <v>896</v>
      </c>
      <c r="E241" s="274" t="s">
        <v>622</v>
      </c>
      <c r="F241" s="275">
        <v>125.5</v>
      </c>
      <c r="G241" s="274"/>
      <c r="H241" s="274">
        <v>158</v>
      </c>
      <c r="I241" s="276">
        <v>155</v>
      </c>
      <c r="J241" s="277" t="s">
        <v>897</v>
      </c>
      <c r="K241" s="247">
        <f t="shared" si="63"/>
        <v>32.5</v>
      </c>
      <c r="L241" s="278">
        <f t="shared" si="64"/>
        <v>0.25896414342629481</v>
      </c>
      <c r="M241" s="274" t="s">
        <v>629</v>
      </c>
      <c r="N241" s="279">
        <v>43067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71">
        <v>104</v>
      </c>
      <c r="B242" s="272">
        <v>43018</v>
      </c>
      <c r="C242" s="272"/>
      <c r="D242" s="273" t="s">
        <v>898</v>
      </c>
      <c r="E242" s="274" t="s">
        <v>622</v>
      </c>
      <c r="F242" s="275">
        <v>895</v>
      </c>
      <c r="G242" s="274"/>
      <c r="H242" s="274">
        <v>1122.5</v>
      </c>
      <c r="I242" s="276">
        <v>1078</v>
      </c>
      <c r="J242" s="277" t="s">
        <v>899</v>
      </c>
      <c r="K242" s="247">
        <v>227.5</v>
      </c>
      <c r="L242" s="278">
        <v>0.25418994413407803</v>
      </c>
      <c r="M242" s="274" t="s">
        <v>629</v>
      </c>
      <c r="N242" s="279">
        <v>43117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71">
        <v>105</v>
      </c>
      <c r="B243" s="272">
        <v>43020</v>
      </c>
      <c r="C243" s="272"/>
      <c r="D243" s="273" t="s">
        <v>377</v>
      </c>
      <c r="E243" s="274" t="s">
        <v>622</v>
      </c>
      <c r="F243" s="275">
        <v>525</v>
      </c>
      <c r="G243" s="274"/>
      <c r="H243" s="274">
        <v>629</v>
      </c>
      <c r="I243" s="276">
        <v>629</v>
      </c>
      <c r="J243" s="277" t="s">
        <v>819</v>
      </c>
      <c r="K243" s="247">
        <v>104</v>
      </c>
      <c r="L243" s="278">
        <v>0.19809523809523799</v>
      </c>
      <c r="M243" s="274" t="s">
        <v>629</v>
      </c>
      <c r="N243" s="279">
        <v>43119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71">
        <v>106</v>
      </c>
      <c r="B244" s="272">
        <v>43046</v>
      </c>
      <c r="C244" s="272"/>
      <c r="D244" s="273" t="s">
        <v>421</v>
      </c>
      <c r="E244" s="274" t="s">
        <v>622</v>
      </c>
      <c r="F244" s="275">
        <v>740</v>
      </c>
      <c r="G244" s="274"/>
      <c r="H244" s="274">
        <v>892.5</v>
      </c>
      <c r="I244" s="276">
        <v>900</v>
      </c>
      <c r="J244" s="277" t="s">
        <v>900</v>
      </c>
      <c r="K244" s="247">
        <f t="shared" ref="K244:K246" si="65">H244-F244</f>
        <v>152.5</v>
      </c>
      <c r="L244" s="278">
        <f t="shared" ref="L244:L246" si="66">K244/F244</f>
        <v>0.20608108108108109</v>
      </c>
      <c r="M244" s="274" t="s">
        <v>629</v>
      </c>
      <c r="N244" s="279">
        <v>43052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0">
        <v>107</v>
      </c>
      <c r="B245" s="241">
        <v>43073</v>
      </c>
      <c r="C245" s="241"/>
      <c r="D245" s="242" t="s">
        <v>901</v>
      </c>
      <c r="E245" s="243" t="s">
        <v>622</v>
      </c>
      <c r="F245" s="244">
        <v>118.5</v>
      </c>
      <c r="G245" s="243"/>
      <c r="H245" s="243">
        <v>143.5</v>
      </c>
      <c r="I245" s="245">
        <v>145</v>
      </c>
      <c r="J245" s="246" t="s">
        <v>902</v>
      </c>
      <c r="K245" s="247">
        <f t="shared" si="65"/>
        <v>25</v>
      </c>
      <c r="L245" s="248">
        <f t="shared" si="66"/>
        <v>0.2109704641350211</v>
      </c>
      <c r="M245" s="243" t="s">
        <v>629</v>
      </c>
      <c r="N245" s="249">
        <v>43097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50">
        <v>108</v>
      </c>
      <c r="B246" s="251">
        <v>43090</v>
      </c>
      <c r="C246" s="251"/>
      <c r="D246" s="252" t="s">
        <v>454</v>
      </c>
      <c r="E246" s="253" t="s">
        <v>622</v>
      </c>
      <c r="F246" s="254">
        <v>715</v>
      </c>
      <c r="G246" s="254"/>
      <c r="H246" s="255">
        <v>500</v>
      </c>
      <c r="I246" s="255">
        <v>872</v>
      </c>
      <c r="J246" s="256" t="s">
        <v>903</v>
      </c>
      <c r="K246" s="257">
        <f t="shared" si="65"/>
        <v>-215</v>
      </c>
      <c r="L246" s="258">
        <f t="shared" si="66"/>
        <v>-0.30069930069930068</v>
      </c>
      <c r="M246" s="254" t="s">
        <v>653</v>
      </c>
      <c r="N246" s="251">
        <v>43670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40">
        <v>109</v>
      </c>
      <c r="B247" s="241">
        <v>43098</v>
      </c>
      <c r="C247" s="241"/>
      <c r="D247" s="242" t="s">
        <v>892</v>
      </c>
      <c r="E247" s="243" t="s">
        <v>622</v>
      </c>
      <c r="F247" s="244">
        <v>435</v>
      </c>
      <c r="G247" s="243"/>
      <c r="H247" s="243">
        <v>542.5</v>
      </c>
      <c r="I247" s="245">
        <v>539</v>
      </c>
      <c r="J247" s="246" t="s">
        <v>819</v>
      </c>
      <c r="K247" s="247">
        <v>107.5</v>
      </c>
      <c r="L247" s="248">
        <v>0.247126436781609</v>
      </c>
      <c r="M247" s="243" t="s">
        <v>629</v>
      </c>
      <c r="N247" s="249">
        <v>43206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0">
        <v>110</v>
      </c>
      <c r="B248" s="241">
        <v>43098</v>
      </c>
      <c r="C248" s="241"/>
      <c r="D248" s="242" t="s">
        <v>586</v>
      </c>
      <c r="E248" s="243" t="s">
        <v>622</v>
      </c>
      <c r="F248" s="244">
        <v>885</v>
      </c>
      <c r="G248" s="243"/>
      <c r="H248" s="243">
        <v>1090</v>
      </c>
      <c r="I248" s="245">
        <v>1084</v>
      </c>
      <c r="J248" s="246" t="s">
        <v>819</v>
      </c>
      <c r="K248" s="247">
        <v>205</v>
      </c>
      <c r="L248" s="248">
        <v>0.23163841807909599</v>
      </c>
      <c r="M248" s="243" t="s">
        <v>629</v>
      </c>
      <c r="N248" s="249">
        <v>43213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80">
        <v>111</v>
      </c>
      <c r="B249" s="281">
        <v>43192</v>
      </c>
      <c r="C249" s="281"/>
      <c r="D249" s="259" t="s">
        <v>904</v>
      </c>
      <c r="E249" s="254" t="s">
        <v>622</v>
      </c>
      <c r="F249" s="282">
        <v>478.5</v>
      </c>
      <c r="G249" s="254"/>
      <c r="H249" s="254">
        <v>442</v>
      </c>
      <c r="I249" s="255">
        <v>613</v>
      </c>
      <c r="J249" s="256" t="s">
        <v>905</v>
      </c>
      <c r="K249" s="257">
        <f t="shared" ref="K249:K252" si="67">H249-F249</f>
        <v>-36.5</v>
      </c>
      <c r="L249" s="258">
        <f t="shared" ref="L249:L252" si="68">K249/F249</f>
        <v>-7.6280041797283177E-2</v>
      </c>
      <c r="M249" s="254" t="s">
        <v>653</v>
      </c>
      <c r="N249" s="251">
        <v>43762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50">
        <v>112</v>
      </c>
      <c r="B250" s="251">
        <v>43194</v>
      </c>
      <c r="C250" s="251"/>
      <c r="D250" s="252" t="s">
        <v>906</v>
      </c>
      <c r="E250" s="253" t="s">
        <v>622</v>
      </c>
      <c r="F250" s="254">
        <f>141.5-7.3</f>
        <v>134.19999999999999</v>
      </c>
      <c r="G250" s="254"/>
      <c r="H250" s="255">
        <v>77</v>
      </c>
      <c r="I250" s="255">
        <v>180</v>
      </c>
      <c r="J250" s="256" t="s">
        <v>907</v>
      </c>
      <c r="K250" s="257">
        <f t="shared" si="67"/>
        <v>-57.199999999999989</v>
      </c>
      <c r="L250" s="258">
        <f t="shared" si="68"/>
        <v>-0.42622950819672129</v>
      </c>
      <c r="M250" s="254" t="s">
        <v>653</v>
      </c>
      <c r="N250" s="251">
        <v>43522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50">
        <v>113</v>
      </c>
      <c r="B251" s="251">
        <v>43209</v>
      </c>
      <c r="C251" s="251"/>
      <c r="D251" s="252" t="s">
        <v>908</v>
      </c>
      <c r="E251" s="253" t="s">
        <v>622</v>
      </c>
      <c r="F251" s="254">
        <v>430</v>
      </c>
      <c r="G251" s="254"/>
      <c r="H251" s="255">
        <v>220</v>
      </c>
      <c r="I251" s="255">
        <v>537</v>
      </c>
      <c r="J251" s="256" t="s">
        <v>909</v>
      </c>
      <c r="K251" s="257">
        <f t="shared" si="67"/>
        <v>-210</v>
      </c>
      <c r="L251" s="258">
        <f t="shared" si="68"/>
        <v>-0.48837209302325579</v>
      </c>
      <c r="M251" s="254" t="s">
        <v>653</v>
      </c>
      <c r="N251" s="251">
        <v>43252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71">
        <v>114</v>
      </c>
      <c r="B252" s="272">
        <v>43220</v>
      </c>
      <c r="C252" s="272"/>
      <c r="D252" s="273" t="s">
        <v>910</v>
      </c>
      <c r="E252" s="274" t="s">
        <v>622</v>
      </c>
      <c r="F252" s="274">
        <v>153.5</v>
      </c>
      <c r="G252" s="274"/>
      <c r="H252" s="274">
        <v>196</v>
      </c>
      <c r="I252" s="276">
        <v>196</v>
      </c>
      <c r="J252" s="246" t="s">
        <v>911</v>
      </c>
      <c r="K252" s="247">
        <f t="shared" si="67"/>
        <v>42.5</v>
      </c>
      <c r="L252" s="248">
        <f t="shared" si="68"/>
        <v>0.27687296416938112</v>
      </c>
      <c r="M252" s="243" t="s">
        <v>629</v>
      </c>
      <c r="N252" s="249">
        <v>43605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50">
        <v>115</v>
      </c>
      <c r="B253" s="251">
        <v>43306</v>
      </c>
      <c r="C253" s="251"/>
      <c r="D253" s="252" t="s">
        <v>879</v>
      </c>
      <c r="E253" s="253" t="s">
        <v>622</v>
      </c>
      <c r="F253" s="254">
        <v>27.5</v>
      </c>
      <c r="G253" s="254"/>
      <c r="H253" s="255">
        <v>13.1</v>
      </c>
      <c r="I253" s="255">
        <v>60</v>
      </c>
      <c r="J253" s="256" t="s">
        <v>912</v>
      </c>
      <c r="K253" s="257">
        <v>-14.4</v>
      </c>
      <c r="L253" s="258">
        <v>-0.52363636363636401</v>
      </c>
      <c r="M253" s="254" t="s">
        <v>653</v>
      </c>
      <c r="N253" s="251">
        <v>43138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80">
        <v>116</v>
      </c>
      <c r="B254" s="281">
        <v>43318</v>
      </c>
      <c r="C254" s="281"/>
      <c r="D254" s="259" t="s">
        <v>913</v>
      </c>
      <c r="E254" s="254" t="s">
        <v>622</v>
      </c>
      <c r="F254" s="254">
        <v>148.5</v>
      </c>
      <c r="G254" s="254"/>
      <c r="H254" s="254">
        <v>102</v>
      </c>
      <c r="I254" s="255">
        <v>182</v>
      </c>
      <c r="J254" s="256" t="s">
        <v>914</v>
      </c>
      <c r="K254" s="257">
        <f>H254-F254</f>
        <v>-46.5</v>
      </c>
      <c r="L254" s="258">
        <f>K254/F254</f>
        <v>-0.31313131313131315</v>
      </c>
      <c r="M254" s="254" t="s">
        <v>653</v>
      </c>
      <c r="N254" s="251">
        <v>43661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40">
        <v>117</v>
      </c>
      <c r="B255" s="241">
        <v>43335</v>
      </c>
      <c r="C255" s="241"/>
      <c r="D255" s="242" t="s">
        <v>915</v>
      </c>
      <c r="E255" s="243" t="s">
        <v>622</v>
      </c>
      <c r="F255" s="274">
        <v>285</v>
      </c>
      <c r="G255" s="243"/>
      <c r="H255" s="243">
        <v>355</v>
      </c>
      <c r="I255" s="245">
        <v>364</v>
      </c>
      <c r="J255" s="246" t="s">
        <v>916</v>
      </c>
      <c r="K255" s="247">
        <v>70</v>
      </c>
      <c r="L255" s="248">
        <v>0.24561403508771901</v>
      </c>
      <c r="M255" s="243" t="s">
        <v>629</v>
      </c>
      <c r="N255" s="249">
        <v>43455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40">
        <v>118</v>
      </c>
      <c r="B256" s="241">
        <v>43341</v>
      </c>
      <c r="C256" s="241"/>
      <c r="D256" s="242" t="s">
        <v>411</v>
      </c>
      <c r="E256" s="243" t="s">
        <v>622</v>
      </c>
      <c r="F256" s="274">
        <v>525</v>
      </c>
      <c r="G256" s="243"/>
      <c r="H256" s="243">
        <v>585</v>
      </c>
      <c r="I256" s="245">
        <v>635</v>
      </c>
      <c r="J256" s="246" t="s">
        <v>917</v>
      </c>
      <c r="K256" s="247">
        <f t="shared" ref="K256:K307" si="69">H256-F256</f>
        <v>60</v>
      </c>
      <c r="L256" s="248">
        <f t="shared" ref="L256:L307" si="70">K256/F256</f>
        <v>0.11428571428571428</v>
      </c>
      <c r="M256" s="243" t="s">
        <v>629</v>
      </c>
      <c r="N256" s="249">
        <v>43662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0">
        <v>119</v>
      </c>
      <c r="B257" s="241">
        <v>43395</v>
      </c>
      <c r="C257" s="241"/>
      <c r="D257" s="242" t="s">
        <v>396</v>
      </c>
      <c r="E257" s="243" t="s">
        <v>622</v>
      </c>
      <c r="F257" s="274">
        <v>475</v>
      </c>
      <c r="G257" s="243"/>
      <c r="H257" s="243">
        <v>574</v>
      </c>
      <c r="I257" s="245">
        <v>570</v>
      </c>
      <c r="J257" s="246" t="s">
        <v>819</v>
      </c>
      <c r="K257" s="247">
        <f t="shared" si="69"/>
        <v>99</v>
      </c>
      <c r="L257" s="248">
        <f t="shared" si="70"/>
        <v>0.20842105263157895</v>
      </c>
      <c r="M257" s="243" t="s">
        <v>629</v>
      </c>
      <c r="N257" s="249">
        <v>43403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71">
        <v>120</v>
      </c>
      <c r="B258" s="272">
        <v>43397</v>
      </c>
      <c r="C258" s="272"/>
      <c r="D258" s="273" t="s">
        <v>918</v>
      </c>
      <c r="E258" s="274" t="s">
        <v>622</v>
      </c>
      <c r="F258" s="274">
        <v>707.5</v>
      </c>
      <c r="G258" s="274"/>
      <c r="H258" s="274">
        <v>872</v>
      </c>
      <c r="I258" s="276">
        <v>872</v>
      </c>
      <c r="J258" s="277" t="s">
        <v>819</v>
      </c>
      <c r="K258" s="247">
        <f t="shared" si="69"/>
        <v>164.5</v>
      </c>
      <c r="L258" s="278">
        <f t="shared" si="70"/>
        <v>0.23250883392226149</v>
      </c>
      <c r="M258" s="274" t="s">
        <v>629</v>
      </c>
      <c r="N258" s="279">
        <v>43482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71">
        <v>121</v>
      </c>
      <c r="B259" s="272">
        <v>43398</v>
      </c>
      <c r="C259" s="272"/>
      <c r="D259" s="273" t="s">
        <v>919</v>
      </c>
      <c r="E259" s="274" t="s">
        <v>622</v>
      </c>
      <c r="F259" s="274">
        <v>162</v>
      </c>
      <c r="G259" s="274"/>
      <c r="H259" s="274">
        <v>204</v>
      </c>
      <c r="I259" s="276">
        <v>209</v>
      </c>
      <c r="J259" s="277" t="s">
        <v>920</v>
      </c>
      <c r="K259" s="247">
        <f t="shared" si="69"/>
        <v>42</v>
      </c>
      <c r="L259" s="278">
        <f t="shared" si="70"/>
        <v>0.25925925925925924</v>
      </c>
      <c r="M259" s="274" t="s">
        <v>629</v>
      </c>
      <c r="N259" s="279">
        <v>43539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71">
        <v>122</v>
      </c>
      <c r="B260" s="272">
        <v>43399</v>
      </c>
      <c r="C260" s="272"/>
      <c r="D260" s="273" t="s">
        <v>506</v>
      </c>
      <c r="E260" s="274" t="s">
        <v>622</v>
      </c>
      <c r="F260" s="274">
        <v>240</v>
      </c>
      <c r="G260" s="274"/>
      <c r="H260" s="274">
        <v>297</v>
      </c>
      <c r="I260" s="276">
        <v>297</v>
      </c>
      <c r="J260" s="277" t="s">
        <v>819</v>
      </c>
      <c r="K260" s="283">
        <f t="shared" si="69"/>
        <v>57</v>
      </c>
      <c r="L260" s="278">
        <f t="shared" si="70"/>
        <v>0.23749999999999999</v>
      </c>
      <c r="M260" s="274" t="s">
        <v>629</v>
      </c>
      <c r="N260" s="279">
        <v>43417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40">
        <v>123</v>
      </c>
      <c r="B261" s="241">
        <v>43439</v>
      </c>
      <c r="C261" s="241"/>
      <c r="D261" s="242" t="s">
        <v>921</v>
      </c>
      <c r="E261" s="243" t="s">
        <v>622</v>
      </c>
      <c r="F261" s="243">
        <v>202.5</v>
      </c>
      <c r="G261" s="243"/>
      <c r="H261" s="243">
        <v>255</v>
      </c>
      <c r="I261" s="245">
        <v>252</v>
      </c>
      <c r="J261" s="246" t="s">
        <v>819</v>
      </c>
      <c r="K261" s="247">
        <f t="shared" si="69"/>
        <v>52.5</v>
      </c>
      <c r="L261" s="248">
        <f t="shared" si="70"/>
        <v>0.25925925925925924</v>
      </c>
      <c r="M261" s="243" t="s">
        <v>629</v>
      </c>
      <c r="N261" s="249">
        <v>43542</v>
      </c>
      <c r="O261" s="1"/>
      <c r="P261" s="1"/>
      <c r="Q261" s="1"/>
      <c r="R261" s="6" t="s">
        <v>922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71">
        <v>124</v>
      </c>
      <c r="B262" s="272">
        <v>43465</v>
      </c>
      <c r="C262" s="241"/>
      <c r="D262" s="273" t="s">
        <v>161</v>
      </c>
      <c r="E262" s="274" t="s">
        <v>622</v>
      </c>
      <c r="F262" s="274">
        <v>710</v>
      </c>
      <c r="G262" s="274"/>
      <c r="H262" s="274">
        <v>866</v>
      </c>
      <c r="I262" s="276">
        <v>866</v>
      </c>
      <c r="J262" s="277" t="s">
        <v>819</v>
      </c>
      <c r="K262" s="247">
        <f t="shared" si="69"/>
        <v>156</v>
      </c>
      <c r="L262" s="248">
        <f t="shared" si="70"/>
        <v>0.21971830985915494</v>
      </c>
      <c r="M262" s="243" t="s">
        <v>629</v>
      </c>
      <c r="N262" s="249">
        <v>43553</v>
      </c>
      <c r="O262" s="1"/>
      <c r="P262" s="1"/>
      <c r="Q262" s="1"/>
      <c r="R262" s="6" t="s">
        <v>922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71">
        <v>125</v>
      </c>
      <c r="B263" s="272">
        <v>43522</v>
      </c>
      <c r="C263" s="272"/>
      <c r="D263" s="273" t="s">
        <v>176</v>
      </c>
      <c r="E263" s="274" t="s">
        <v>622</v>
      </c>
      <c r="F263" s="274">
        <v>337.25</v>
      </c>
      <c r="G263" s="274"/>
      <c r="H263" s="274">
        <v>398.5</v>
      </c>
      <c r="I263" s="276">
        <v>411</v>
      </c>
      <c r="J263" s="246" t="s">
        <v>923</v>
      </c>
      <c r="K263" s="247">
        <f t="shared" si="69"/>
        <v>61.25</v>
      </c>
      <c r="L263" s="248">
        <f t="shared" si="70"/>
        <v>0.1816160118606375</v>
      </c>
      <c r="M263" s="243" t="s">
        <v>629</v>
      </c>
      <c r="N263" s="249">
        <v>43760</v>
      </c>
      <c r="O263" s="1"/>
      <c r="P263" s="1"/>
      <c r="Q263" s="1"/>
      <c r="R263" s="6" t="s">
        <v>922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84">
        <v>126</v>
      </c>
      <c r="B264" s="285">
        <v>43559</v>
      </c>
      <c r="C264" s="285"/>
      <c r="D264" s="286" t="s">
        <v>924</v>
      </c>
      <c r="E264" s="287" t="s">
        <v>622</v>
      </c>
      <c r="F264" s="287">
        <v>130</v>
      </c>
      <c r="G264" s="287"/>
      <c r="H264" s="287">
        <v>65</v>
      </c>
      <c r="I264" s="288">
        <v>158</v>
      </c>
      <c r="J264" s="256" t="s">
        <v>925</v>
      </c>
      <c r="K264" s="257">
        <f t="shared" si="69"/>
        <v>-65</v>
      </c>
      <c r="L264" s="258">
        <f t="shared" si="70"/>
        <v>-0.5</v>
      </c>
      <c r="M264" s="254" t="s">
        <v>653</v>
      </c>
      <c r="N264" s="251">
        <v>43726</v>
      </c>
      <c r="O264" s="1"/>
      <c r="P264" s="1"/>
      <c r="Q264" s="1"/>
      <c r="R264" s="6" t="s">
        <v>926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71">
        <v>127</v>
      </c>
      <c r="B265" s="272">
        <v>43017</v>
      </c>
      <c r="C265" s="272"/>
      <c r="D265" s="273" t="s">
        <v>212</v>
      </c>
      <c r="E265" s="274" t="s">
        <v>622</v>
      </c>
      <c r="F265" s="274">
        <v>141.5</v>
      </c>
      <c r="G265" s="274"/>
      <c r="H265" s="274">
        <v>183.5</v>
      </c>
      <c r="I265" s="276">
        <v>210</v>
      </c>
      <c r="J265" s="246" t="s">
        <v>920</v>
      </c>
      <c r="K265" s="247">
        <f t="shared" si="69"/>
        <v>42</v>
      </c>
      <c r="L265" s="248">
        <f t="shared" si="70"/>
        <v>0.29681978798586572</v>
      </c>
      <c r="M265" s="243" t="s">
        <v>629</v>
      </c>
      <c r="N265" s="249">
        <v>43042</v>
      </c>
      <c r="O265" s="1"/>
      <c r="P265" s="1"/>
      <c r="Q265" s="1"/>
      <c r="R265" s="6" t="s">
        <v>926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84">
        <v>128</v>
      </c>
      <c r="B266" s="285">
        <v>43074</v>
      </c>
      <c r="C266" s="285"/>
      <c r="D266" s="286" t="s">
        <v>927</v>
      </c>
      <c r="E266" s="287" t="s">
        <v>622</v>
      </c>
      <c r="F266" s="282">
        <v>172</v>
      </c>
      <c r="G266" s="287"/>
      <c r="H266" s="287">
        <v>155.25</v>
      </c>
      <c r="I266" s="288">
        <v>230</v>
      </c>
      <c r="J266" s="256" t="s">
        <v>928</v>
      </c>
      <c r="K266" s="257">
        <f t="shared" si="69"/>
        <v>-16.75</v>
      </c>
      <c r="L266" s="258">
        <f t="shared" si="70"/>
        <v>-9.7383720930232565E-2</v>
      </c>
      <c r="M266" s="254" t="s">
        <v>653</v>
      </c>
      <c r="N266" s="251">
        <v>43787</v>
      </c>
      <c r="O266" s="1"/>
      <c r="P266" s="1"/>
      <c r="Q266" s="1"/>
      <c r="R266" s="6" t="s">
        <v>926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71">
        <v>129</v>
      </c>
      <c r="B267" s="272">
        <v>43398</v>
      </c>
      <c r="C267" s="272"/>
      <c r="D267" s="273" t="s">
        <v>121</v>
      </c>
      <c r="E267" s="274" t="s">
        <v>622</v>
      </c>
      <c r="F267" s="274">
        <v>698.5</v>
      </c>
      <c r="G267" s="274"/>
      <c r="H267" s="274">
        <v>890</v>
      </c>
      <c r="I267" s="276">
        <v>890</v>
      </c>
      <c r="J267" s="246" t="s">
        <v>929</v>
      </c>
      <c r="K267" s="247">
        <f t="shared" si="69"/>
        <v>191.5</v>
      </c>
      <c r="L267" s="248">
        <f t="shared" si="70"/>
        <v>0.27415891195418757</v>
      </c>
      <c r="M267" s="243" t="s">
        <v>629</v>
      </c>
      <c r="N267" s="249">
        <v>44328</v>
      </c>
      <c r="O267" s="1"/>
      <c r="P267" s="1"/>
      <c r="Q267" s="1"/>
      <c r="R267" s="6" t="s">
        <v>922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71">
        <v>130</v>
      </c>
      <c r="B268" s="272">
        <v>42877</v>
      </c>
      <c r="C268" s="272"/>
      <c r="D268" s="273" t="s">
        <v>930</v>
      </c>
      <c r="E268" s="274" t="s">
        <v>622</v>
      </c>
      <c r="F268" s="274">
        <v>127.6</v>
      </c>
      <c r="G268" s="274"/>
      <c r="H268" s="274">
        <v>138</v>
      </c>
      <c r="I268" s="276">
        <v>190</v>
      </c>
      <c r="J268" s="246" t="s">
        <v>931</v>
      </c>
      <c r="K268" s="247">
        <f t="shared" si="69"/>
        <v>10.400000000000006</v>
      </c>
      <c r="L268" s="248">
        <f t="shared" si="70"/>
        <v>8.1504702194357417E-2</v>
      </c>
      <c r="M268" s="243" t="s">
        <v>629</v>
      </c>
      <c r="N268" s="249">
        <v>43774</v>
      </c>
      <c r="O268" s="1"/>
      <c r="P268" s="1"/>
      <c r="Q268" s="1"/>
      <c r="R268" s="6" t="s">
        <v>926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71">
        <v>131</v>
      </c>
      <c r="B269" s="272">
        <v>43158</v>
      </c>
      <c r="C269" s="272"/>
      <c r="D269" s="273" t="s">
        <v>932</v>
      </c>
      <c r="E269" s="274" t="s">
        <v>622</v>
      </c>
      <c r="F269" s="274">
        <v>317</v>
      </c>
      <c r="G269" s="274"/>
      <c r="H269" s="274">
        <v>382.5</v>
      </c>
      <c r="I269" s="276">
        <v>398</v>
      </c>
      <c r="J269" s="246" t="s">
        <v>933</v>
      </c>
      <c r="K269" s="247">
        <f t="shared" si="69"/>
        <v>65.5</v>
      </c>
      <c r="L269" s="248">
        <f t="shared" si="70"/>
        <v>0.20662460567823343</v>
      </c>
      <c r="M269" s="243" t="s">
        <v>629</v>
      </c>
      <c r="N269" s="249">
        <v>44238</v>
      </c>
      <c r="O269" s="1"/>
      <c r="P269" s="1"/>
      <c r="Q269" s="1"/>
      <c r="R269" s="6" t="s">
        <v>926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84">
        <v>132</v>
      </c>
      <c r="B270" s="285">
        <v>43164</v>
      </c>
      <c r="C270" s="285"/>
      <c r="D270" s="286" t="s">
        <v>168</v>
      </c>
      <c r="E270" s="287" t="s">
        <v>622</v>
      </c>
      <c r="F270" s="282">
        <f>510-14.4</f>
        <v>495.6</v>
      </c>
      <c r="G270" s="287"/>
      <c r="H270" s="287">
        <v>350</v>
      </c>
      <c r="I270" s="288">
        <v>672</v>
      </c>
      <c r="J270" s="256" t="s">
        <v>934</v>
      </c>
      <c r="K270" s="257">
        <f t="shared" si="69"/>
        <v>-145.60000000000002</v>
      </c>
      <c r="L270" s="258">
        <f t="shared" si="70"/>
        <v>-0.29378531073446329</v>
      </c>
      <c r="M270" s="254" t="s">
        <v>653</v>
      </c>
      <c r="N270" s="251">
        <v>43887</v>
      </c>
      <c r="O270" s="1"/>
      <c r="P270" s="1"/>
      <c r="Q270" s="1"/>
      <c r="R270" s="6" t="s">
        <v>922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84">
        <v>133</v>
      </c>
      <c r="B271" s="285">
        <v>43237</v>
      </c>
      <c r="C271" s="285"/>
      <c r="D271" s="286" t="s">
        <v>935</v>
      </c>
      <c r="E271" s="287" t="s">
        <v>622</v>
      </c>
      <c r="F271" s="282">
        <v>230.3</v>
      </c>
      <c r="G271" s="287"/>
      <c r="H271" s="287">
        <v>102.5</v>
      </c>
      <c r="I271" s="288">
        <v>348</v>
      </c>
      <c r="J271" s="256" t="s">
        <v>936</v>
      </c>
      <c r="K271" s="257">
        <f t="shared" si="69"/>
        <v>-127.80000000000001</v>
      </c>
      <c r="L271" s="258">
        <f t="shared" si="70"/>
        <v>-0.55492835432045162</v>
      </c>
      <c r="M271" s="254" t="s">
        <v>653</v>
      </c>
      <c r="N271" s="251">
        <v>43896</v>
      </c>
      <c r="O271" s="1"/>
      <c r="P271" s="1"/>
      <c r="Q271" s="1"/>
      <c r="R271" s="6" t="s">
        <v>922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71">
        <v>134</v>
      </c>
      <c r="B272" s="272">
        <v>43258</v>
      </c>
      <c r="C272" s="272"/>
      <c r="D272" s="273" t="s">
        <v>458</v>
      </c>
      <c r="E272" s="274" t="s">
        <v>622</v>
      </c>
      <c r="F272" s="274">
        <f>342.5-5.1</f>
        <v>337.4</v>
      </c>
      <c r="G272" s="274"/>
      <c r="H272" s="274">
        <v>412.5</v>
      </c>
      <c r="I272" s="276">
        <v>439</v>
      </c>
      <c r="J272" s="246" t="s">
        <v>937</v>
      </c>
      <c r="K272" s="247">
        <f t="shared" si="69"/>
        <v>75.100000000000023</v>
      </c>
      <c r="L272" s="248">
        <f t="shared" si="70"/>
        <v>0.22258446947243635</v>
      </c>
      <c r="M272" s="243" t="s">
        <v>629</v>
      </c>
      <c r="N272" s="249">
        <v>44230</v>
      </c>
      <c r="O272" s="1"/>
      <c r="P272" s="1"/>
      <c r="Q272" s="1"/>
      <c r="R272" s="6" t="s">
        <v>926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65">
        <v>135</v>
      </c>
      <c r="B273" s="264">
        <v>43285</v>
      </c>
      <c r="C273" s="264"/>
      <c r="D273" s="265" t="s">
        <v>59</v>
      </c>
      <c r="E273" s="266" t="s">
        <v>622</v>
      </c>
      <c r="F273" s="266">
        <f>127.5-5.53</f>
        <v>121.97</v>
      </c>
      <c r="G273" s="267"/>
      <c r="H273" s="267">
        <v>122.5</v>
      </c>
      <c r="I273" s="267">
        <v>170</v>
      </c>
      <c r="J273" s="268" t="s">
        <v>938</v>
      </c>
      <c r="K273" s="269">
        <f t="shared" si="69"/>
        <v>0.53000000000000114</v>
      </c>
      <c r="L273" s="270">
        <f t="shared" si="70"/>
        <v>4.3453308190538747E-3</v>
      </c>
      <c r="M273" s="266" t="s">
        <v>692</v>
      </c>
      <c r="N273" s="264">
        <v>44431</v>
      </c>
      <c r="O273" s="1"/>
      <c r="P273" s="1"/>
      <c r="Q273" s="1"/>
      <c r="R273" s="6" t="s">
        <v>922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84">
        <v>136</v>
      </c>
      <c r="B274" s="285">
        <v>43294</v>
      </c>
      <c r="C274" s="285"/>
      <c r="D274" s="286" t="s">
        <v>939</v>
      </c>
      <c r="E274" s="287" t="s">
        <v>622</v>
      </c>
      <c r="F274" s="282">
        <v>46.5</v>
      </c>
      <c r="G274" s="287"/>
      <c r="H274" s="287">
        <v>17</v>
      </c>
      <c r="I274" s="288">
        <v>59</v>
      </c>
      <c r="J274" s="256" t="s">
        <v>940</v>
      </c>
      <c r="K274" s="257">
        <f t="shared" si="69"/>
        <v>-29.5</v>
      </c>
      <c r="L274" s="258">
        <f t="shared" si="70"/>
        <v>-0.63440860215053763</v>
      </c>
      <c r="M274" s="254" t="s">
        <v>653</v>
      </c>
      <c r="N274" s="251">
        <v>43887</v>
      </c>
      <c r="O274" s="1"/>
      <c r="P274" s="1"/>
      <c r="Q274" s="1"/>
      <c r="R274" s="6" t="s">
        <v>922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71">
        <v>137</v>
      </c>
      <c r="B275" s="272">
        <v>43396</v>
      </c>
      <c r="C275" s="272"/>
      <c r="D275" s="273" t="s">
        <v>441</v>
      </c>
      <c r="E275" s="274" t="s">
        <v>622</v>
      </c>
      <c r="F275" s="274">
        <v>156.5</v>
      </c>
      <c r="G275" s="274"/>
      <c r="H275" s="274">
        <v>207.5</v>
      </c>
      <c r="I275" s="276">
        <v>191</v>
      </c>
      <c r="J275" s="246" t="s">
        <v>819</v>
      </c>
      <c r="K275" s="247">
        <f t="shared" si="69"/>
        <v>51</v>
      </c>
      <c r="L275" s="248">
        <f t="shared" si="70"/>
        <v>0.32587859424920129</v>
      </c>
      <c r="M275" s="243" t="s">
        <v>629</v>
      </c>
      <c r="N275" s="249">
        <v>44369</v>
      </c>
      <c r="O275" s="1"/>
      <c r="P275" s="1"/>
      <c r="Q275" s="1"/>
      <c r="R275" s="6" t="s">
        <v>922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71">
        <v>138</v>
      </c>
      <c r="B276" s="272">
        <v>43439</v>
      </c>
      <c r="C276" s="272"/>
      <c r="D276" s="273" t="s">
        <v>355</v>
      </c>
      <c r="E276" s="274" t="s">
        <v>622</v>
      </c>
      <c r="F276" s="274">
        <v>259.5</v>
      </c>
      <c r="G276" s="274"/>
      <c r="H276" s="274">
        <v>320</v>
      </c>
      <c r="I276" s="276">
        <v>320</v>
      </c>
      <c r="J276" s="246" t="s">
        <v>819</v>
      </c>
      <c r="K276" s="247">
        <f t="shared" si="69"/>
        <v>60.5</v>
      </c>
      <c r="L276" s="248">
        <f t="shared" si="70"/>
        <v>0.23314065510597304</v>
      </c>
      <c r="M276" s="243" t="s">
        <v>629</v>
      </c>
      <c r="N276" s="249">
        <v>44323</v>
      </c>
      <c r="O276" s="1"/>
      <c r="P276" s="1"/>
      <c r="Q276" s="1"/>
      <c r="R276" s="6" t="s">
        <v>922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84">
        <v>139</v>
      </c>
      <c r="B277" s="285">
        <v>43439</v>
      </c>
      <c r="C277" s="285"/>
      <c r="D277" s="286" t="s">
        <v>941</v>
      </c>
      <c r="E277" s="287" t="s">
        <v>622</v>
      </c>
      <c r="F277" s="287">
        <v>715</v>
      </c>
      <c r="G277" s="287"/>
      <c r="H277" s="287">
        <v>445</v>
      </c>
      <c r="I277" s="288">
        <v>840</v>
      </c>
      <c r="J277" s="256" t="s">
        <v>942</v>
      </c>
      <c r="K277" s="257">
        <f t="shared" si="69"/>
        <v>-270</v>
      </c>
      <c r="L277" s="258">
        <f t="shared" si="70"/>
        <v>-0.3776223776223776</v>
      </c>
      <c r="M277" s="254" t="s">
        <v>653</v>
      </c>
      <c r="N277" s="251">
        <v>43800</v>
      </c>
      <c r="O277" s="1"/>
      <c r="P277" s="1"/>
      <c r="Q277" s="1"/>
      <c r="R277" s="6" t="s">
        <v>922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71">
        <v>140</v>
      </c>
      <c r="B278" s="272">
        <v>43469</v>
      </c>
      <c r="C278" s="272"/>
      <c r="D278" s="273" t="s">
        <v>182</v>
      </c>
      <c r="E278" s="274" t="s">
        <v>622</v>
      </c>
      <c r="F278" s="274">
        <v>875</v>
      </c>
      <c r="G278" s="274"/>
      <c r="H278" s="274">
        <v>1165</v>
      </c>
      <c r="I278" s="276">
        <v>1185</v>
      </c>
      <c r="J278" s="246" t="s">
        <v>943</v>
      </c>
      <c r="K278" s="247">
        <f t="shared" si="69"/>
        <v>290</v>
      </c>
      <c r="L278" s="248">
        <f t="shared" si="70"/>
        <v>0.33142857142857141</v>
      </c>
      <c r="M278" s="243" t="s">
        <v>629</v>
      </c>
      <c r="N278" s="249">
        <v>43847</v>
      </c>
      <c r="O278" s="1"/>
      <c r="P278" s="1"/>
      <c r="Q278" s="1"/>
      <c r="R278" s="6" t="s">
        <v>922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71">
        <v>141</v>
      </c>
      <c r="B279" s="272">
        <v>43559</v>
      </c>
      <c r="C279" s="272"/>
      <c r="D279" s="273" t="s">
        <v>374</v>
      </c>
      <c r="E279" s="274" t="s">
        <v>622</v>
      </c>
      <c r="F279" s="274">
        <f>387-14.63</f>
        <v>372.37</v>
      </c>
      <c r="G279" s="274"/>
      <c r="H279" s="274">
        <v>490</v>
      </c>
      <c r="I279" s="276">
        <v>490</v>
      </c>
      <c r="J279" s="246" t="s">
        <v>819</v>
      </c>
      <c r="K279" s="247">
        <f t="shared" si="69"/>
        <v>117.63</v>
      </c>
      <c r="L279" s="248">
        <f t="shared" si="70"/>
        <v>0.31589548030185027</v>
      </c>
      <c r="M279" s="243" t="s">
        <v>629</v>
      </c>
      <c r="N279" s="249">
        <v>43850</v>
      </c>
      <c r="O279" s="1"/>
      <c r="P279" s="1"/>
      <c r="Q279" s="1"/>
      <c r="R279" s="6" t="s">
        <v>922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84">
        <v>142</v>
      </c>
      <c r="B280" s="285">
        <v>43578</v>
      </c>
      <c r="C280" s="285"/>
      <c r="D280" s="286" t="s">
        <v>944</v>
      </c>
      <c r="E280" s="287" t="s">
        <v>648</v>
      </c>
      <c r="F280" s="287">
        <v>220</v>
      </c>
      <c r="G280" s="287"/>
      <c r="H280" s="287">
        <v>127.5</v>
      </c>
      <c r="I280" s="288">
        <v>284</v>
      </c>
      <c r="J280" s="256" t="s">
        <v>945</v>
      </c>
      <c r="K280" s="257">
        <f t="shared" si="69"/>
        <v>-92.5</v>
      </c>
      <c r="L280" s="258">
        <f t="shared" si="70"/>
        <v>-0.42045454545454547</v>
      </c>
      <c r="M280" s="254" t="s">
        <v>653</v>
      </c>
      <c r="N280" s="251">
        <v>43896</v>
      </c>
      <c r="O280" s="1"/>
      <c r="P280" s="1"/>
      <c r="Q280" s="1"/>
      <c r="R280" s="6" t="s">
        <v>922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71">
        <v>143</v>
      </c>
      <c r="B281" s="272">
        <v>43622</v>
      </c>
      <c r="C281" s="272"/>
      <c r="D281" s="273" t="s">
        <v>507</v>
      </c>
      <c r="E281" s="274" t="s">
        <v>648</v>
      </c>
      <c r="F281" s="274">
        <v>332.8</v>
      </c>
      <c r="G281" s="274"/>
      <c r="H281" s="274">
        <v>405</v>
      </c>
      <c r="I281" s="276">
        <v>419</v>
      </c>
      <c r="J281" s="246" t="s">
        <v>946</v>
      </c>
      <c r="K281" s="247">
        <f t="shared" si="69"/>
        <v>72.199999999999989</v>
      </c>
      <c r="L281" s="248">
        <f t="shared" si="70"/>
        <v>0.21694711538461534</v>
      </c>
      <c r="M281" s="243" t="s">
        <v>629</v>
      </c>
      <c r="N281" s="249">
        <v>43860</v>
      </c>
      <c r="O281" s="1"/>
      <c r="P281" s="1"/>
      <c r="Q281" s="1"/>
      <c r="R281" s="6" t="s">
        <v>926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65">
        <v>144</v>
      </c>
      <c r="B282" s="264">
        <v>43641</v>
      </c>
      <c r="C282" s="264"/>
      <c r="D282" s="265" t="s">
        <v>174</v>
      </c>
      <c r="E282" s="266" t="s">
        <v>622</v>
      </c>
      <c r="F282" s="266">
        <v>386</v>
      </c>
      <c r="G282" s="267"/>
      <c r="H282" s="267">
        <v>395</v>
      </c>
      <c r="I282" s="267">
        <v>452</v>
      </c>
      <c r="J282" s="268" t="s">
        <v>947</v>
      </c>
      <c r="K282" s="269">
        <f t="shared" si="69"/>
        <v>9</v>
      </c>
      <c r="L282" s="270">
        <f t="shared" si="70"/>
        <v>2.3316062176165803E-2</v>
      </c>
      <c r="M282" s="266" t="s">
        <v>692</v>
      </c>
      <c r="N282" s="264">
        <v>43868</v>
      </c>
      <c r="O282" s="1"/>
      <c r="P282" s="1"/>
      <c r="Q282" s="1"/>
      <c r="R282" s="6" t="s">
        <v>926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65">
        <v>145</v>
      </c>
      <c r="B283" s="264">
        <v>43707</v>
      </c>
      <c r="C283" s="264"/>
      <c r="D283" s="265" t="s">
        <v>148</v>
      </c>
      <c r="E283" s="266" t="s">
        <v>622</v>
      </c>
      <c r="F283" s="266">
        <v>137.5</v>
      </c>
      <c r="G283" s="267"/>
      <c r="H283" s="267">
        <v>138.5</v>
      </c>
      <c r="I283" s="267">
        <v>190</v>
      </c>
      <c r="J283" s="268" t="s">
        <v>948</v>
      </c>
      <c r="K283" s="269">
        <f t="shared" si="69"/>
        <v>1</v>
      </c>
      <c r="L283" s="270">
        <f t="shared" si="70"/>
        <v>7.2727272727272727E-3</v>
      </c>
      <c r="M283" s="266" t="s">
        <v>692</v>
      </c>
      <c r="N283" s="264">
        <v>44432</v>
      </c>
      <c r="O283" s="1"/>
      <c r="P283" s="1"/>
      <c r="Q283" s="1"/>
      <c r="R283" s="6" t="s">
        <v>922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71">
        <v>146</v>
      </c>
      <c r="B284" s="272">
        <v>43731</v>
      </c>
      <c r="C284" s="272"/>
      <c r="D284" s="273" t="s">
        <v>451</v>
      </c>
      <c r="E284" s="274" t="s">
        <v>622</v>
      </c>
      <c r="F284" s="274">
        <v>235</v>
      </c>
      <c r="G284" s="274"/>
      <c r="H284" s="274">
        <v>295</v>
      </c>
      <c r="I284" s="276">
        <v>296</v>
      </c>
      <c r="J284" s="246" t="s">
        <v>949</v>
      </c>
      <c r="K284" s="247">
        <f t="shared" si="69"/>
        <v>60</v>
      </c>
      <c r="L284" s="248">
        <f t="shared" si="70"/>
        <v>0.25531914893617019</v>
      </c>
      <c r="M284" s="243" t="s">
        <v>629</v>
      </c>
      <c r="N284" s="249">
        <v>43844</v>
      </c>
      <c r="O284" s="1"/>
      <c r="P284" s="1"/>
      <c r="Q284" s="1"/>
      <c r="R284" s="6" t="s">
        <v>926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71">
        <v>147</v>
      </c>
      <c r="B285" s="272">
        <v>43752</v>
      </c>
      <c r="C285" s="272"/>
      <c r="D285" s="273" t="s">
        <v>950</v>
      </c>
      <c r="E285" s="274" t="s">
        <v>622</v>
      </c>
      <c r="F285" s="274">
        <v>277.5</v>
      </c>
      <c r="G285" s="274"/>
      <c r="H285" s="274">
        <v>333</v>
      </c>
      <c r="I285" s="276">
        <v>333</v>
      </c>
      <c r="J285" s="246" t="s">
        <v>951</v>
      </c>
      <c r="K285" s="247">
        <f t="shared" si="69"/>
        <v>55.5</v>
      </c>
      <c r="L285" s="248">
        <f t="shared" si="70"/>
        <v>0.2</v>
      </c>
      <c r="M285" s="243" t="s">
        <v>629</v>
      </c>
      <c r="N285" s="249">
        <v>43846</v>
      </c>
      <c r="O285" s="1"/>
      <c r="P285" s="1"/>
      <c r="Q285" s="1"/>
      <c r="R285" s="6" t="s">
        <v>922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71">
        <v>148</v>
      </c>
      <c r="B286" s="272">
        <v>43752</v>
      </c>
      <c r="C286" s="272"/>
      <c r="D286" s="273" t="s">
        <v>952</v>
      </c>
      <c r="E286" s="274" t="s">
        <v>622</v>
      </c>
      <c r="F286" s="274">
        <v>930</v>
      </c>
      <c r="G286" s="274"/>
      <c r="H286" s="274">
        <v>1165</v>
      </c>
      <c r="I286" s="276">
        <v>1200</v>
      </c>
      <c r="J286" s="246" t="s">
        <v>953</v>
      </c>
      <c r="K286" s="247">
        <f t="shared" si="69"/>
        <v>235</v>
      </c>
      <c r="L286" s="248">
        <f t="shared" si="70"/>
        <v>0.25268817204301075</v>
      </c>
      <c r="M286" s="243" t="s">
        <v>629</v>
      </c>
      <c r="N286" s="249">
        <v>43847</v>
      </c>
      <c r="O286" s="1"/>
      <c r="P286" s="1"/>
      <c r="Q286" s="1"/>
      <c r="R286" s="6" t="s">
        <v>926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71">
        <v>149</v>
      </c>
      <c r="B287" s="272">
        <v>43753</v>
      </c>
      <c r="C287" s="272"/>
      <c r="D287" s="273" t="s">
        <v>954</v>
      </c>
      <c r="E287" s="274" t="s">
        <v>622</v>
      </c>
      <c r="F287" s="244">
        <v>111</v>
      </c>
      <c r="G287" s="274"/>
      <c r="H287" s="274">
        <v>141</v>
      </c>
      <c r="I287" s="276">
        <v>141</v>
      </c>
      <c r="J287" s="246" t="s">
        <v>955</v>
      </c>
      <c r="K287" s="247">
        <f t="shared" si="69"/>
        <v>30</v>
      </c>
      <c r="L287" s="248">
        <f t="shared" si="70"/>
        <v>0.27027027027027029</v>
      </c>
      <c r="M287" s="243" t="s">
        <v>629</v>
      </c>
      <c r="N287" s="249">
        <v>44328</v>
      </c>
      <c r="O287" s="1"/>
      <c r="P287" s="1"/>
      <c r="Q287" s="1"/>
      <c r="R287" s="6" t="s">
        <v>926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71">
        <v>150</v>
      </c>
      <c r="B288" s="272">
        <v>43753</v>
      </c>
      <c r="C288" s="272"/>
      <c r="D288" s="273" t="s">
        <v>956</v>
      </c>
      <c r="E288" s="274" t="s">
        <v>622</v>
      </c>
      <c r="F288" s="244">
        <v>296</v>
      </c>
      <c r="G288" s="274"/>
      <c r="H288" s="274">
        <v>370</v>
      </c>
      <c r="I288" s="276">
        <v>370</v>
      </c>
      <c r="J288" s="246" t="s">
        <v>819</v>
      </c>
      <c r="K288" s="247">
        <f t="shared" si="69"/>
        <v>74</v>
      </c>
      <c r="L288" s="248">
        <f t="shared" si="70"/>
        <v>0.25</v>
      </c>
      <c r="M288" s="243" t="s">
        <v>629</v>
      </c>
      <c r="N288" s="249">
        <v>43853</v>
      </c>
      <c r="O288" s="1"/>
      <c r="P288" s="1"/>
      <c r="Q288" s="1"/>
      <c r="R288" s="6" t="s">
        <v>926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71">
        <v>151</v>
      </c>
      <c r="B289" s="272">
        <v>43754</v>
      </c>
      <c r="C289" s="272"/>
      <c r="D289" s="273" t="s">
        <v>957</v>
      </c>
      <c r="E289" s="274" t="s">
        <v>622</v>
      </c>
      <c r="F289" s="244">
        <v>300</v>
      </c>
      <c r="G289" s="274"/>
      <c r="H289" s="274">
        <v>382.5</v>
      </c>
      <c r="I289" s="276">
        <v>344</v>
      </c>
      <c r="J289" s="246" t="s">
        <v>958</v>
      </c>
      <c r="K289" s="247">
        <f t="shared" si="69"/>
        <v>82.5</v>
      </c>
      <c r="L289" s="248">
        <f t="shared" si="70"/>
        <v>0.27500000000000002</v>
      </c>
      <c r="M289" s="243" t="s">
        <v>629</v>
      </c>
      <c r="N289" s="249">
        <v>44238</v>
      </c>
      <c r="O289" s="1"/>
      <c r="P289" s="1"/>
      <c r="Q289" s="1"/>
      <c r="R289" s="6" t="s">
        <v>926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71">
        <v>152</v>
      </c>
      <c r="B290" s="272">
        <v>43832</v>
      </c>
      <c r="C290" s="272"/>
      <c r="D290" s="273" t="s">
        <v>959</v>
      </c>
      <c r="E290" s="274" t="s">
        <v>622</v>
      </c>
      <c r="F290" s="244">
        <v>495</v>
      </c>
      <c r="G290" s="274"/>
      <c r="H290" s="274">
        <v>595</v>
      </c>
      <c r="I290" s="276">
        <v>590</v>
      </c>
      <c r="J290" s="246" t="s">
        <v>744</v>
      </c>
      <c r="K290" s="247">
        <f t="shared" si="69"/>
        <v>100</v>
      </c>
      <c r="L290" s="248">
        <f t="shared" si="70"/>
        <v>0.20202020202020202</v>
      </c>
      <c r="M290" s="243" t="s">
        <v>629</v>
      </c>
      <c r="N290" s="249">
        <v>44589</v>
      </c>
      <c r="O290" s="1"/>
      <c r="P290" s="1"/>
      <c r="Q290" s="1"/>
      <c r="R290" s="6" t="s">
        <v>926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71">
        <v>153</v>
      </c>
      <c r="B291" s="272">
        <v>43966</v>
      </c>
      <c r="C291" s="272"/>
      <c r="D291" s="273" t="s">
        <v>77</v>
      </c>
      <c r="E291" s="274" t="s">
        <v>622</v>
      </c>
      <c r="F291" s="244">
        <v>67.5</v>
      </c>
      <c r="G291" s="274"/>
      <c r="H291" s="274">
        <v>86</v>
      </c>
      <c r="I291" s="276">
        <v>86</v>
      </c>
      <c r="J291" s="246" t="s">
        <v>960</v>
      </c>
      <c r="K291" s="247">
        <f t="shared" si="69"/>
        <v>18.5</v>
      </c>
      <c r="L291" s="248">
        <f t="shared" si="70"/>
        <v>0.27407407407407408</v>
      </c>
      <c r="M291" s="243" t="s">
        <v>629</v>
      </c>
      <c r="N291" s="249">
        <v>44008</v>
      </c>
      <c r="O291" s="1"/>
      <c r="P291" s="1"/>
      <c r="Q291" s="1"/>
      <c r="R291" s="6" t="s">
        <v>926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71">
        <v>154</v>
      </c>
      <c r="B292" s="272">
        <v>44035</v>
      </c>
      <c r="C292" s="272"/>
      <c r="D292" s="273" t="s">
        <v>506</v>
      </c>
      <c r="E292" s="274" t="s">
        <v>622</v>
      </c>
      <c r="F292" s="244">
        <v>231</v>
      </c>
      <c r="G292" s="274"/>
      <c r="H292" s="274">
        <v>281</v>
      </c>
      <c r="I292" s="276">
        <v>281</v>
      </c>
      <c r="J292" s="246" t="s">
        <v>819</v>
      </c>
      <c r="K292" s="247">
        <f t="shared" si="69"/>
        <v>50</v>
      </c>
      <c r="L292" s="248">
        <f t="shared" si="70"/>
        <v>0.21645021645021645</v>
      </c>
      <c r="M292" s="243" t="s">
        <v>629</v>
      </c>
      <c r="N292" s="249">
        <v>44358</v>
      </c>
      <c r="O292" s="1"/>
      <c r="P292" s="1"/>
      <c r="Q292" s="1"/>
      <c r="R292" s="6" t="s">
        <v>926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71">
        <v>155</v>
      </c>
      <c r="B293" s="272">
        <v>44092</v>
      </c>
      <c r="C293" s="272"/>
      <c r="D293" s="273" t="s">
        <v>146</v>
      </c>
      <c r="E293" s="274" t="s">
        <v>622</v>
      </c>
      <c r="F293" s="274">
        <v>206</v>
      </c>
      <c r="G293" s="274"/>
      <c r="H293" s="274">
        <v>248</v>
      </c>
      <c r="I293" s="276">
        <v>248</v>
      </c>
      <c r="J293" s="246" t="s">
        <v>819</v>
      </c>
      <c r="K293" s="247">
        <f t="shared" si="69"/>
        <v>42</v>
      </c>
      <c r="L293" s="248">
        <f t="shared" si="70"/>
        <v>0.20388349514563106</v>
      </c>
      <c r="M293" s="243" t="s">
        <v>629</v>
      </c>
      <c r="N293" s="249">
        <v>44214</v>
      </c>
      <c r="O293" s="1"/>
      <c r="P293" s="1"/>
      <c r="Q293" s="1"/>
      <c r="R293" s="6" t="s">
        <v>926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71">
        <v>156</v>
      </c>
      <c r="B294" s="272">
        <v>44140</v>
      </c>
      <c r="C294" s="272"/>
      <c r="D294" s="273" t="s">
        <v>146</v>
      </c>
      <c r="E294" s="274" t="s">
        <v>622</v>
      </c>
      <c r="F294" s="274">
        <v>182.5</v>
      </c>
      <c r="G294" s="274"/>
      <c r="H294" s="274">
        <v>248</v>
      </c>
      <c r="I294" s="276">
        <v>248</v>
      </c>
      <c r="J294" s="246" t="s">
        <v>819</v>
      </c>
      <c r="K294" s="247">
        <f t="shared" si="69"/>
        <v>65.5</v>
      </c>
      <c r="L294" s="248">
        <f t="shared" si="70"/>
        <v>0.35890410958904112</v>
      </c>
      <c r="M294" s="243" t="s">
        <v>629</v>
      </c>
      <c r="N294" s="249">
        <v>44214</v>
      </c>
      <c r="O294" s="1"/>
      <c r="P294" s="1"/>
      <c r="Q294" s="1"/>
      <c r="R294" s="6" t="s">
        <v>926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71">
        <v>157</v>
      </c>
      <c r="B295" s="272">
        <v>44140</v>
      </c>
      <c r="C295" s="272"/>
      <c r="D295" s="273" t="s">
        <v>355</v>
      </c>
      <c r="E295" s="274" t="s">
        <v>622</v>
      </c>
      <c r="F295" s="274">
        <v>247.5</v>
      </c>
      <c r="G295" s="274"/>
      <c r="H295" s="274">
        <v>320</v>
      </c>
      <c r="I295" s="276">
        <v>320</v>
      </c>
      <c r="J295" s="246" t="s">
        <v>819</v>
      </c>
      <c r="K295" s="247">
        <f t="shared" si="69"/>
        <v>72.5</v>
      </c>
      <c r="L295" s="248">
        <f t="shared" si="70"/>
        <v>0.29292929292929293</v>
      </c>
      <c r="M295" s="243" t="s">
        <v>629</v>
      </c>
      <c r="N295" s="249">
        <v>44323</v>
      </c>
      <c r="O295" s="1"/>
      <c r="P295" s="1"/>
      <c r="Q295" s="1"/>
      <c r="R295" s="6" t="s">
        <v>926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71">
        <v>158</v>
      </c>
      <c r="B296" s="272">
        <v>44140</v>
      </c>
      <c r="C296" s="272"/>
      <c r="D296" s="273" t="s">
        <v>205</v>
      </c>
      <c r="E296" s="274" t="s">
        <v>622</v>
      </c>
      <c r="F296" s="244">
        <v>925</v>
      </c>
      <c r="G296" s="274"/>
      <c r="H296" s="274">
        <v>1095</v>
      </c>
      <c r="I296" s="276">
        <v>1093</v>
      </c>
      <c r="J296" s="246" t="s">
        <v>961</v>
      </c>
      <c r="K296" s="247">
        <f t="shared" si="69"/>
        <v>170</v>
      </c>
      <c r="L296" s="248">
        <f t="shared" si="70"/>
        <v>0.18378378378378379</v>
      </c>
      <c r="M296" s="243" t="s">
        <v>629</v>
      </c>
      <c r="N296" s="249">
        <v>44201</v>
      </c>
      <c r="O296" s="1"/>
      <c r="P296" s="1"/>
      <c r="Q296" s="1"/>
      <c r="R296" s="6" t="s">
        <v>926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71">
        <v>159</v>
      </c>
      <c r="B297" s="272">
        <v>44140</v>
      </c>
      <c r="C297" s="272"/>
      <c r="D297" s="273" t="s">
        <v>374</v>
      </c>
      <c r="E297" s="274" t="s">
        <v>622</v>
      </c>
      <c r="F297" s="244">
        <v>332.5</v>
      </c>
      <c r="G297" s="274"/>
      <c r="H297" s="274">
        <v>393</v>
      </c>
      <c r="I297" s="276">
        <v>406</v>
      </c>
      <c r="J297" s="246" t="s">
        <v>962</v>
      </c>
      <c r="K297" s="247">
        <f t="shared" si="69"/>
        <v>60.5</v>
      </c>
      <c r="L297" s="248">
        <f t="shared" si="70"/>
        <v>0.18195488721804512</v>
      </c>
      <c r="M297" s="243" t="s">
        <v>629</v>
      </c>
      <c r="N297" s="249">
        <v>44256</v>
      </c>
      <c r="O297" s="1"/>
      <c r="P297" s="1"/>
      <c r="Q297" s="1"/>
      <c r="R297" s="6" t="s">
        <v>926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71">
        <v>160</v>
      </c>
      <c r="B298" s="272">
        <v>44141</v>
      </c>
      <c r="C298" s="272"/>
      <c r="D298" s="273" t="s">
        <v>506</v>
      </c>
      <c r="E298" s="274" t="s">
        <v>622</v>
      </c>
      <c r="F298" s="244">
        <v>231</v>
      </c>
      <c r="G298" s="274"/>
      <c r="H298" s="274">
        <v>281</v>
      </c>
      <c r="I298" s="276">
        <v>281</v>
      </c>
      <c r="J298" s="246" t="s">
        <v>819</v>
      </c>
      <c r="K298" s="247">
        <f t="shared" si="69"/>
        <v>50</v>
      </c>
      <c r="L298" s="248">
        <f t="shared" si="70"/>
        <v>0.21645021645021645</v>
      </c>
      <c r="M298" s="243" t="s">
        <v>629</v>
      </c>
      <c r="N298" s="249">
        <v>44358</v>
      </c>
      <c r="O298" s="1"/>
      <c r="P298" s="1"/>
      <c r="Q298" s="1"/>
      <c r="R298" s="6" t="s">
        <v>926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71">
        <v>161</v>
      </c>
      <c r="B299" s="272">
        <v>44187</v>
      </c>
      <c r="C299" s="272"/>
      <c r="D299" s="273" t="s">
        <v>963</v>
      </c>
      <c r="E299" s="274" t="s">
        <v>622</v>
      </c>
      <c r="F299" s="244">
        <v>190</v>
      </c>
      <c r="G299" s="274"/>
      <c r="H299" s="274">
        <v>239</v>
      </c>
      <c r="I299" s="276">
        <v>239</v>
      </c>
      <c r="J299" s="246" t="s">
        <v>964</v>
      </c>
      <c r="K299" s="247">
        <f t="shared" si="69"/>
        <v>49</v>
      </c>
      <c r="L299" s="248">
        <f t="shared" si="70"/>
        <v>0.25789473684210529</v>
      </c>
      <c r="M299" s="243" t="s">
        <v>629</v>
      </c>
      <c r="N299" s="249">
        <v>44844</v>
      </c>
      <c r="O299" s="1"/>
      <c r="P299" s="1"/>
      <c r="Q299" s="1"/>
      <c r="R299" s="6" t="s">
        <v>926</v>
      </c>
    </row>
    <row r="300" spans="1:26" ht="12.75" customHeight="1">
      <c r="A300" s="271">
        <v>162</v>
      </c>
      <c r="B300" s="272">
        <v>44258</v>
      </c>
      <c r="C300" s="272"/>
      <c r="D300" s="273" t="s">
        <v>959</v>
      </c>
      <c r="E300" s="274" t="s">
        <v>622</v>
      </c>
      <c r="F300" s="244">
        <v>495</v>
      </c>
      <c r="G300" s="274"/>
      <c r="H300" s="274">
        <v>595</v>
      </c>
      <c r="I300" s="276">
        <v>590</v>
      </c>
      <c r="J300" s="246" t="s">
        <v>744</v>
      </c>
      <c r="K300" s="247">
        <f t="shared" si="69"/>
        <v>100</v>
      </c>
      <c r="L300" s="248">
        <f t="shared" si="70"/>
        <v>0.20202020202020202</v>
      </c>
      <c r="M300" s="243" t="s">
        <v>629</v>
      </c>
      <c r="N300" s="249">
        <v>44589</v>
      </c>
      <c r="O300" s="1"/>
      <c r="P300" s="1"/>
      <c r="R300" s="6" t="s">
        <v>926</v>
      </c>
    </row>
    <row r="301" spans="1:26" ht="12.75" customHeight="1">
      <c r="A301" s="271">
        <v>163</v>
      </c>
      <c r="B301" s="272">
        <v>44274</v>
      </c>
      <c r="C301" s="272"/>
      <c r="D301" s="273" t="s">
        <v>374</v>
      </c>
      <c r="E301" s="274" t="s">
        <v>622</v>
      </c>
      <c r="F301" s="244">
        <v>355</v>
      </c>
      <c r="G301" s="274"/>
      <c r="H301" s="274">
        <v>422.5</v>
      </c>
      <c r="I301" s="276">
        <v>420</v>
      </c>
      <c r="J301" s="246" t="s">
        <v>965</v>
      </c>
      <c r="K301" s="247">
        <f t="shared" si="69"/>
        <v>67.5</v>
      </c>
      <c r="L301" s="248">
        <f t="shared" si="70"/>
        <v>0.19014084507042253</v>
      </c>
      <c r="M301" s="243" t="s">
        <v>629</v>
      </c>
      <c r="N301" s="249">
        <v>44361</v>
      </c>
      <c r="O301" s="1"/>
      <c r="R301" s="289" t="s">
        <v>926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71">
        <v>164</v>
      </c>
      <c r="B302" s="272">
        <v>44295</v>
      </c>
      <c r="C302" s="272"/>
      <c r="D302" s="273" t="s">
        <v>332</v>
      </c>
      <c r="E302" s="274" t="s">
        <v>622</v>
      </c>
      <c r="F302" s="244">
        <v>555</v>
      </c>
      <c r="G302" s="274"/>
      <c r="H302" s="274">
        <v>663</v>
      </c>
      <c r="I302" s="276">
        <v>663</v>
      </c>
      <c r="J302" s="246" t="s">
        <v>966</v>
      </c>
      <c r="K302" s="247">
        <f t="shared" si="69"/>
        <v>108</v>
      </c>
      <c r="L302" s="248">
        <f t="shared" si="70"/>
        <v>0.19459459459459461</v>
      </c>
      <c r="M302" s="243" t="s">
        <v>629</v>
      </c>
      <c r="N302" s="249">
        <v>44321</v>
      </c>
      <c r="O302" s="1"/>
      <c r="P302" s="1"/>
      <c r="Q302" s="1"/>
      <c r="R302" s="289" t="s">
        <v>926</v>
      </c>
    </row>
    <row r="303" spans="1:26" ht="12.75" customHeight="1">
      <c r="A303" s="271">
        <v>165</v>
      </c>
      <c r="B303" s="272">
        <v>44308</v>
      </c>
      <c r="C303" s="272"/>
      <c r="D303" s="273" t="s">
        <v>930</v>
      </c>
      <c r="E303" s="274" t="s">
        <v>622</v>
      </c>
      <c r="F303" s="244">
        <v>126.5</v>
      </c>
      <c r="G303" s="274"/>
      <c r="H303" s="274">
        <v>155</v>
      </c>
      <c r="I303" s="276">
        <v>155</v>
      </c>
      <c r="J303" s="246" t="s">
        <v>819</v>
      </c>
      <c r="K303" s="247">
        <f t="shared" si="69"/>
        <v>28.5</v>
      </c>
      <c r="L303" s="248">
        <f t="shared" si="70"/>
        <v>0.22529644268774704</v>
      </c>
      <c r="M303" s="243" t="s">
        <v>629</v>
      </c>
      <c r="N303" s="249">
        <v>44362</v>
      </c>
      <c r="O303" s="1"/>
      <c r="R303" s="289" t="s">
        <v>926</v>
      </c>
    </row>
    <row r="304" spans="1:26" ht="12.75" customHeight="1">
      <c r="A304" s="250">
        <v>166</v>
      </c>
      <c r="B304" s="281">
        <v>44368</v>
      </c>
      <c r="C304" s="281"/>
      <c r="D304" s="252" t="s">
        <v>967</v>
      </c>
      <c r="E304" s="254" t="s">
        <v>622</v>
      </c>
      <c r="F304" s="282">
        <v>287.5</v>
      </c>
      <c r="G304" s="254"/>
      <c r="H304" s="254">
        <v>245</v>
      </c>
      <c r="I304" s="255">
        <v>344</v>
      </c>
      <c r="J304" s="256" t="s">
        <v>968</v>
      </c>
      <c r="K304" s="257">
        <f t="shared" si="69"/>
        <v>-42.5</v>
      </c>
      <c r="L304" s="258">
        <f t="shared" si="70"/>
        <v>-0.14782608695652175</v>
      </c>
      <c r="M304" s="254" t="s">
        <v>653</v>
      </c>
      <c r="N304" s="251">
        <v>44508</v>
      </c>
      <c r="O304" s="1"/>
      <c r="R304" s="289" t="s">
        <v>926</v>
      </c>
    </row>
    <row r="305" spans="1:18" ht="12.75" customHeight="1">
      <c r="A305" s="271">
        <v>167</v>
      </c>
      <c r="B305" s="272">
        <v>44368</v>
      </c>
      <c r="C305" s="272"/>
      <c r="D305" s="273" t="s">
        <v>506</v>
      </c>
      <c r="E305" s="274" t="s">
        <v>622</v>
      </c>
      <c r="F305" s="244">
        <v>241</v>
      </c>
      <c r="G305" s="274"/>
      <c r="H305" s="274">
        <v>298</v>
      </c>
      <c r="I305" s="276">
        <v>320</v>
      </c>
      <c r="J305" s="246" t="s">
        <v>819</v>
      </c>
      <c r="K305" s="247">
        <f t="shared" si="69"/>
        <v>57</v>
      </c>
      <c r="L305" s="248">
        <f t="shared" si="70"/>
        <v>0.23651452282157676</v>
      </c>
      <c r="M305" s="243" t="s">
        <v>629</v>
      </c>
      <c r="N305" s="249">
        <v>44802</v>
      </c>
      <c r="O305" s="45"/>
      <c r="R305" s="289" t="s">
        <v>926</v>
      </c>
    </row>
    <row r="306" spans="1:18" ht="12.75" customHeight="1">
      <c r="A306" s="271">
        <v>168</v>
      </c>
      <c r="B306" s="272">
        <v>44406</v>
      </c>
      <c r="C306" s="272"/>
      <c r="D306" s="273" t="s">
        <v>930</v>
      </c>
      <c r="E306" s="274" t="s">
        <v>622</v>
      </c>
      <c r="F306" s="244">
        <v>162.5</v>
      </c>
      <c r="G306" s="274"/>
      <c r="H306" s="274">
        <v>200</v>
      </c>
      <c r="I306" s="276">
        <v>200</v>
      </c>
      <c r="J306" s="246" t="s">
        <v>819</v>
      </c>
      <c r="K306" s="247">
        <f t="shared" si="69"/>
        <v>37.5</v>
      </c>
      <c r="L306" s="248">
        <f t="shared" si="70"/>
        <v>0.23076923076923078</v>
      </c>
      <c r="M306" s="243" t="s">
        <v>629</v>
      </c>
      <c r="N306" s="249">
        <v>44802</v>
      </c>
      <c r="O306" s="1"/>
      <c r="R306" s="289" t="s">
        <v>926</v>
      </c>
    </row>
    <row r="307" spans="1:18" ht="12.75" customHeight="1">
      <c r="A307" s="271">
        <v>169</v>
      </c>
      <c r="B307" s="272">
        <v>44462</v>
      </c>
      <c r="C307" s="272"/>
      <c r="D307" s="273" t="s">
        <v>459</v>
      </c>
      <c r="E307" s="274" t="s">
        <v>622</v>
      </c>
      <c r="F307" s="244">
        <v>1235</v>
      </c>
      <c r="G307" s="274"/>
      <c r="H307" s="274">
        <v>1505</v>
      </c>
      <c r="I307" s="276">
        <v>1500</v>
      </c>
      <c r="J307" s="246" t="s">
        <v>819</v>
      </c>
      <c r="K307" s="247">
        <f t="shared" si="69"/>
        <v>270</v>
      </c>
      <c r="L307" s="248">
        <f t="shared" si="70"/>
        <v>0.21862348178137653</v>
      </c>
      <c r="M307" s="243" t="s">
        <v>629</v>
      </c>
      <c r="N307" s="249">
        <v>44564</v>
      </c>
      <c r="O307" s="1"/>
      <c r="R307" s="289" t="s">
        <v>926</v>
      </c>
    </row>
    <row r="308" spans="1:18" ht="12.75" customHeight="1">
      <c r="A308" s="290">
        <v>170</v>
      </c>
      <c r="B308" s="291">
        <v>44480</v>
      </c>
      <c r="C308" s="291"/>
      <c r="D308" s="292" t="s">
        <v>969</v>
      </c>
      <c r="E308" s="293" t="s">
        <v>622</v>
      </c>
      <c r="F308" s="66">
        <v>58.75</v>
      </c>
      <c r="G308" s="293"/>
      <c r="H308" s="294"/>
      <c r="I308" s="60"/>
      <c r="J308" s="295" t="s">
        <v>625</v>
      </c>
      <c r="K308" s="290"/>
      <c r="L308" s="291"/>
      <c r="M308" s="291"/>
      <c r="N308" s="292"/>
      <c r="O308" s="45"/>
      <c r="R308" s="289" t="s">
        <v>926</v>
      </c>
    </row>
    <row r="309" spans="1:18" ht="12.75" customHeight="1">
      <c r="A309" s="296">
        <v>171</v>
      </c>
      <c r="B309" s="297">
        <v>44481</v>
      </c>
      <c r="C309" s="297"/>
      <c r="D309" s="298" t="s">
        <v>281</v>
      </c>
      <c r="E309" s="60" t="s">
        <v>622</v>
      </c>
      <c r="F309" s="299" t="s">
        <v>970</v>
      </c>
      <c r="G309" s="60"/>
      <c r="H309" s="60"/>
      <c r="I309" s="60">
        <v>380</v>
      </c>
      <c r="J309" s="300" t="s">
        <v>625</v>
      </c>
      <c r="K309" s="296"/>
      <c r="L309" s="297"/>
      <c r="M309" s="297"/>
      <c r="N309" s="298"/>
      <c r="O309" s="45"/>
      <c r="R309" s="289" t="s">
        <v>926</v>
      </c>
    </row>
    <row r="310" spans="1:18" ht="12.75" customHeight="1">
      <c r="A310" s="271">
        <v>172</v>
      </c>
      <c r="B310" s="272">
        <v>44481</v>
      </c>
      <c r="C310" s="272"/>
      <c r="D310" s="273" t="s">
        <v>971</v>
      </c>
      <c r="E310" s="274" t="s">
        <v>622</v>
      </c>
      <c r="F310" s="244">
        <v>45.5</v>
      </c>
      <c r="G310" s="274"/>
      <c r="H310" s="274">
        <v>56.5</v>
      </c>
      <c r="I310" s="276">
        <v>56</v>
      </c>
      <c r="J310" s="246" t="s">
        <v>972</v>
      </c>
      <c r="K310" s="247">
        <f t="shared" ref="K310:K311" si="71">H310-F310</f>
        <v>11</v>
      </c>
      <c r="L310" s="248">
        <f t="shared" ref="L310:L311" si="72">K310/F310</f>
        <v>0.24175824175824176</v>
      </c>
      <c r="M310" s="243" t="s">
        <v>629</v>
      </c>
      <c r="N310" s="249">
        <v>44881</v>
      </c>
      <c r="O310" s="45"/>
      <c r="R310" s="289"/>
    </row>
    <row r="311" spans="1:18" ht="12.75" customHeight="1">
      <c r="A311" s="271">
        <v>173</v>
      </c>
      <c r="B311" s="272">
        <v>44551</v>
      </c>
      <c r="C311" s="272"/>
      <c r="D311" s="273" t="s">
        <v>133</v>
      </c>
      <c r="E311" s="274" t="s">
        <v>622</v>
      </c>
      <c r="F311" s="244">
        <v>2300</v>
      </c>
      <c r="G311" s="274"/>
      <c r="H311" s="274">
        <f>(2820+2200)/2</f>
        <v>2510</v>
      </c>
      <c r="I311" s="276">
        <v>3000</v>
      </c>
      <c r="J311" s="246" t="s">
        <v>973</v>
      </c>
      <c r="K311" s="247">
        <f t="shared" si="71"/>
        <v>210</v>
      </c>
      <c r="L311" s="248">
        <f t="shared" si="72"/>
        <v>9.1304347826086957E-2</v>
      </c>
      <c r="M311" s="243" t="s">
        <v>629</v>
      </c>
      <c r="N311" s="249">
        <v>44649</v>
      </c>
      <c r="O311" s="1"/>
      <c r="R311" s="289"/>
    </row>
    <row r="312" spans="1:18" ht="12.75" customHeight="1">
      <c r="A312" s="62">
        <v>174</v>
      </c>
      <c r="B312" s="297">
        <v>44606</v>
      </c>
      <c r="C312" s="62"/>
      <c r="D312" s="62" t="s">
        <v>449</v>
      </c>
      <c r="E312" s="60" t="s">
        <v>622</v>
      </c>
      <c r="F312" s="60" t="s">
        <v>974</v>
      </c>
      <c r="G312" s="60"/>
      <c r="H312" s="60"/>
      <c r="I312" s="60">
        <v>764</v>
      </c>
      <c r="J312" s="60" t="s">
        <v>625</v>
      </c>
      <c r="K312" s="60"/>
      <c r="L312" s="60"/>
      <c r="M312" s="60"/>
      <c r="N312" s="62"/>
      <c r="O312" s="45"/>
      <c r="R312" s="289"/>
    </row>
    <row r="313" spans="1:18" ht="12.75" customHeight="1">
      <c r="A313" s="271">
        <v>175</v>
      </c>
      <c r="B313" s="272">
        <v>44613</v>
      </c>
      <c r="C313" s="272"/>
      <c r="D313" s="273" t="s">
        <v>459</v>
      </c>
      <c r="E313" s="274" t="s">
        <v>622</v>
      </c>
      <c r="F313" s="244">
        <v>1255</v>
      </c>
      <c r="G313" s="274"/>
      <c r="H313" s="274">
        <v>1515</v>
      </c>
      <c r="I313" s="276">
        <v>1510</v>
      </c>
      <c r="J313" s="246" t="s">
        <v>819</v>
      </c>
      <c r="K313" s="247">
        <f>H313-F313</f>
        <v>260</v>
      </c>
      <c r="L313" s="248">
        <f>K313/F313</f>
        <v>0.20717131474103587</v>
      </c>
      <c r="M313" s="243" t="s">
        <v>629</v>
      </c>
      <c r="N313" s="249">
        <v>44834</v>
      </c>
      <c r="O313" s="45"/>
      <c r="R313" s="289"/>
    </row>
    <row r="314" spans="1:18" ht="12.75" customHeight="1">
      <c r="A314">
        <v>176</v>
      </c>
      <c r="B314" s="297">
        <v>44670</v>
      </c>
      <c r="C314" s="297"/>
      <c r="D314" s="62" t="s">
        <v>576</v>
      </c>
      <c r="E314" s="301" t="s">
        <v>622</v>
      </c>
      <c r="F314" s="60" t="s">
        <v>975</v>
      </c>
      <c r="G314" s="60"/>
      <c r="H314" s="60"/>
      <c r="I314" s="60">
        <v>553</v>
      </c>
      <c r="J314" s="60" t="s">
        <v>625</v>
      </c>
      <c r="K314" s="60"/>
      <c r="L314" s="60"/>
      <c r="M314" s="60"/>
      <c r="N314" s="60"/>
      <c r="O314" s="45"/>
      <c r="R314" s="289"/>
    </row>
    <row r="315" spans="1:18" ht="12.75" customHeight="1">
      <c r="A315" s="271">
        <v>177</v>
      </c>
      <c r="B315" s="272">
        <v>44746</v>
      </c>
      <c r="C315" s="272"/>
      <c r="D315" s="273" t="s">
        <v>976</v>
      </c>
      <c r="E315" s="274" t="s">
        <v>622</v>
      </c>
      <c r="F315" s="244">
        <v>207.5</v>
      </c>
      <c r="G315" s="274"/>
      <c r="H315" s="274">
        <v>254</v>
      </c>
      <c r="I315" s="276">
        <v>254</v>
      </c>
      <c r="J315" s="246" t="s">
        <v>819</v>
      </c>
      <c r="K315" s="247">
        <f t="shared" ref="K315:K317" si="73">H315-F315</f>
        <v>46.5</v>
      </c>
      <c r="L315" s="248">
        <f t="shared" ref="L315:L317" si="74">K315/F315</f>
        <v>0.22409638554216868</v>
      </c>
      <c r="M315" s="243" t="s">
        <v>629</v>
      </c>
      <c r="N315" s="249">
        <v>44792</v>
      </c>
      <c r="O315" s="1"/>
      <c r="R315" s="289"/>
    </row>
    <row r="316" spans="1:18" ht="12.75" customHeight="1">
      <c r="A316" s="271">
        <v>178</v>
      </c>
      <c r="B316" s="272">
        <v>44775</v>
      </c>
      <c r="C316" s="272"/>
      <c r="D316" s="273" t="s">
        <v>508</v>
      </c>
      <c r="E316" s="274" t="s">
        <v>622</v>
      </c>
      <c r="F316" s="244">
        <v>31.25</v>
      </c>
      <c r="G316" s="274"/>
      <c r="H316" s="274">
        <v>38.75</v>
      </c>
      <c r="I316" s="276">
        <v>38</v>
      </c>
      <c r="J316" s="246" t="s">
        <v>819</v>
      </c>
      <c r="K316" s="247">
        <f t="shared" si="73"/>
        <v>7.5</v>
      </c>
      <c r="L316" s="248">
        <f t="shared" si="74"/>
        <v>0.24</v>
      </c>
      <c r="M316" s="243" t="s">
        <v>629</v>
      </c>
      <c r="N316" s="249">
        <v>44844</v>
      </c>
      <c r="O316" s="45"/>
      <c r="R316" s="66"/>
    </row>
    <row r="317" spans="1:18" ht="12.75" customHeight="1">
      <c r="A317" s="271">
        <v>179</v>
      </c>
      <c r="B317" s="272">
        <v>44841</v>
      </c>
      <c r="C317" s="272"/>
      <c r="D317" s="273" t="s">
        <v>977</v>
      </c>
      <c r="E317" s="274" t="s">
        <v>622</v>
      </c>
      <c r="F317" s="244">
        <v>665</v>
      </c>
      <c r="G317" s="274"/>
      <c r="H317" s="274">
        <v>807.5</v>
      </c>
      <c r="I317" s="276">
        <v>840</v>
      </c>
      <c r="J317" s="246" t="s">
        <v>973</v>
      </c>
      <c r="K317" s="247">
        <f t="shared" si="73"/>
        <v>142.5</v>
      </c>
      <c r="L317" s="248">
        <f t="shared" si="74"/>
        <v>0.21428571428571427</v>
      </c>
      <c r="M317" s="243" t="s">
        <v>629</v>
      </c>
      <c r="N317" s="249">
        <v>45097</v>
      </c>
      <c r="O317" s="45"/>
      <c r="R317" s="66"/>
    </row>
    <row r="318" spans="1:18" ht="12.75" customHeight="1">
      <c r="A318" s="296">
        <v>180</v>
      </c>
      <c r="B318" s="297">
        <v>44844</v>
      </c>
      <c r="C318" s="62"/>
      <c r="D318" s="62" t="s">
        <v>451</v>
      </c>
      <c r="E318" s="301" t="s">
        <v>622</v>
      </c>
      <c r="F318" s="60" t="s">
        <v>978</v>
      </c>
      <c r="G318" s="60"/>
      <c r="H318" s="60"/>
      <c r="I318" s="60">
        <v>291</v>
      </c>
      <c r="J318" s="60" t="s">
        <v>625</v>
      </c>
      <c r="K318" s="60"/>
      <c r="L318" s="60"/>
      <c r="M318" s="60"/>
      <c r="N318" s="60"/>
      <c r="O318" s="45"/>
      <c r="Q318" s="45"/>
      <c r="R318" s="66"/>
    </row>
    <row r="319" spans="1:18" ht="12.75" customHeight="1">
      <c r="A319" s="296">
        <v>181</v>
      </c>
      <c r="B319" s="297">
        <v>44845</v>
      </c>
      <c r="C319" s="62"/>
      <c r="D319" s="62" t="s">
        <v>449</v>
      </c>
      <c r="E319" s="301" t="s">
        <v>622</v>
      </c>
      <c r="F319" s="60" t="s">
        <v>979</v>
      </c>
      <c r="G319" s="60"/>
      <c r="H319" s="60"/>
      <c r="I319" s="60">
        <v>765</v>
      </c>
      <c r="J319" s="60" t="s">
        <v>625</v>
      </c>
      <c r="K319" s="60"/>
      <c r="L319" s="60"/>
      <c r="M319" s="60"/>
      <c r="N319" s="60"/>
      <c r="O319" s="45"/>
      <c r="Q319" s="45"/>
      <c r="R319" s="66"/>
    </row>
    <row r="320" spans="1:18" ht="12.75" customHeight="1">
      <c r="A320" s="302">
        <v>182</v>
      </c>
      <c r="B320" s="297">
        <v>44981</v>
      </c>
      <c r="C320" s="297"/>
      <c r="D320" s="62" t="s">
        <v>467</v>
      </c>
      <c r="E320" s="301" t="s">
        <v>622</v>
      </c>
      <c r="F320" s="301" t="s">
        <v>980</v>
      </c>
      <c r="G320" s="60"/>
      <c r="H320" s="60"/>
      <c r="I320" s="60">
        <v>2080</v>
      </c>
      <c r="J320" s="60" t="s">
        <v>625</v>
      </c>
      <c r="K320" s="60"/>
      <c r="L320" s="60"/>
      <c r="M320" s="60"/>
      <c r="N320" s="60"/>
      <c r="O320" s="45"/>
      <c r="R320" s="66"/>
    </row>
    <row r="321" spans="1:38" ht="12.75" customHeight="1">
      <c r="A321" s="271">
        <v>183</v>
      </c>
      <c r="B321" s="272">
        <v>44986</v>
      </c>
      <c r="C321" s="272"/>
      <c r="D321" s="273" t="s">
        <v>508</v>
      </c>
      <c r="E321" s="274" t="s">
        <v>622</v>
      </c>
      <c r="F321" s="244">
        <v>57.5</v>
      </c>
      <c r="G321" s="274"/>
      <c r="H321" s="274">
        <v>120</v>
      </c>
      <c r="I321" s="276">
        <v>120</v>
      </c>
      <c r="J321" s="246" t="s">
        <v>819</v>
      </c>
      <c r="K321" s="247">
        <f>H321-F321</f>
        <v>62.5</v>
      </c>
      <c r="L321" s="248">
        <f>K321/F321</f>
        <v>1.0869565217391304</v>
      </c>
      <c r="M321" s="243" t="s">
        <v>629</v>
      </c>
      <c r="N321" s="249">
        <v>45415</v>
      </c>
      <c r="O321" s="45"/>
      <c r="R321" s="66"/>
    </row>
    <row r="322" spans="1:38" ht="12.75" customHeight="1">
      <c r="A322" s="302">
        <v>184</v>
      </c>
      <c r="B322" s="297">
        <v>45008</v>
      </c>
      <c r="C322" s="297"/>
      <c r="D322" s="62" t="s">
        <v>526</v>
      </c>
      <c r="E322" s="301" t="s">
        <v>622</v>
      </c>
      <c r="F322" s="301" t="s">
        <v>981</v>
      </c>
      <c r="G322" s="60"/>
      <c r="H322" s="60"/>
      <c r="I322" s="60">
        <v>3523</v>
      </c>
      <c r="J322" s="60" t="s">
        <v>625</v>
      </c>
      <c r="K322" s="60"/>
      <c r="L322" s="60"/>
      <c r="M322" s="60"/>
      <c r="N322" s="60"/>
      <c r="O322" s="45"/>
      <c r="R322" s="66"/>
    </row>
    <row r="323" spans="1:38" ht="12.75" customHeight="1">
      <c r="A323" s="296">
        <v>185</v>
      </c>
      <c r="B323" s="297">
        <v>45027</v>
      </c>
      <c r="C323" s="62"/>
      <c r="D323" s="62" t="s">
        <v>982</v>
      </c>
      <c r="E323" s="301" t="s">
        <v>622</v>
      </c>
      <c r="F323" s="60" t="s">
        <v>983</v>
      </c>
      <c r="G323" s="60"/>
      <c r="H323" s="60"/>
      <c r="I323" s="60">
        <v>810</v>
      </c>
      <c r="J323" s="60" t="s">
        <v>625</v>
      </c>
      <c r="K323" s="60"/>
      <c r="L323" s="60"/>
      <c r="M323" s="60"/>
      <c r="N323" s="60"/>
      <c r="O323" s="45"/>
      <c r="R323" s="66"/>
    </row>
    <row r="324" spans="1:38" ht="12.75" customHeight="1">
      <c r="A324" s="296">
        <v>186</v>
      </c>
      <c r="B324" s="297">
        <v>45050</v>
      </c>
      <c r="C324" s="62"/>
      <c r="D324" s="62" t="s">
        <v>43</v>
      </c>
      <c r="E324" s="301" t="s">
        <v>622</v>
      </c>
      <c r="F324" s="60" t="s">
        <v>984</v>
      </c>
      <c r="G324" s="60"/>
      <c r="H324" s="60"/>
      <c r="I324" s="60">
        <v>5040</v>
      </c>
      <c r="J324" s="60" t="s">
        <v>625</v>
      </c>
      <c r="K324" s="60"/>
      <c r="L324" s="60"/>
      <c r="M324" s="60"/>
      <c r="N324" s="60"/>
      <c r="O324" s="45"/>
      <c r="R324" s="66"/>
    </row>
    <row r="325" spans="1:38" ht="12.75" customHeight="1">
      <c r="A325" s="290">
        <v>187</v>
      </c>
      <c r="B325" s="291">
        <v>45075</v>
      </c>
      <c r="C325" s="303"/>
      <c r="D325" s="303" t="s">
        <v>985</v>
      </c>
      <c r="E325" s="304" t="s">
        <v>622</v>
      </c>
      <c r="F325" s="293" t="s">
        <v>986</v>
      </c>
      <c r="G325" s="293"/>
      <c r="H325" s="293"/>
      <c r="I325" s="293">
        <v>732</v>
      </c>
      <c r="J325" s="293" t="s">
        <v>625</v>
      </c>
      <c r="K325" s="293"/>
      <c r="L325" s="293"/>
      <c r="M325" s="293"/>
      <c r="N325" s="293"/>
      <c r="O325" s="45"/>
      <c r="Q325" s="45"/>
      <c r="R325" s="66"/>
      <c r="T325" s="45"/>
      <c r="V325" s="45"/>
      <c r="W325" s="66"/>
      <c r="Y325" s="45"/>
      <c r="AA325" s="45"/>
      <c r="AB325" s="66"/>
      <c r="AD325" s="45"/>
      <c r="AF325" s="45"/>
      <c r="AG325" s="66"/>
      <c r="AI325" s="45"/>
      <c r="AK325" s="45"/>
      <c r="AL325" s="66"/>
    </row>
    <row r="326" spans="1:38" ht="12.75" customHeight="1">
      <c r="A326" s="296">
        <v>188</v>
      </c>
      <c r="B326" s="297">
        <v>45078</v>
      </c>
      <c r="C326" s="62"/>
      <c r="D326" s="62" t="s">
        <v>564</v>
      </c>
      <c r="E326" s="301" t="s">
        <v>622</v>
      </c>
      <c r="F326" s="60" t="s">
        <v>987</v>
      </c>
      <c r="G326" s="60"/>
      <c r="H326" s="60"/>
      <c r="I326" s="60">
        <v>4300</v>
      </c>
      <c r="J326" s="60" t="s">
        <v>625</v>
      </c>
      <c r="K326" s="60"/>
      <c r="L326" s="60"/>
      <c r="M326" s="60"/>
      <c r="N326" s="60"/>
      <c r="O326" s="45"/>
      <c r="Q326" s="45"/>
      <c r="R326" s="66"/>
      <c r="T326" s="45"/>
      <c r="V326" s="45"/>
      <c r="W326" s="66"/>
      <c r="Y326" s="45"/>
      <c r="AA326" s="45"/>
      <c r="AB326" s="66"/>
      <c r="AD326" s="45"/>
      <c r="AF326" s="45"/>
      <c r="AG326" s="66"/>
      <c r="AI326" s="45"/>
      <c r="AK326" s="45"/>
      <c r="AL326" s="66"/>
    </row>
    <row r="327" spans="1:38" ht="12.75" customHeight="1">
      <c r="A327" s="296"/>
      <c r="B327" s="297"/>
      <c r="C327" s="62"/>
      <c r="D327" s="62"/>
      <c r="E327" s="301"/>
      <c r="F327" s="60"/>
      <c r="G327" s="60"/>
      <c r="H327" s="60"/>
      <c r="I327" s="60"/>
      <c r="J327" s="60"/>
      <c r="K327" s="60"/>
      <c r="L327" s="60"/>
      <c r="M327" s="60"/>
      <c r="N327" s="60"/>
      <c r="O327" s="45"/>
      <c r="R327" s="66"/>
      <c r="T327" s="45"/>
      <c r="W327" s="66"/>
      <c r="Y327" s="45"/>
      <c r="AB327" s="66"/>
      <c r="AD327" s="45"/>
      <c r="AG327" s="66"/>
      <c r="AI327" s="45"/>
      <c r="AL327" s="66"/>
    </row>
    <row r="328" spans="1:38" ht="12.75" customHeight="1">
      <c r="A328" s="62"/>
      <c r="B328" s="62"/>
      <c r="C328" s="62"/>
      <c r="D328" s="62"/>
      <c r="E328" s="62"/>
      <c r="F328" s="60"/>
      <c r="G328" s="60"/>
      <c r="H328" s="60"/>
      <c r="I328" s="60"/>
      <c r="J328" s="31"/>
      <c r="K328" s="60"/>
      <c r="L328" s="60"/>
      <c r="M328" s="60"/>
      <c r="N328" s="62"/>
      <c r="O328" s="45"/>
      <c r="R328" s="66"/>
      <c r="T328" s="45"/>
      <c r="W328" s="66"/>
      <c r="Y328" s="45"/>
      <c r="AB328" s="66"/>
      <c r="AD328" s="45"/>
      <c r="AG328" s="66"/>
      <c r="AI328" s="45"/>
      <c r="AL328" s="66"/>
    </row>
    <row r="329" spans="1:38" ht="12.75" customHeight="1">
      <c r="B329" s="305" t="s">
        <v>988</v>
      </c>
      <c r="F329" s="66"/>
      <c r="G329" s="66"/>
      <c r="H329" s="66"/>
      <c r="I329" s="66"/>
      <c r="J329" s="45"/>
      <c r="K329" s="66"/>
      <c r="L329" s="66"/>
      <c r="M329" s="66"/>
      <c r="O329" s="45"/>
      <c r="R329" s="66"/>
      <c r="T329" s="45"/>
      <c r="W329" s="66"/>
      <c r="Y329" s="45"/>
      <c r="AB329" s="66"/>
      <c r="AD329" s="45"/>
      <c r="AG329" s="66"/>
      <c r="AI329" s="45"/>
      <c r="AL329" s="66"/>
    </row>
    <row r="330" spans="1:38" ht="12.75" customHeight="1">
      <c r="A330" s="306"/>
      <c r="F330" s="66"/>
      <c r="G330" s="66"/>
      <c r="H330" s="66"/>
      <c r="I330" s="66"/>
      <c r="J330" s="45"/>
      <c r="K330" s="66"/>
      <c r="L330" s="66"/>
      <c r="M330" s="66"/>
      <c r="O330" s="45"/>
      <c r="R330" s="66"/>
      <c r="T330" s="45"/>
      <c r="W330" s="66"/>
      <c r="Y330" s="45"/>
      <c r="AB330" s="66"/>
      <c r="AD330" s="45"/>
      <c r="AG330" s="66"/>
      <c r="AI330" s="45"/>
      <c r="AL330" s="66"/>
    </row>
    <row r="331" spans="1:38" ht="12.75" customHeight="1">
      <c r="A331" s="306"/>
      <c r="F331" s="66"/>
      <c r="G331" s="66"/>
      <c r="H331" s="66"/>
      <c r="I331" s="66"/>
      <c r="J331" s="45"/>
      <c r="K331" s="66"/>
      <c r="L331" s="66"/>
      <c r="M331" s="66"/>
      <c r="O331" s="45"/>
      <c r="R331" s="66"/>
    </row>
    <row r="332" spans="1:38" ht="12.75" customHeight="1">
      <c r="A332" s="60"/>
      <c r="F332" s="66"/>
      <c r="G332" s="66"/>
      <c r="H332" s="66"/>
      <c r="I332" s="66"/>
      <c r="J332" s="45"/>
      <c r="K332" s="66"/>
      <c r="L332" s="66"/>
      <c r="M332" s="66"/>
      <c r="O332" s="45"/>
      <c r="R332" s="66"/>
    </row>
    <row r="333" spans="1:38" ht="12.75" customHeight="1">
      <c r="F333" s="66"/>
      <c r="G333" s="66"/>
      <c r="H333" s="66"/>
      <c r="I333" s="66"/>
      <c r="J333" s="45"/>
      <c r="K333" s="66"/>
      <c r="L333" s="66"/>
      <c r="M333" s="66"/>
      <c r="O333" s="45"/>
      <c r="R333" s="66"/>
    </row>
    <row r="334" spans="1:38" ht="12.75" customHeight="1">
      <c r="F334" s="66"/>
      <c r="G334" s="66"/>
      <c r="H334" s="66"/>
      <c r="I334" s="66"/>
      <c r="J334" s="45"/>
      <c r="K334" s="66"/>
      <c r="L334" s="66"/>
      <c r="M334" s="66"/>
      <c r="O334" s="45"/>
      <c r="R334" s="66"/>
    </row>
    <row r="335" spans="1:38" ht="12.75" customHeight="1">
      <c r="F335" s="66"/>
      <c r="G335" s="66"/>
      <c r="H335" s="66"/>
      <c r="I335" s="66"/>
      <c r="J335" s="45"/>
      <c r="K335" s="66"/>
      <c r="L335" s="66"/>
      <c r="M335" s="66"/>
      <c r="O335" s="45"/>
      <c r="R335" s="66"/>
    </row>
    <row r="336" spans="1:38" ht="12.75" customHeight="1">
      <c r="F336" s="66"/>
      <c r="G336" s="66"/>
      <c r="H336" s="66"/>
      <c r="I336" s="66"/>
      <c r="J336" s="45"/>
      <c r="K336" s="66"/>
      <c r="L336" s="66"/>
      <c r="M336" s="66"/>
      <c r="O336" s="45"/>
      <c r="R336" s="66"/>
    </row>
    <row r="337" spans="6:18" ht="12.75" customHeight="1">
      <c r="F337" s="66"/>
      <c r="G337" s="66"/>
      <c r="H337" s="66"/>
      <c r="I337" s="66"/>
      <c r="J337" s="45"/>
      <c r="K337" s="66"/>
      <c r="L337" s="66"/>
      <c r="M337" s="66"/>
      <c r="O337" s="45"/>
      <c r="R337" s="66"/>
    </row>
    <row r="338" spans="6:18" ht="12.75" customHeight="1">
      <c r="F338" s="66"/>
      <c r="G338" s="66"/>
      <c r="H338" s="66"/>
      <c r="I338" s="66"/>
      <c r="J338" s="45"/>
      <c r="K338" s="66"/>
      <c r="L338" s="66"/>
      <c r="M338" s="66"/>
      <c r="O338" s="45"/>
      <c r="R338" s="66"/>
    </row>
    <row r="339" spans="6:18" ht="12.75" customHeight="1">
      <c r="F339" s="66"/>
      <c r="G339" s="66"/>
      <c r="H339" s="66"/>
      <c r="I339" s="66"/>
      <c r="J339" s="45"/>
      <c r="K339" s="66"/>
      <c r="L339" s="66"/>
      <c r="M339" s="66"/>
      <c r="O339" s="45"/>
      <c r="R339" s="66"/>
    </row>
    <row r="340" spans="6:18" ht="12.75" customHeight="1">
      <c r="F340" s="66"/>
      <c r="G340" s="66"/>
      <c r="H340" s="66"/>
      <c r="I340" s="66"/>
      <c r="J340" s="45"/>
      <c r="K340" s="66"/>
      <c r="L340" s="66"/>
      <c r="M340" s="66"/>
      <c r="O340" s="45"/>
      <c r="R340" s="66"/>
    </row>
    <row r="341" spans="6:18" ht="12.75" customHeight="1">
      <c r="F341" s="66"/>
      <c r="G341" s="66"/>
      <c r="H341" s="66"/>
      <c r="I341" s="66"/>
      <c r="J341" s="45"/>
      <c r="K341" s="66"/>
      <c r="L341" s="66"/>
      <c r="M341" s="66"/>
      <c r="O341" s="45"/>
      <c r="R341" s="66"/>
    </row>
    <row r="342" spans="6:18" ht="12.75" customHeight="1">
      <c r="F342" s="66"/>
      <c r="G342" s="66"/>
      <c r="H342" s="66"/>
      <c r="I342" s="66"/>
      <c r="J342" s="45"/>
      <c r="K342" s="66"/>
      <c r="L342" s="66"/>
      <c r="M342" s="66"/>
      <c r="O342" s="45"/>
      <c r="R342" s="66"/>
    </row>
    <row r="343" spans="6:18" ht="12.75" customHeight="1">
      <c r="F343" s="66"/>
      <c r="G343" s="66"/>
      <c r="H343" s="66"/>
      <c r="I343" s="66"/>
      <c r="J343" s="45"/>
      <c r="K343" s="66"/>
      <c r="L343" s="66"/>
      <c r="M343" s="66"/>
      <c r="O343" s="45"/>
      <c r="R343" s="66"/>
    </row>
    <row r="344" spans="6:18" ht="12.75" customHeight="1">
      <c r="F344" s="66"/>
      <c r="G344" s="66"/>
      <c r="H344" s="66"/>
      <c r="I344" s="66"/>
      <c r="J344" s="45"/>
      <c r="K344" s="66"/>
      <c r="L344" s="66"/>
      <c r="M344" s="66"/>
      <c r="O344" s="45"/>
      <c r="R344" s="66"/>
    </row>
    <row r="345" spans="6:18" ht="12.75" customHeight="1">
      <c r="F345" s="66"/>
      <c r="G345" s="66"/>
      <c r="H345" s="66"/>
      <c r="I345" s="66"/>
      <c r="J345" s="45"/>
      <c r="K345" s="66"/>
      <c r="L345" s="66"/>
      <c r="M345" s="66"/>
      <c r="O345" s="45"/>
      <c r="R345" s="66"/>
    </row>
    <row r="346" spans="6:18" ht="12.75" customHeight="1">
      <c r="F346" s="66"/>
      <c r="G346" s="66"/>
      <c r="H346" s="66"/>
      <c r="I346" s="66"/>
      <c r="J346" s="45"/>
      <c r="K346" s="66"/>
      <c r="L346" s="66"/>
      <c r="M346" s="66"/>
      <c r="O346" s="45"/>
      <c r="R346" s="66"/>
    </row>
    <row r="347" spans="6:18" ht="12.75" customHeight="1">
      <c r="F347" s="66"/>
      <c r="G347" s="66"/>
      <c r="H347" s="66"/>
      <c r="I347" s="66"/>
      <c r="J347" s="45"/>
      <c r="K347" s="66"/>
      <c r="L347" s="66"/>
      <c r="M347" s="66"/>
      <c r="O347" s="45"/>
      <c r="R347" s="66"/>
    </row>
    <row r="348" spans="6:18" ht="12.75" customHeight="1">
      <c r="F348" s="66"/>
      <c r="G348" s="66"/>
      <c r="H348" s="66"/>
      <c r="I348" s="66"/>
      <c r="J348" s="45"/>
      <c r="K348" s="66"/>
      <c r="L348" s="66"/>
      <c r="M348" s="66"/>
      <c r="O348" s="45"/>
      <c r="R348" s="66"/>
    </row>
    <row r="349" spans="6:18" ht="12.75" customHeight="1">
      <c r="F349" s="66"/>
      <c r="G349" s="66"/>
      <c r="H349" s="66"/>
      <c r="I349" s="66"/>
      <c r="J349" s="45"/>
      <c r="K349" s="66"/>
      <c r="L349" s="66"/>
      <c r="M349" s="66"/>
      <c r="O349" s="45"/>
      <c r="R349" s="66"/>
    </row>
    <row r="350" spans="6:18" ht="12.75" customHeight="1">
      <c r="F350" s="66"/>
      <c r="G350" s="66"/>
      <c r="H350" s="66"/>
      <c r="I350" s="66"/>
      <c r="J350" s="45"/>
      <c r="K350" s="66"/>
      <c r="L350" s="66"/>
      <c r="M350" s="66"/>
      <c r="O350" s="45"/>
      <c r="R350" s="66"/>
    </row>
    <row r="351" spans="6:18" ht="12.75" customHeight="1">
      <c r="F351" s="66"/>
      <c r="G351" s="66"/>
      <c r="H351" s="66"/>
      <c r="I351" s="66"/>
      <c r="J351" s="45"/>
      <c r="K351" s="66"/>
      <c r="L351" s="66"/>
      <c r="M351" s="66"/>
      <c r="O351" s="45"/>
      <c r="R351" s="66"/>
    </row>
    <row r="352" spans="6:18" ht="12.75" customHeight="1">
      <c r="F352" s="66"/>
      <c r="G352" s="66"/>
      <c r="H352" s="66"/>
      <c r="I352" s="66"/>
      <c r="J352" s="45"/>
      <c r="K352" s="66"/>
      <c r="L352" s="66"/>
      <c r="M352" s="66"/>
      <c r="O352" s="45"/>
      <c r="R352" s="66"/>
    </row>
    <row r="353" spans="6:18" ht="12.75" customHeight="1">
      <c r="F353" s="66"/>
      <c r="G353" s="66"/>
      <c r="H353" s="66"/>
      <c r="I353" s="66"/>
      <c r="J353" s="45"/>
      <c r="K353" s="66"/>
      <c r="L353" s="66"/>
      <c r="M353" s="66"/>
      <c r="O353" s="45"/>
      <c r="R353" s="66"/>
    </row>
    <row r="354" spans="6:18" ht="12.75" customHeight="1">
      <c r="F354" s="66"/>
      <c r="G354" s="66"/>
      <c r="H354" s="66"/>
      <c r="I354" s="66"/>
      <c r="J354" s="45"/>
      <c r="K354" s="66"/>
      <c r="L354" s="66"/>
      <c r="M354" s="66"/>
      <c r="O354" s="45"/>
      <c r="R354" s="66"/>
    </row>
    <row r="355" spans="6:18" ht="12.75" customHeight="1">
      <c r="F355" s="66"/>
      <c r="G355" s="66"/>
      <c r="H355" s="66"/>
      <c r="I355" s="66"/>
      <c r="J355" s="45"/>
      <c r="K355" s="66"/>
      <c r="L355" s="66"/>
      <c r="M355" s="66"/>
      <c r="O355" s="45"/>
      <c r="R355" s="66"/>
    </row>
    <row r="356" spans="6:18" ht="12.75" customHeight="1">
      <c r="F356" s="66"/>
      <c r="G356" s="66"/>
      <c r="H356" s="66"/>
      <c r="I356" s="66"/>
      <c r="J356" s="45"/>
      <c r="K356" s="66"/>
      <c r="L356" s="66"/>
      <c r="M356" s="66"/>
      <c r="O356" s="45"/>
      <c r="R356" s="66"/>
    </row>
    <row r="357" spans="6:18" ht="12.75" customHeight="1">
      <c r="F357" s="66"/>
      <c r="G357" s="66"/>
      <c r="H357" s="66"/>
      <c r="I357" s="66"/>
      <c r="J357" s="45"/>
      <c r="K357" s="66"/>
      <c r="L357" s="66"/>
      <c r="M357" s="66"/>
      <c r="O357" s="45"/>
      <c r="R357" s="66"/>
    </row>
    <row r="358" spans="6:18" ht="12.75" customHeight="1">
      <c r="F358" s="66"/>
      <c r="G358" s="66"/>
      <c r="H358" s="66"/>
      <c r="I358" s="66"/>
      <c r="J358" s="45"/>
      <c r="K358" s="66"/>
      <c r="L358" s="66"/>
      <c r="M358" s="66"/>
      <c r="O358" s="45"/>
      <c r="R358" s="66"/>
    </row>
    <row r="359" spans="6:18" ht="12.75" customHeight="1">
      <c r="F359" s="66"/>
      <c r="G359" s="66"/>
      <c r="H359" s="66"/>
      <c r="I359" s="66"/>
      <c r="J359" s="45"/>
      <c r="K359" s="66"/>
      <c r="L359" s="66"/>
      <c r="M359" s="66"/>
      <c r="O359" s="45"/>
      <c r="R359" s="66"/>
    </row>
    <row r="360" spans="6:18" ht="12.75" customHeight="1">
      <c r="F360" s="66"/>
      <c r="G360" s="66"/>
      <c r="H360" s="66"/>
      <c r="I360" s="66"/>
      <c r="J360" s="45"/>
      <c r="K360" s="66"/>
      <c r="L360" s="66"/>
      <c r="M360" s="66"/>
      <c r="O360" s="45"/>
      <c r="R360" s="66"/>
    </row>
    <row r="361" spans="6:18" ht="12.75" customHeight="1">
      <c r="F361" s="66"/>
      <c r="G361" s="66"/>
      <c r="H361" s="66"/>
      <c r="I361" s="66"/>
      <c r="J361" s="45"/>
      <c r="K361" s="66"/>
      <c r="L361" s="66"/>
      <c r="M361" s="66"/>
      <c r="O361" s="45"/>
      <c r="R361" s="66"/>
    </row>
    <row r="362" spans="6:18" ht="12.75" customHeight="1">
      <c r="F362" s="66"/>
      <c r="G362" s="66"/>
      <c r="H362" s="66"/>
      <c r="I362" s="66"/>
      <c r="J362" s="45"/>
      <c r="K362" s="66"/>
      <c r="L362" s="66"/>
      <c r="M362" s="66"/>
      <c r="O362" s="45"/>
      <c r="R362" s="66"/>
    </row>
    <row r="363" spans="6:18" ht="12.75" customHeight="1">
      <c r="F363" s="66"/>
      <c r="G363" s="66"/>
      <c r="H363" s="66"/>
      <c r="I363" s="66"/>
      <c r="J363" s="45"/>
      <c r="K363" s="66"/>
      <c r="L363" s="66"/>
      <c r="M363" s="66"/>
      <c r="O363" s="45"/>
      <c r="R363" s="66"/>
    </row>
    <row r="364" spans="6:18" ht="12.75" customHeight="1">
      <c r="F364" s="66"/>
      <c r="G364" s="66"/>
      <c r="H364" s="66"/>
      <c r="I364" s="66"/>
      <c r="J364" s="45"/>
      <c r="K364" s="66"/>
      <c r="L364" s="66"/>
      <c r="M364" s="66"/>
      <c r="O364" s="45"/>
      <c r="R364" s="66"/>
    </row>
    <row r="365" spans="6:18" ht="12.75" customHeight="1">
      <c r="F365" s="66"/>
      <c r="G365" s="66"/>
      <c r="H365" s="66"/>
      <c r="I365" s="66"/>
      <c r="J365" s="45"/>
      <c r="K365" s="66"/>
      <c r="L365" s="66"/>
      <c r="M365" s="66"/>
      <c r="O365" s="45"/>
      <c r="R365" s="66"/>
    </row>
    <row r="366" spans="6:18" ht="12.75" customHeight="1">
      <c r="F366" s="66"/>
      <c r="G366" s="66"/>
      <c r="H366" s="66"/>
      <c r="I366" s="66"/>
      <c r="J366" s="45"/>
      <c r="K366" s="66"/>
      <c r="L366" s="66"/>
      <c r="M366" s="66"/>
      <c r="O366" s="45"/>
      <c r="R366" s="66"/>
    </row>
    <row r="367" spans="6:18" ht="12.75" customHeight="1">
      <c r="F367" s="66"/>
      <c r="G367" s="66"/>
      <c r="H367" s="66"/>
      <c r="I367" s="66"/>
      <c r="J367" s="45"/>
      <c r="K367" s="66"/>
      <c r="L367" s="66"/>
      <c r="M367" s="66"/>
      <c r="O367" s="45"/>
      <c r="R367" s="66"/>
    </row>
    <row r="368" spans="6:18" ht="12.75" customHeight="1">
      <c r="F368" s="66"/>
      <c r="G368" s="66"/>
      <c r="H368" s="66"/>
      <c r="I368" s="66"/>
      <c r="J368" s="45"/>
      <c r="K368" s="66"/>
      <c r="L368" s="66"/>
      <c r="M368" s="66"/>
      <c r="O368" s="45"/>
      <c r="R368" s="66"/>
    </row>
    <row r="369" spans="6:18" ht="12.75" customHeight="1">
      <c r="F369" s="66"/>
      <c r="G369" s="66"/>
      <c r="H369" s="66"/>
      <c r="I369" s="66"/>
      <c r="J369" s="45"/>
      <c r="K369" s="66"/>
      <c r="L369" s="66"/>
      <c r="M369" s="66"/>
      <c r="O369" s="45"/>
      <c r="R369" s="66"/>
    </row>
    <row r="370" spans="6:18" ht="12.75" customHeight="1">
      <c r="F370" s="66"/>
      <c r="G370" s="66"/>
      <c r="H370" s="66"/>
      <c r="I370" s="66"/>
      <c r="J370" s="45"/>
      <c r="K370" s="66"/>
      <c r="L370" s="66"/>
      <c r="M370" s="66"/>
      <c r="O370" s="45"/>
      <c r="R370" s="66"/>
    </row>
    <row r="371" spans="6:18" ht="12.75" customHeight="1">
      <c r="F371" s="66"/>
      <c r="G371" s="66"/>
      <c r="H371" s="66"/>
      <c r="I371" s="66"/>
      <c r="J371" s="45"/>
      <c r="K371" s="66"/>
      <c r="L371" s="66"/>
      <c r="M371" s="66"/>
      <c r="O371" s="45"/>
      <c r="R371" s="66"/>
    </row>
    <row r="372" spans="6:18" ht="12.75" customHeight="1">
      <c r="F372" s="66"/>
      <c r="G372" s="66"/>
      <c r="H372" s="66"/>
      <c r="I372" s="66"/>
      <c r="J372" s="45"/>
      <c r="K372" s="66"/>
      <c r="L372" s="66"/>
      <c r="M372" s="66"/>
      <c r="O372" s="45"/>
      <c r="R372" s="66"/>
    </row>
    <row r="373" spans="6:18" ht="12.75" customHeight="1">
      <c r="F373" s="66"/>
      <c r="G373" s="66"/>
      <c r="H373" s="66"/>
      <c r="I373" s="66"/>
      <c r="J373" s="45"/>
      <c r="K373" s="66"/>
      <c r="L373" s="66"/>
      <c r="M373" s="66"/>
      <c r="O373" s="45"/>
      <c r="R373" s="66"/>
    </row>
    <row r="374" spans="6:18" ht="12.75" customHeight="1">
      <c r="F374" s="66"/>
      <c r="G374" s="66"/>
      <c r="H374" s="66"/>
      <c r="I374" s="66"/>
      <c r="J374" s="45"/>
      <c r="K374" s="66"/>
      <c r="L374" s="66"/>
      <c r="M374" s="66"/>
      <c r="O374" s="45"/>
      <c r="R374" s="66"/>
    </row>
    <row r="375" spans="6:18" ht="12.75" customHeight="1">
      <c r="F375" s="66"/>
      <c r="G375" s="66"/>
      <c r="H375" s="66"/>
      <c r="I375" s="66"/>
      <c r="J375" s="45"/>
      <c r="K375" s="66"/>
      <c r="L375" s="66"/>
      <c r="M375" s="66"/>
      <c r="O375" s="45"/>
      <c r="R375" s="66"/>
    </row>
    <row r="376" spans="6:18" ht="12.75" customHeight="1">
      <c r="F376" s="66"/>
      <c r="G376" s="66"/>
      <c r="H376" s="66"/>
      <c r="I376" s="66"/>
      <c r="J376" s="45"/>
      <c r="K376" s="66"/>
      <c r="L376" s="66"/>
      <c r="M376" s="66"/>
      <c r="O376" s="45"/>
      <c r="R376" s="66"/>
    </row>
    <row r="377" spans="6:18" ht="12.75" customHeight="1">
      <c r="F377" s="66"/>
      <c r="G377" s="66"/>
      <c r="H377" s="66"/>
      <c r="I377" s="66"/>
      <c r="J377" s="45"/>
      <c r="K377" s="66"/>
      <c r="L377" s="66"/>
      <c r="M377" s="66"/>
      <c r="O377" s="45"/>
      <c r="R377" s="66"/>
    </row>
    <row r="378" spans="6:18" ht="12.75" customHeight="1">
      <c r="F378" s="66"/>
      <c r="G378" s="66"/>
      <c r="H378" s="66"/>
      <c r="I378" s="66"/>
      <c r="J378" s="45"/>
      <c r="K378" s="66"/>
      <c r="L378" s="66"/>
      <c r="M378" s="66"/>
      <c r="O378" s="45"/>
      <c r="R378" s="66"/>
    </row>
    <row r="379" spans="6:18" ht="12.75" customHeight="1">
      <c r="F379" s="66"/>
      <c r="G379" s="66"/>
      <c r="H379" s="66"/>
      <c r="I379" s="66"/>
      <c r="J379" s="45"/>
      <c r="K379" s="66"/>
      <c r="L379" s="66"/>
      <c r="M379" s="66"/>
      <c r="O379" s="45"/>
      <c r="R379" s="66"/>
    </row>
    <row r="380" spans="6:18" ht="12.75" customHeight="1">
      <c r="F380" s="66"/>
      <c r="G380" s="66"/>
      <c r="H380" s="66"/>
      <c r="I380" s="66"/>
      <c r="J380" s="45"/>
      <c r="K380" s="66"/>
      <c r="L380" s="66"/>
      <c r="M380" s="66"/>
      <c r="O380" s="45"/>
      <c r="R380" s="66"/>
    </row>
    <row r="381" spans="6:18" ht="12.75" customHeight="1">
      <c r="F381" s="66"/>
      <c r="G381" s="66"/>
      <c r="H381" s="66"/>
      <c r="I381" s="66"/>
      <c r="J381" s="45"/>
      <c r="K381" s="66"/>
      <c r="L381" s="66"/>
      <c r="M381" s="66"/>
      <c r="O381" s="45"/>
      <c r="R381" s="66"/>
    </row>
    <row r="382" spans="6:18" ht="12.75" customHeight="1">
      <c r="F382" s="66"/>
      <c r="G382" s="66"/>
      <c r="H382" s="66"/>
      <c r="I382" s="66"/>
      <c r="J382" s="45"/>
      <c r="K382" s="66"/>
      <c r="L382" s="66"/>
      <c r="M382" s="66"/>
      <c r="O382" s="45"/>
      <c r="R382" s="66"/>
    </row>
    <row r="383" spans="6:18" ht="12.75" customHeight="1">
      <c r="F383" s="66"/>
      <c r="G383" s="66"/>
      <c r="H383" s="66"/>
      <c r="I383" s="66"/>
      <c r="J383" s="45"/>
      <c r="K383" s="66"/>
      <c r="L383" s="66"/>
      <c r="M383" s="66"/>
      <c r="O383" s="45"/>
      <c r="R383" s="66"/>
    </row>
    <row r="384" spans="6:18" ht="12.75" customHeight="1">
      <c r="F384" s="66"/>
      <c r="G384" s="66"/>
      <c r="H384" s="66"/>
      <c r="I384" s="66"/>
      <c r="J384" s="45"/>
      <c r="K384" s="66"/>
      <c r="L384" s="66"/>
      <c r="M384" s="66"/>
      <c r="O384" s="45"/>
      <c r="R384" s="66"/>
    </row>
    <row r="385" spans="6:18" ht="12.75" customHeight="1">
      <c r="F385" s="66"/>
      <c r="G385" s="66"/>
      <c r="H385" s="66"/>
      <c r="I385" s="66"/>
      <c r="J385" s="45"/>
      <c r="K385" s="66"/>
      <c r="L385" s="66"/>
      <c r="M385" s="66"/>
      <c r="O385" s="45"/>
      <c r="R385" s="66"/>
    </row>
    <row r="386" spans="6:18" ht="12.75" customHeight="1">
      <c r="F386" s="66"/>
      <c r="G386" s="66"/>
      <c r="H386" s="66"/>
      <c r="I386" s="66"/>
      <c r="J386" s="45"/>
      <c r="K386" s="66"/>
      <c r="L386" s="66"/>
      <c r="M386" s="66"/>
      <c r="O386" s="45"/>
      <c r="R386" s="66"/>
    </row>
    <row r="387" spans="6:18" ht="12.75" customHeight="1">
      <c r="F387" s="66"/>
      <c r="G387" s="66"/>
      <c r="H387" s="66"/>
      <c r="I387" s="66"/>
      <c r="J387" s="45"/>
      <c r="K387" s="66"/>
      <c r="L387" s="66"/>
      <c r="M387" s="66"/>
      <c r="O387" s="45"/>
      <c r="R387" s="66"/>
    </row>
    <row r="388" spans="6:18" ht="12.75" customHeight="1">
      <c r="F388" s="66"/>
      <c r="G388" s="66"/>
      <c r="H388" s="66"/>
      <c r="I388" s="66"/>
      <c r="J388" s="45"/>
      <c r="K388" s="66"/>
      <c r="L388" s="66"/>
      <c r="M388" s="66"/>
      <c r="O388" s="45"/>
      <c r="R388" s="66"/>
    </row>
    <row r="389" spans="6:18" ht="12.75" customHeight="1">
      <c r="F389" s="66"/>
      <c r="G389" s="66"/>
      <c r="H389" s="66"/>
      <c r="I389" s="66"/>
      <c r="J389" s="45"/>
      <c r="K389" s="66"/>
      <c r="L389" s="66"/>
      <c r="M389" s="66"/>
      <c r="O389" s="45"/>
      <c r="R389" s="66"/>
    </row>
    <row r="390" spans="6:18" ht="12.75" customHeight="1">
      <c r="F390" s="66"/>
      <c r="G390" s="66"/>
      <c r="H390" s="66"/>
      <c r="I390" s="66"/>
      <c r="J390" s="45"/>
      <c r="K390" s="66"/>
      <c r="L390" s="66"/>
      <c r="M390" s="66"/>
      <c r="O390" s="45"/>
      <c r="R390" s="66"/>
    </row>
    <row r="391" spans="6:18" ht="12.75" customHeight="1">
      <c r="F391" s="66"/>
      <c r="G391" s="66"/>
      <c r="H391" s="66"/>
      <c r="I391" s="66"/>
      <c r="J391" s="45"/>
      <c r="K391" s="66"/>
      <c r="L391" s="66"/>
      <c r="M391" s="66"/>
      <c r="O391" s="45"/>
      <c r="R391" s="66"/>
    </row>
    <row r="392" spans="6:18" ht="12.75" customHeight="1">
      <c r="F392" s="66"/>
      <c r="G392" s="66"/>
      <c r="H392" s="66"/>
      <c r="I392" s="66"/>
      <c r="J392" s="45"/>
      <c r="K392" s="66"/>
      <c r="L392" s="66"/>
      <c r="M392" s="66"/>
      <c r="O392" s="45"/>
      <c r="R392" s="66"/>
    </row>
    <row r="393" spans="6:18" ht="12.75" customHeight="1">
      <c r="F393" s="66"/>
      <c r="G393" s="66"/>
      <c r="H393" s="66"/>
      <c r="I393" s="66"/>
      <c r="J393" s="45"/>
      <c r="K393" s="66"/>
      <c r="L393" s="66"/>
      <c r="M393" s="66"/>
      <c r="O393" s="45"/>
      <c r="R393" s="66"/>
    </row>
    <row r="394" spans="6:18" ht="12.75" customHeight="1">
      <c r="F394" s="66"/>
      <c r="G394" s="66"/>
      <c r="H394" s="66"/>
      <c r="I394" s="66"/>
      <c r="J394" s="45"/>
      <c r="K394" s="66"/>
      <c r="L394" s="66"/>
      <c r="M394" s="66"/>
      <c r="O394" s="45"/>
      <c r="R394" s="66"/>
    </row>
    <row r="395" spans="6:18" ht="12.75" customHeight="1">
      <c r="F395" s="66"/>
      <c r="G395" s="66"/>
      <c r="H395" s="66"/>
      <c r="I395" s="66"/>
      <c r="J395" s="45"/>
      <c r="K395" s="66"/>
      <c r="L395" s="66"/>
      <c r="M395" s="66"/>
      <c r="O395" s="45"/>
      <c r="R395" s="66"/>
    </row>
    <row r="396" spans="6:18" ht="12.75" customHeight="1">
      <c r="F396" s="66"/>
      <c r="G396" s="66"/>
      <c r="H396" s="66"/>
      <c r="I396" s="66"/>
      <c r="J396" s="45"/>
      <c r="K396" s="66"/>
      <c r="L396" s="66"/>
      <c r="M396" s="66"/>
      <c r="O396" s="45"/>
      <c r="R396" s="66"/>
    </row>
    <row r="397" spans="6:18" ht="12.75" customHeight="1">
      <c r="F397" s="66"/>
      <c r="G397" s="66"/>
      <c r="H397" s="66"/>
      <c r="I397" s="66"/>
      <c r="J397" s="45"/>
      <c r="K397" s="66"/>
      <c r="L397" s="66"/>
      <c r="M397" s="66"/>
      <c r="O397" s="45"/>
      <c r="R397" s="66"/>
    </row>
    <row r="398" spans="6:18" ht="12.75" customHeight="1">
      <c r="F398" s="66"/>
      <c r="G398" s="66"/>
      <c r="H398" s="66"/>
      <c r="I398" s="66"/>
      <c r="J398" s="45"/>
      <c r="K398" s="66"/>
      <c r="L398" s="66"/>
      <c r="M398" s="66"/>
      <c r="O398" s="45"/>
      <c r="R398" s="66"/>
    </row>
    <row r="399" spans="6:18" ht="12.75" customHeight="1">
      <c r="F399" s="66"/>
      <c r="G399" s="66"/>
      <c r="H399" s="66"/>
      <c r="I399" s="66"/>
      <c r="J399" s="45"/>
      <c r="K399" s="66"/>
      <c r="L399" s="66"/>
      <c r="M399" s="66"/>
      <c r="O399" s="45"/>
      <c r="R399" s="66"/>
    </row>
    <row r="400" spans="6:18" ht="12.75" customHeight="1">
      <c r="F400" s="66"/>
      <c r="G400" s="66"/>
      <c r="H400" s="66"/>
      <c r="I400" s="66"/>
      <c r="J400" s="45"/>
      <c r="K400" s="66"/>
      <c r="L400" s="66"/>
      <c r="M400" s="66"/>
      <c r="O400" s="45"/>
      <c r="R400" s="66"/>
    </row>
    <row r="401" spans="6:18" ht="12.75" customHeight="1">
      <c r="F401" s="66"/>
      <c r="G401" s="66"/>
      <c r="H401" s="66"/>
      <c r="I401" s="66"/>
      <c r="J401" s="45"/>
      <c r="K401" s="66"/>
      <c r="L401" s="66"/>
      <c r="M401" s="66"/>
      <c r="O401" s="45"/>
      <c r="R401" s="66"/>
    </row>
    <row r="402" spans="6:18" ht="12.75" customHeight="1">
      <c r="F402" s="66"/>
      <c r="G402" s="66"/>
      <c r="H402" s="66"/>
      <c r="I402" s="66"/>
      <c r="J402" s="45"/>
      <c r="K402" s="66"/>
      <c r="L402" s="66"/>
      <c r="M402" s="66"/>
      <c r="O402" s="45"/>
      <c r="R402" s="66"/>
    </row>
    <row r="403" spans="6:18" ht="12.75" customHeight="1">
      <c r="F403" s="66"/>
      <c r="G403" s="66"/>
      <c r="H403" s="66"/>
      <c r="I403" s="66"/>
      <c r="J403" s="45"/>
      <c r="K403" s="66"/>
      <c r="L403" s="66"/>
      <c r="M403" s="66"/>
      <c r="O403" s="45"/>
      <c r="R403" s="66"/>
    </row>
    <row r="404" spans="6:18" ht="12.75" customHeight="1">
      <c r="F404" s="66"/>
      <c r="G404" s="66"/>
      <c r="H404" s="66"/>
      <c r="I404" s="66"/>
      <c r="J404" s="45"/>
      <c r="K404" s="66"/>
      <c r="L404" s="66"/>
      <c r="M404" s="66"/>
      <c r="O404" s="45"/>
      <c r="R404" s="66"/>
    </row>
    <row r="405" spans="6:18" ht="12.75" customHeight="1">
      <c r="F405" s="66"/>
      <c r="G405" s="66"/>
      <c r="H405" s="66"/>
      <c r="I405" s="66"/>
      <c r="J405" s="45"/>
      <c r="K405" s="66"/>
      <c r="L405" s="66"/>
      <c r="M405" s="66"/>
      <c r="O405" s="45"/>
      <c r="R405" s="66"/>
    </row>
    <row r="406" spans="6:18" ht="12.75" customHeight="1">
      <c r="F406" s="66"/>
      <c r="G406" s="66"/>
      <c r="H406" s="66"/>
      <c r="I406" s="66"/>
      <c r="J406" s="45"/>
      <c r="K406" s="66"/>
      <c r="L406" s="66"/>
      <c r="M406" s="66"/>
      <c r="O406" s="45"/>
      <c r="R406" s="66"/>
    </row>
    <row r="407" spans="6:18" ht="12.75" customHeight="1">
      <c r="F407" s="66"/>
      <c r="G407" s="66"/>
      <c r="H407" s="66"/>
      <c r="I407" s="66"/>
      <c r="J407" s="45"/>
      <c r="K407" s="66"/>
      <c r="L407" s="66"/>
      <c r="M407" s="66"/>
      <c r="O407" s="45"/>
      <c r="R407" s="66"/>
    </row>
    <row r="408" spans="6:18" ht="12.75" customHeight="1">
      <c r="F408" s="66"/>
      <c r="G408" s="66"/>
      <c r="H408" s="66"/>
      <c r="I408" s="66"/>
      <c r="J408" s="45"/>
      <c r="K408" s="66"/>
      <c r="L408" s="66"/>
      <c r="M408" s="66"/>
      <c r="O408" s="45"/>
      <c r="R408" s="66"/>
    </row>
    <row r="409" spans="6:18" ht="12.75" customHeight="1">
      <c r="F409" s="66"/>
      <c r="G409" s="66"/>
      <c r="H409" s="66"/>
      <c r="I409" s="66"/>
      <c r="J409" s="45"/>
      <c r="K409" s="66"/>
      <c r="L409" s="66"/>
      <c r="M409" s="66"/>
      <c r="O409" s="45"/>
      <c r="R409" s="66"/>
    </row>
    <row r="410" spans="6:18" ht="12.75" customHeight="1">
      <c r="F410" s="66"/>
      <c r="G410" s="66"/>
      <c r="H410" s="66"/>
      <c r="I410" s="66"/>
      <c r="J410" s="45"/>
      <c r="K410" s="66"/>
      <c r="L410" s="66"/>
      <c r="M410" s="66"/>
      <c r="O410" s="45"/>
      <c r="R410" s="66"/>
    </row>
    <row r="411" spans="6:18" ht="12.75" customHeight="1">
      <c r="F411" s="66"/>
      <c r="G411" s="66"/>
      <c r="H411" s="66"/>
      <c r="I411" s="66"/>
      <c r="J411" s="45"/>
      <c r="K411" s="66"/>
      <c r="L411" s="66"/>
      <c r="M411" s="66"/>
      <c r="O411" s="45"/>
      <c r="R411" s="66"/>
    </row>
    <row r="412" spans="6:18" ht="12.75" customHeight="1">
      <c r="F412" s="66"/>
      <c r="G412" s="66"/>
      <c r="H412" s="66"/>
      <c r="I412" s="66"/>
      <c r="J412" s="45"/>
      <c r="K412" s="66"/>
      <c r="L412" s="66"/>
      <c r="M412" s="66"/>
      <c r="O412" s="45"/>
      <c r="R412" s="66"/>
    </row>
    <row r="413" spans="6:18" ht="12.75" customHeight="1">
      <c r="F413" s="66"/>
      <c r="G413" s="66"/>
      <c r="H413" s="66"/>
      <c r="I413" s="66"/>
      <c r="J413" s="45"/>
      <c r="K413" s="66"/>
      <c r="L413" s="66"/>
      <c r="M413" s="66"/>
      <c r="O413" s="45"/>
      <c r="R413" s="66"/>
    </row>
    <row r="414" spans="6:18" ht="12.75" customHeight="1">
      <c r="F414" s="66"/>
      <c r="G414" s="66"/>
      <c r="H414" s="66"/>
      <c r="I414" s="66"/>
      <c r="J414" s="45"/>
      <c r="K414" s="66"/>
      <c r="L414" s="66"/>
      <c r="M414" s="66"/>
      <c r="O414" s="45"/>
      <c r="R414" s="66"/>
    </row>
    <row r="415" spans="6:18" ht="12.75" customHeight="1">
      <c r="F415" s="66"/>
      <c r="G415" s="66"/>
      <c r="H415" s="66"/>
      <c r="I415" s="66"/>
      <c r="J415" s="45"/>
      <c r="K415" s="66"/>
      <c r="L415" s="66"/>
      <c r="M415" s="66"/>
      <c r="O415" s="45"/>
      <c r="R415" s="66"/>
    </row>
    <row r="416" spans="6:18" ht="12.75" customHeight="1">
      <c r="F416" s="66"/>
      <c r="G416" s="66"/>
      <c r="H416" s="66"/>
      <c r="I416" s="66"/>
      <c r="J416" s="45"/>
      <c r="K416" s="66"/>
      <c r="L416" s="66"/>
      <c r="M416" s="66"/>
      <c r="O416" s="45"/>
      <c r="R416" s="66"/>
    </row>
    <row r="417" spans="6:18" ht="12.75" customHeight="1">
      <c r="F417" s="66"/>
      <c r="G417" s="66"/>
      <c r="H417" s="66"/>
      <c r="I417" s="66"/>
      <c r="J417" s="45"/>
      <c r="K417" s="66"/>
      <c r="L417" s="66"/>
      <c r="M417" s="66"/>
      <c r="O417" s="45"/>
      <c r="R417" s="66"/>
    </row>
    <row r="418" spans="6:18" ht="12.75" customHeight="1">
      <c r="F418" s="66"/>
      <c r="G418" s="66"/>
      <c r="H418" s="66"/>
      <c r="I418" s="66"/>
      <c r="J418" s="45"/>
      <c r="K418" s="66"/>
      <c r="L418" s="66"/>
      <c r="M418" s="66"/>
      <c r="O418" s="45"/>
      <c r="R418" s="66"/>
    </row>
    <row r="419" spans="6:18" ht="12.75" customHeight="1">
      <c r="F419" s="66"/>
      <c r="G419" s="66"/>
      <c r="H419" s="66"/>
      <c r="I419" s="66"/>
      <c r="J419" s="45"/>
      <c r="K419" s="66"/>
      <c r="L419" s="66"/>
      <c r="M419" s="66"/>
      <c r="O419" s="45"/>
      <c r="R419" s="66"/>
    </row>
    <row r="420" spans="6:18" ht="12.75" customHeight="1">
      <c r="F420" s="66"/>
      <c r="G420" s="66"/>
      <c r="H420" s="66"/>
      <c r="I420" s="66"/>
      <c r="J420" s="45"/>
      <c r="K420" s="66"/>
      <c r="L420" s="66"/>
      <c r="M420" s="66"/>
      <c r="O420" s="45"/>
      <c r="R420" s="66"/>
    </row>
    <row r="421" spans="6:18" ht="12.75" customHeight="1">
      <c r="F421" s="66"/>
      <c r="G421" s="66"/>
      <c r="H421" s="66"/>
      <c r="I421" s="66"/>
      <c r="J421" s="45"/>
      <c r="K421" s="66"/>
      <c r="L421" s="66"/>
      <c r="M421" s="66"/>
      <c r="O421" s="45"/>
      <c r="R421" s="66"/>
    </row>
    <row r="422" spans="6:18" ht="12.75" customHeight="1">
      <c r="F422" s="66"/>
      <c r="G422" s="66"/>
      <c r="H422" s="66"/>
      <c r="I422" s="66"/>
      <c r="J422" s="45"/>
      <c r="K422" s="66"/>
      <c r="L422" s="66"/>
      <c r="M422" s="66"/>
      <c r="O422" s="45"/>
      <c r="R422" s="66"/>
    </row>
    <row r="423" spans="6:18" ht="12.75" customHeight="1">
      <c r="F423" s="66"/>
      <c r="G423" s="66"/>
      <c r="H423" s="66"/>
      <c r="I423" s="66"/>
      <c r="J423" s="45"/>
      <c r="K423" s="66"/>
      <c r="L423" s="66"/>
      <c r="M423" s="66"/>
      <c r="O423" s="45"/>
      <c r="R423" s="66"/>
    </row>
    <row r="424" spans="6:18" ht="12.75" customHeight="1">
      <c r="F424" s="66"/>
      <c r="G424" s="66"/>
      <c r="H424" s="66"/>
      <c r="I424" s="66"/>
      <c r="J424" s="45"/>
      <c r="K424" s="66"/>
      <c r="L424" s="66"/>
      <c r="M424" s="66"/>
      <c r="O424" s="45"/>
      <c r="R424" s="66"/>
    </row>
    <row r="425" spans="6:18" ht="12.75" customHeight="1">
      <c r="F425" s="66"/>
      <c r="G425" s="66"/>
      <c r="H425" s="66"/>
      <c r="I425" s="66"/>
      <c r="J425" s="45"/>
      <c r="K425" s="66"/>
      <c r="L425" s="66"/>
      <c r="M425" s="66"/>
      <c r="O425" s="45"/>
      <c r="R425" s="66"/>
    </row>
    <row r="426" spans="6:18" ht="12.75" customHeight="1">
      <c r="F426" s="66"/>
      <c r="G426" s="66"/>
      <c r="H426" s="66"/>
      <c r="I426" s="66"/>
      <c r="J426" s="45"/>
      <c r="K426" s="66"/>
      <c r="L426" s="66"/>
      <c r="M426" s="66"/>
      <c r="O426" s="45"/>
      <c r="R426" s="66"/>
    </row>
    <row r="427" spans="6:18" ht="12.75" customHeight="1">
      <c r="F427" s="66"/>
      <c r="G427" s="66"/>
      <c r="H427" s="66"/>
      <c r="I427" s="66"/>
      <c r="J427" s="45"/>
      <c r="K427" s="66"/>
      <c r="L427" s="66"/>
      <c r="M427" s="66"/>
      <c r="O427" s="45"/>
      <c r="R427" s="66"/>
    </row>
    <row r="428" spans="6:18" ht="12.75" customHeight="1">
      <c r="F428" s="66"/>
      <c r="G428" s="66"/>
      <c r="H428" s="66"/>
      <c r="I428" s="66"/>
      <c r="J428" s="45"/>
      <c r="K428" s="66"/>
      <c r="L428" s="66"/>
      <c r="M428" s="66"/>
      <c r="O428" s="45"/>
      <c r="R428" s="66"/>
    </row>
    <row r="429" spans="6:18" ht="12.75" customHeight="1">
      <c r="F429" s="66"/>
      <c r="G429" s="66"/>
      <c r="H429" s="66"/>
      <c r="I429" s="66"/>
      <c r="J429" s="45"/>
      <c r="K429" s="66"/>
      <c r="L429" s="66"/>
      <c r="M429" s="66"/>
      <c r="O429" s="45"/>
      <c r="R429" s="66"/>
    </row>
    <row r="430" spans="6:18" ht="12.75" customHeight="1">
      <c r="F430" s="66"/>
      <c r="G430" s="66"/>
      <c r="H430" s="66"/>
      <c r="I430" s="66"/>
      <c r="J430" s="45"/>
      <c r="K430" s="66"/>
      <c r="L430" s="66"/>
      <c r="M430" s="66"/>
      <c r="O430" s="45"/>
      <c r="R430" s="66"/>
    </row>
    <row r="431" spans="6:18" ht="12.75" customHeight="1">
      <c r="F431" s="66"/>
      <c r="G431" s="66"/>
      <c r="H431" s="66"/>
      <c r="I431" s="66"/>
      <c r="J431" s="45"/>
      <c r="K431" s="66"/>
      <c r="L431" s="66"/>
      <c r="M431" s="66"/>
      <c r="O431" s="45"/>
      <c r="R431" s="66"/>
    </row>
    <row r="432" spans="6:18" ht="12.75" customHeight="1">
      <c r="F432" s="66"/>
      <c r="G432" s="66"/>
      <c r="H432" s="66"/>
      <c r="I432" s="66"/>
      <c r="J432" s="45"/>
      <c r="K432" s="66"/>
      <c r="L432" s="66"/>
      <c r="M432" s="66"/>
      <c r="O432" s="45"/>
      <c r="R432" s="66"/>
    </row>
    <row r="433" spans="6:18" ht="12.75" customHeight="1">
      <c r="F433" s="66"/>
      <c r="G433" s="66"/>
      <c r="H433" s="66"/>
      <c r="I433" s="66"/>
      <c r="J433" s="45"/>
      <c r="K433" s="66"/>
      <c r="L433" s="66"/>
      <c r="M433" s="66"/>
      <c r="O433" s="45"/>
      <c r="R433" s="66"/>
    </row>
    <row r="434" spans="6:18" ht="12.75" customHeight="1">
      <c r="F434" s="66"/>
      <c r="G434" s="66"/>
      <c r="H434" s="66"/>
      <c r="I434" s="66"/>
      <c r="J434" s="45"/>
      <c r="K434" s="66"/>
      <c r="L434" s="66"/>
      <c r="M434" s="66"/>
      <c r="O434" s="45"/>
      <c r="R434" s="66"/>
    </row>
    <row r="435" spans="6:18" ht="12.75" customHeight="1">
      <c r="F435" s="66"/>
      <c r="G435" s="66"/>
      <c r="H435" s="66"/>
      <c r="I435" s="66"/>
      <c r="J435" s="45"/>
      <c r="K435" s="66"/>
      <c r="L435" s="66"/>
      <c r="M435" s="66"/>
      <c r="O435" s="45"/>
      <c r="R435" s="66"/>
    </row>
    <row r="436" spans="6:18" ht="12.75" customHeight="1">
      <c r="F436" s="66"/>
      <c r="G436" s="66"/>
      <c r="H436" s="66"/>
      <c r="I436" s="66"/>
      <c r="J436" s="45"/>
      <c r="K436" s="66"/>
      <c r="L436" s="66"/>
      <c r="M436" s="66"/>
      <c r="O436" s="45"/>
      <c r="R436" s="66"/>
    </row>
    <row r="437" spans="6:18" ht="12.75" customHeight="1">
      <c r="F437" s="66"/>
      <c r="G437" s="66"/>
      <c r="H437" s="66"/>
      <c r="I437" s="66"/>
      <c r="J437" s="45"/>
      <c r="K437" s="66"/>
      <c r="L437" s="66"/>
      <c r="M437" s="66"/>
      <c r="O437" s="45"/>
      <c r="R437" s="66"/>
    </row>
    <row r="438" spans="6:18" ht="12.75" customHeight="1">
      <c r="F438" s="66"/>
      <c r="G438" s="66"/>
      <c r="H438" s="66"/>
      <c r="I438" s="66"/>
      <c r="J438" s="45"/>
      <c r="K438" s="66"/>
      <c r="L438" s="66"/>
      <c r="M438" s="66"/>
      <c r="O438" s="45"/>
      <c r="R438" s="66"/>
    </row>
    <row r="439" spans="6:18" ht="12.75" customHeight="1">
      <c r="F439" s="66"/>
      <c r="G439" s="66"/>
      <c r="H439" s="66"/>
      <c r="I439" s="66"/>
      <c r="J439" s="45"/>
      <c r="K439" s="66"/>
      <c r="L439" s="66"/>
      <c r="M439" s="66"/>
      <c r="O439" s="45"/>
      <c r="R439" s="66"/>
    </row>
    <row r="440" spans="6:18" ht="12.75" customHeight="1">
      <c r="F440" s="66"/>
      <c r="G440" s="66"/>
      <c r="H440" s="66"/>
      <c r="I440" s="66"/>
      <c r="J440" s="45"/>
      <c r="K440" s="66"/>
      <c r="L440" s="66"/>
      <c r="M440" s="66"/>
      <c r="O440" s="45"/>
      <c r="R440" s="66"/>
    </row>
    <row r="441" spans="6:18" ht="12.75" customHeight="1">
      <c r="F441" s="66"/>
      <c r="G441" s="66"/>
      <c r="H441" s="66"/>
      <c r="I441" s="66"/>
      <c r="J441" s="45"/>
      <c r="K441" s="66"/>
      <c r="L441" s="66"/>
      <c r="M441" s="66"/>
      <c r="O441" s="45"/>
      <c r="R441" s="66"/>
    </row>
    <row r="442" spans="6:18" ht="12.75" customHeight="1">
      <c r="F442" s="66"/>
      <c r="G442" s="66"/>
      <c r="H442" s="66"/>
      <c r="I442" s="66"/>
      <c r="J442" s="45"/>
      <c r="K442" s="66"/>
      <c r="L442" s="66"/>
      <c r="M442" s="66"/>
      <c r="O442" s="45"/>
      <c r="R442" s="66"/>
    </row>
    <row r="443" spans="6:18" ht="12.75" customHeight="1">
      <c r="F443" s="66"/>
      <c r="G443" s="66"/>
      <c r="H443" s="66"/>
      <c r="I443" s="66"/>
      <c r="J443" s="45"/>
      <c r="K443" s="66"/>
      <c r="L443" s="66"/>
      <c r="M443" s="66"/>
      <c r="O443" s="45"/>
      <c r="R443" s="66"/>
    </row>
    <row r="444" spans="6:18" ht="12.75" customHeight="1">
      <c r="F444" s="66"/>
      <c r="G444" s="66"/>
      <c r="H444" s="66"/>
      <c r="I444" s="66"/>
      <c r="J444" s="45"/>
      <c r="K444" s="66"/>
      <c r="L444" s="66"/>
      <c r="M444" s="66"/>
      <c r="O444" s="45"/>
      <c r="R444" s="66"/>
    </row>
    <row r="445" spans="6:18" ht="12.75" customHeight="1">
      <c r="F445" s="66"/>
      <c r="G445" s="66"/>
      <c r="H445" s="66"/>
      <c r="I445" s="66"/>
      <c r="J445" s="45"/>
      <c r="K445" s="66"/>
      <c r="L445" s="66"/>
      <c r="M445" s="66"/>
      <c r="O445" s="45"/>
      <c r="R445" s="66"/>
    </row>
    <row r="446" spans="6:18" ht="12.75" customHeight="1">
      <c r="F446" s="66"/>
      <c r="G446" s="66"/>
      <c r="H446" s="66"/>
      <c r="I446" s="66"/>
      <c r="J446" s="45"/>
      <c r="K446" s="66"/>
      <c r="L446" s="66"/>
      <c r="M446" s="66"/>
      <c r="O446" s="45"/>
      <c r="R446" s="66"/>
    </row>
    <row r="447" spans="6:18" ht="12.75" customHeight="1">
      <c r="F447" s="66"/>
      <c r="G447" s="66"/>
      <c r="H447" s="66"/>
      <c r="I447" s="66"/>
      <c r="J447" s="45"/>
      <c r="K447" s="66"/>
      <c r="L447" s="66"/>
      <c r="M447" s="66"/>
      <c r="O447" s="45"/>
      <c r="R447" s="66"/>
    </row>
    <row r="448" spans="6:18" ht="12.75" customHeight="1">
      <c r="F448" s="66"/>
      <c r="G448" s="66"/>
      <c r="H448" s="66"/>
      <c r="I448" s="66"/>
      <c r="J448" s="45"/>
      <c r="K448" s="66"/>
      <c r="L448" s="66"/>
      <c r="M448" s="66"/>
      <c r="O448" s="45"/>
      <c r="R448" s="66"/>
    </row>
    <row r="449" spans="6:18" ht="12.75" customHeight="1">
      <c r="F449" s="66"/>
      <c r="G449" s="66"/>
      <c r="H449" s="66"/>
      <c r="I449" s="66"/>
      <c r="J449" s="45"/>
      <c r="K449" s="66"/>
      <c r="L449" s="66"/>
      <c r="M449" s="66"/>
      <c r="O449" s="45"/>
      <c r="R449" s="66"/>
    </row>
    <row r="450" spans="6:18" ht="12.75" customHeight="1">
      <c r="F450" s="66"/>
      <c r="G450" s="66"/>
      <c r="H450" s="66"/>
      <c r="I450" s="66"/>
      <c r="J450" s="45"/>
      <c r="K450" s="66"/>
      <c r="L450" s="66"/>
      <c r="M450" s="66"/>
      <c r="O450" s="45"/>
      <c r="R450" s="66"/>
    </row>
    <row r="451" spans="6:18" ht="12.75" customHeight="1">
      <c r="F451" s="66"/>
      <c r="G451" s="66"/>
      <c r="H451" s="66"/>
      <c r="I451" s="66"/>
      <c r="J451" s="45"/>
      <c r="K451" s="66"/>
      <c r="L451" s="66"/>
      <c r="M451" s="66"/>
      <c r="O451" s="45"/>
      <c r="R451" s="66"/>
    </row>
    <row r="452" spans="6:18" ht="12.75" customHeight="1">
      <c r="F452" s="66"/>
      <c r="G452" s="66"/>
      <c r="H452" s="66"/>
      <c r="I452" s="66"/>
      <c r="J452" s="45"/>
      <c r="K452" s="66"/>
      <c r="L452" s="66"/>
      <c r="M452" s="66"/>
      <c r="O452" s="45"/>
      <c r="R452" s="66"/>
    </row>
    <row r="453" spans="6:18" ht="12.75" customHeight="1">
      <c r="F453" s="66"/>
      <c r="G453" s="66"/>
      <c r="H453" s="66"/>
      <c r="I453" s="66"/>
      <c r="J453" s="45"/>
      <c r="K453" s="66"/>
      <c r="L453" s="66"/>
      <c r="M453" s="66"/>
      <c r="O453" s="45"/>
      <c r="R453" s="66"/>
    </row>
    <row r="454" spans="6:18" ht="12.75" customHeight="1">
      <c r="F454" s="66"/>
      <c r="G454" s="66"/>
      <c r="H454" s="66"/>
      <c r="I454" s="66"/>
      <c r="J454" s="45"/>
      <c r="K454" s="66"/>
      <c r="L454" s="66"/>
      <c r="M454" s="66"/>
      <c r="O454" s="45"/>
      <c r="R454" s="66"/>
    </row>
    <row r="455" spans="6:18" ht="12.75" customHeight="1">
      <c r="F455" s="66"/>
      <c r="G455" s="66"/>
      <c r="H455" s="66"/>
      <c r="I455" s="66"/>
      <c r="J455" s="45"/>
      <c r="K455" s="66"/>
      <c r="L455" s="66"/>
      <c r="M455" s="66"/>
      <c r="O455" s="45"/>
      <c r="R455" s="66"/>
    </row>
    <row r="456" spans="6:18" ht="12.75" customHeight="1">
      <c r="F456" s="66"/>
      <c r="G456" s="66"/>
      <c r="H456" s="66"/>
      <c r="I456" s="66"/>
      <c r="J456" s="45"/>
      <c r="K456" s="66"/>
      <c r="L456" s="66"/>
      <c r="M456" s="66"/>
      <c r="O456" s="45"/>
      <c r="R456" s="66"/>
    </row>
    <row r="457" spans="6:18" ht="12.75" customHeight="1">
      <c r="F457" s="66"/>
      <c r="G457" s="66"/>
      <c r="H457" s="66"/>
      <c r="I457" s="66"/>
      <c r="J457" s="45"/>
      <c r="K457" s="66"/>
      <c r="L457" s="66"/>
      <c r="M457" s="66"/>
      <c r="O457" s="45"/>
      <c r="R457" s="66"/>
    </row>
    <row r="458" spans="6:18" ht="12.75" customHeight="1">
      <c r="F458" s="66"/>
      <c r="G458" s="66"/>
      <c r="H458" s="66"/>
      <c r="I458" s="66"/>
      <c r="J458" s="45"/>
      <c r="K458" s="66"/>
      <c r="L458" s="66"/>
      <c r="M458" s="66"/>
      <c r="O458" s="45"/>
      <c r="R458" s="66"/>
    </row>
    <row r="459" spans="6:18" ht="12.75" customHeight="1">
      <c r="F459" s="66"/>
      <c r="G459" s="66"/>
      <c r="H459" s="66"/>
      <c r="I459" s="66"/>
      <c r="J459" s="45"/>
      <c r="K459" s="66"/>
      <c r="L459" s="66"/>
      <c r="M459" s="66"/>
      <c r="O459" s="45"/>
      <c r="R459" s="66"/>
    </row>
    <row r="460" spans="6:18" ht="12.75" customHeight="1">
      <c r="F460" s="66"/>
      <c r="G460" s="66"/>
      <c r="H460" s="66"/>
      <c r="I460" s="66"/>
      <c r="J460" s="45"/>
      <c r="K460" s="66"/>
      <c r="L460" s="66"/>
      <c r="M460" s="66"/>
      <c r="O460" s="45"/>
      <c r="R460" s="66"/>
    </row>
    <row r="461" spans="6:18" ht="12.75" customHeight="1">
      <c r="F461" s="66"/>
      <c r="G461" s="66"/>
      <c r="H461" s="66"/>
      <c r="I461" s="66"/>
      <c r="J461" s="45"/>
      <c r="K461" s="66"/>
      <c r="L461" s="66"/>
      <c r="M461" s="66"/>
      <c r="O461" s="45"/>
      <c r="R461" s="66"/>
    </row>
    <row r="462" spans="6:18" ht="12.75" customHeight="1">
      <c r="F462" s="66"/>
      <c r="G462" s="66"/>
      <c r="H462" s="66"/>
      <c r="I462" s="66"/>
      <c r="J462" s="45"/>
      <c r="K462" s="66"/>
      <c r="L462" s="66"/>
      <c r="M462" s="66"/>
      <c r="O462" s="45"/>
      <c r="R462" s="66"/>
    </row>
    <row r="463" spans="6:18" ht="12.75" customHeight="1">
      <c r="F463" s="66"/>
      <c r="G463" s="66"/>
      <c r="H463" s="66"/>
      <c r="I463" s="66"/>
      <c r="J463" s="45"/>
      <c r="K463" s="66"/>
      <c r="L463" s="66"/>
      <c r="M463" s="66"/>
      <c r="O463" s="45"/>
      <c r="R463" s="66"/>
    </row>
    <row r="464" spans="6:18" ht="12.75" customHeight="1">
      <c r="F464" s="66"/>
      <c r="G464" s="66"/>
      <c r="H464" s="66"/>
      <c r="I464" s="66"/>
      <c r="J464" s="45"/>
      <c r="K464" s="66"/>
      <c r="L464" s="66"/>
      <c r="M464" s="66"/>
      <c r="O464" s="45"/>
      <c r="R464" s="66"/>
    </row>
    <row r="465" spans="6:18" ht="12.75" customHeight="1">
      <c r="F465" s="66"/>
      <c r="G465" s="66"/>
      <c r="H465" s="66"/>
      <c r="I465" s="66"/>
      <c r="J465" s="45"/>
      <c r="K465" s="66"/>
      <c r="L465" s="66"/>
      <c r="M465" s="66"/>
      <c r="O465" s="45"/>
      <c r="R465" s="66"/>
    </row>
    <row r="466" spans="6:18" ht="12.75" customHeight="1">
      <c r="F466" s="66"/>
      <c r="G466" s="66"/>
      <c r="H466" s="66"/>
      <c r="I466" s="66"/>
      <c r="J466" s="45"/>
      <c r="K466" s="66"/>
      <c r="L466" s="66"/>
      <c r="M466" s="66"/>
      <c r="O466" s="45"/>
      <c r="R466" s="66"/>
    </row>
    <row r="467" spans="6:18" ht="12.75" customHeight="1">
      <c r="F467" s="66"/>
      <c r="G467" s="66"/>
      <c r="H467" s="66"/>
      <c r="I467" s="66"/>
      <c r="J467" s="45"/>
      <c r="K467" s="66"/>
      <c r="L467" s="66"/>
      <c r="M467" s="66"/>
      <c r="O467" s="45"/>
      <c r="R467" s="66"/>
    </row>
    <row r="468" spans="6:18" ht="12.75" customHeight="1">
      <c r="F468" s="66"/>
      <c r="G468" s="66"/>
      <c r="H468" s="66"/>
      <c r="I468" s="66"/>
      <c r="J468" s="45"/>
      <c r="K468" s="66"/>
      <c r="L468" s="66"/>
      <c r="M468" s="66"/>
      <c r="O468" s="45"/>
      <c r="R468" s="66"/>
    </row>
    <row r="469" spans="6:18" ht="12.75" customHeight="1">
      <c r="F469" s="66"/>
      <c r="G469" s="66"/>
      <c r="H469" s="66"/>
      <c r="I469" s="66"/>
      <c r="J469" s="45"/>
      <c r="K469" s="66"/>
      <c r="L469" s="66"/>
      <c r="M469" s="66"/>
      <c r="O469" s="45"/>
      <c r="R469" s="66"/>
    </row>
    <row r="470" spans="6:18" ht="12.75" customHeight="1">
      <c r="F470" s="66"/>
      <c r="G470" s="66"/>
      <c r="H470" s="66"/>
      <c r="I470" s="66"/>
      <c r="J470" s="45"/>
      <c r="K470" s="66"/>
      <c r="L470" s="66"/>
      <c r="M470" s="66"/>
      <c r="O470" s="45"/>
      <c r="R470" s="66"/>
    </row>
    <row r="471" spans="6:18" ht="12.75" customHeight="1">
      <c r="F471" s="66"/>
      <c r="G471" s="66"/>
      <c r="H471" s="66"/>
      <c r="I471" s="66"/>
      <c r="J471" s="45"/>
      <c r="K471" s="66"/>
      <c r="L471" s="66"/>
      <c r="M471" s="66"/>
      <c r="O471" s="45"/>
      <c r="R471" s="66"/>
    </row>
    <row r="472" spans="6:18" ht="12.75" customHeight="1">
      <c r="F472" s="66"/>
      <c r="G472" s="66"/>
      <c r="H472" s="66"/>
      <c r="I472" s="66"/>
      <c r="J472" s="45"/>
      <c r="K472" s="66"/>
      <c r="L472" s="66"/>
      <c r="M472" s="66"/>
      <c r="O472" s="45"/>
      <c r="R472" s="66"/>
    </row>
    <row r="473" spans="6:18" ht="12.75" customHeight="1">
      <c r="F473" s="66"/>
      <c r="G473" s="66"/>
      <c r="H473" s="66"/>
      <c r="I473" s="66"/>
      <c r="J473" s="45"/>
      <c r="K473" s="66"/>
      <c r="L473" s="66"/>
      <c r="M473" s="66"/>
      <c r="O473" s="45"/>
      <c r="R473" s="66"/>
    </row>
    <row r="474" spans="6:18" ht="12.75" customHeight="1">
      <c r="F474" s="66"/>
      <c r="G474" s="66"/>
      <c r="H474" s="66"/>
      <c r="I474" s="66"/>
      <c r="J474" s="45"/>
      <c r="K474" s="66"/>
      <c r="L474" s="66"/>
      <c r="M474" s="66"/>
      <c r="O474" s="45"/>
      <c r="R474" s="66"/>
    </row>
    <row r="475" spans="6:18" ht="12.75" customHeight="1">
      <c r="F475" s="66"/>
      <c r="G475" s="66"/>
      <c r="H475" s="66"/>
      <c r="I475" s="66"/>
      <c r="J475" s="45"/>
      <c r="K475" s="66"/>
      <c r="L475" s="66"/>
      <c r="M475" s="66"/>
      <c r="O475" s="45"/>
      <c r="R475" s="66"/>
    </row>
    <row r="476" spans="6:18" ht="12.75" customHeight="1">
      <c r="F476" s="66"/>
      <c r="G476" s="66"/>
      <c r="H476" s="66"/>
      <c r="I476" s="66"/>
      <c r="J476" s="45"/>
      <c r="K476" s="66"/>
      <c r="L476" s="66"/>
      <c r="M476" s="66"/>
      <c r="O476" s="45"/>
      <c r="R476" s="66"/>
    </row>
    <row r="477" spans="6:18" ht="12.75" customHeight="1">
      <c r="F477" s="66"/>
      <c r="G477" s="66"/>
      <c r="H477" s="66"/>
      <c r="I477" s="66"/>
      <c r="J477" s="45"/>
      <c r="K477" s="66"/>
      <c r="L477" s="66"/>
      <c r="M477" s="66"/>
      <c r="O477" s="45"/>
      <c r="R477" s="66"/>
    </row>
    <row r="478" spans="6:18" ht="12.75" customHeight="1">
      <c r="F478" s="66"/>
      <c r="G478" s="66"/>
      <c r="H478" s="66"/>
      <c r="I478" s="66"/>
      <c r="J478" s="45"/>
      <c r="K478" s="66"/>
      <c r="L478" s="66"/>
      <c r="M478" s="66"/>
      <c r="O478" s="45"/>
      <c r="R478" s="66"/>
    </row>
    <row r="479" spans="6:18" ht="12.75" customHeight="1">
      <c r="F479" s="66"/>
      <c r="G479" s="66"/>
      <c r="H479" s="66"/>
      <c r="I479" s="66"/>
      <c r="J479" s="45"/>
      <c r="K479" s="66"/>
      <c r="L479" s="66"/>
      <c r="M479" s="66"/>
      <c r="O479" s="45"/>
      <c r="R479" s="66"/>
    </row>
    <row r="480" spans="6:18" ht="12.75" customHeight="1">
      <c r="F480" s="66"/>
      <c r="G480" s="66"/>
      <c r="H480" s="66"/>
      <c r="I480" s="66"/>
      <c r="J480" s="45"/>
      <c r="K480" s="66"/>
      <c r="L480" s="66"/>
      <c r="M480" s="66"/>
      <c r="O480" s="45"/>
      <c r="R480" s="66"/>
    </row>
    <row r="481" spans="6:18" ht="12.75" customHeight="1">
      <c r="F481" s="66"/>
      <c r="G481" s="66"/>
      <c r="H481" s="66"/>
      <c r="I481" s="66"/>
      <c r="J481" s="45"/>
      <c r="K481" s="66"/>
      <c r="L481" s="66"/>
      <c r="M481" s="66"/>
      <c r="O481" s="45"/>
      <c r="R481" s="66"/>
    </row>
    <row r="482" spans="6:18" ht="12.75" customHeight="1">
      <c r="F482" s="66"/>
      <c r="G482" s="66"/>
      <c r="H482" s="66"/>
      <c r="I482" s="66"/>
      <c r="J482" s="45"/>
      <c r="K482" s="66"/>
      <c r="L482" s="66"/>
      <c r="M482" s="66"/>
      <c r="O482" s="45"/>
      <c r="R482" s="66"/>
    </row>
    <row r="483" spans="6:18" ht="12.75" customHeight="1">
      <c r="F483" s="66"/>
      <c r="G483" s="66"/>
      <c r="H483" s="66"/>
      <c r="I483" s="66"/>
      <c r="J483" s="45"/>
      <c r="K483" s="66"/>
      <c r="L483" s="66"/>
      <c r="M483" s="66"/>
      <c r="O483" s="45"/>
      <c r="R483" s="66"/>
    </row>
    <row r="484" spans="6:18" ht="12.75" customHeight="1">
      <c r="F484" s="66"/>
      <c r="G484" s="66"/>
      <c r="H484" s="66"/>
      <c r="I484" s="66"/>
      <c r="J484" s="45"/>
      <c r="K484" s="66"/>
      <c r="L484" s="66"/>
      <c r="M484" s="66"/>
      <c r="O484" s="45"/>
      <c r="R484" s="66"/>
    </row>
    <row r="485" spans="6:18" ht="12.75" customHeight="1">
      <c r="F485" s="66"/>
      <c r="G485" s="66"/>
      <c r="H485" s="66"/>
      <c r="I485" s="66"/>
      <c r="J485" s="45"/>
      <c r="K485" s="66"/>
      <c r="L485" s="66"/>
      <c r="M485" s="66"/>
      <c r="O485" s="45"/>
      <c r="R485" s="66"/>
    </row>
    <row r="486" spans="6:18" ht="12.75" customHeight="1">
      <c r="F486" s="66"/>
      <c r="G486" s="66"/>
      <c r="H486" s="66"/>
      <c r="I486" s="66"/>
      <c r="J486" s="45"/>
      <c r="K486" s="66"/>
      <c r="L486" s="66"/>
      <c r="M486" s="66"/>
      <c r="O486" s="45"/>
      <c r="R486" s="66"/>
    </row>
    <row r="487" spans="6:18" ht="12.75" customHeight="1">
      <c r="F487" s="66"/>
      <c r="G487" s="66"/>
      <c r="H487" s="66"/>
      <c r="I487" s="66"/>
      <c r="J487" s="45"/>
      <c r="K487" s="66"/>
      <c r="L487" s="66"/>
      <c r="M487" s="66"/>
      <c r="O487" s="45"/>
      <c r="R487" s="66"/>
    </row>
    <row r="488" spans="6:18" ht="12.75" customHeight="1">
      <c r="F488" s="66"/>
      <c r="G488" s="66"/>
      <c r="H488" s="66"/>
      <c r="I488" s="66"/>
      <c r="J488" s="45"/>
      <c r="K488" s="66"/>
      <c r="L488" s="66"/>
      <c r="M488" s="66"/>
      <c r="O488" s="45"/>
      <c r="R488" s="66"/>
    </row>
    <row r="489" spans="6:18" ht="12.75" customHeight="1">
      <c r="F489" s="66"/>
      <c r="G489" s="66"/>
      <c r="H489" s="66"/>
      <c r="I489" s="66"/>
      <c r="J489" s="45"/>
      <c r="K489" s="66"/>
      <c r="L489" s="66"/>
      <c r="M489" s="66"/>
      <c r="O489" s="45"/>
      <c r="R489" s="66"/>
    </row>
    <row r="490" spans="6:18" ht="12.75" customHeight="1">
      <c r="F490" s="66"/>
      <c r="G490" s="66"/>
      <c r="H490" s="66"/>
      <c r="I490" s="66"/>
      <c r="J490" s="45"/>
      <c r="K490" s="66"/>
      <c r="L490" s="66"/>
      <c r="M490" s="66"/>
      <c r="O490" s="45"/>
      <c r="R490" s="66"/>
    </row>
    <row r="491" spans="6:18" ht="12.75" customHeight="1">
      <c r="F491" s="66"/>
      <c r="G491" s="66"/>
      <c r="H491" s="66"/>
      <c r="I491" s="66"/>
      <c r="J491" s="45"/>
      <c r="K491" s="66"/>
      <c r="L491" s="66"/>
      <c r="M491" s="66"/>
      <c r="O491" s="45"/>
      <c r="R491" s="66"/>
    </row>
    <row r="492" spans="6:18" ht="12.75" customHeight="1">
      <c r="F492" s="66"/>
      <c r="G492" s="66"/>
      <c r="H492" s="66"/>
      <c r="I492" s="66"/>
      <c r="J492" s="45"/>
      <c r="K492" s="66"/>
      <c r="L492" s="66"/>
      <c r="M492" s="66"/>
      <c r="O492" s="45"/>
      <c r="R492" s="66"/>
    </row>
    <row r="493" spans="6:18" ht="12.75" customHeight="1">
      <c r="F493" s="66"/>
      <c r="G493" s="66"/>
      <c r="H493" s="66"/>
      <c r="I493" s="66"/>
      <c r="J493" s="45"/>
      <c r="K493" s="66"/>
      <c r="L493" s="66"/>
      <c r="M493" s="66"/>
      <c r="O493" s="45"/>
      <c r="R493" s="66"/>
    </row>
    <row r="494" spans="6:18" ht="12.75" customHeight="1">
      <c r="F494" s="66"/>
      <c r="G494" s="66"/>
      <c r="H494" s="66"/>
      <c r="I494" s="66"/>
      <c r="J494" s="45"/>
      <c r="K494" s="66"/>
      <c r="L494" s="66"/>
      <c r="M494" s="66"/>
      <c r="O494" s="45"/>
      <c r="R494" s="66"/>
    </row>
    <row r="495" spans="6:18" ht="12.75" customHeight="1">
      <c r="F495" s="66"/>
      <c r="G495" s="66"/>
      <c r="H495" s="66"/>
      <c r="I495" s="66"/>
      <c r="J495" s="45"/>
      <c r="K495" s="66"/>
      <c r="L495" s="66"/>
      <c r="M495" s="66"/>
      <c r="O495" s="45"/>
      <c r="R495" s="66"/>
    </row>
    <row r="496" spans="6:18" ht="12.75" customHeight="1">
      <c r="F496" s="66"/>
      <c r="G496" s="66"/>
      <c r="H496" s="66"/>
      <c r="I496" s="66"/>
      <c r="J496" s="45"/>
      <c r="K496" s="66"/>
      <c r="L496" s="66"/>
      <c r="M496" s="66"/>
      <c r="O496" s="45"/>
      <c r="R496" s="66"/>
    </row>
    <row r="497" spans="6:18" ht="12.75" customHeight="1">
      <c r="F497" s="66"/>
      <c r="G497" s="66"/>
      <c r="H497" s="66"/>
      <c r="I497" s="66"/>
      <c r="J497" s="45"/>
      <c r="K497" s="66"/>
      <c r="L497" s="66"/>
      <c r="M497" s="66"/>
      <c r="O497" s="45"/>
      <c r="R497" s="66"/>
    </row>
    <row r="498" spans="6:18" ht="12.75" customHeight="1">
      <c r="F498" s="66"/>
      <c r="G498" s="66"/>
      <c r="H498" s="66"/>
      <c r="I498" s="66"/>
      <c r="J498" s="45"/>
      <c r="K498" s="66"/>
      <c r="L498" s="66"/>
      <c r="M498" s="66"/>
      <c r="O498" s="45"/>
      <c r="R498" s="66"/>
    </row>
    <row r="499" spans="6:18" ht="12.75" customHeight="1">
      <c r="F499" s="66"/>
      <c r="G499" s="66"/>
      <c r="H499" s="66"/>
      <c r="I499" s="66"/>
      <c r="J499" s="45"/>
      <c r="K499" s="66"/>
      <c r="L499" s="66"/>
      <c r="M499" s="66"/>
      <c r="O499" s="45"/>
      <c r="R499" s="66"/>
    </row>
    <row r="500" spans="6:18" ht="12.75" customHeight="1">
      <c r="F500" s="66"/>
      <c r="G500" s="66"/>
      <c r="H500" s="66"/>
      <c r="I500" s="66"/>
      <c r="J500" s="45"/>
      <c r="K500" s="66"/>
      <c r="L500" s="66"/>
      <c r="M500" s="66"/>
      <c r="O500" s="45"/>
      <c r="R500" s="66"/>
    </row>
    <row r="501" spans="6:18" ht="12.75" customHeight="1">
      <c r="F501" s="66"/>
      <c r="G501" s="66"/>
      <c r="H501" s="66"/>
      <c r="I501" s="66"/>
      <c r="J501" s="45"/>
      <c r="K501" s="66"/>
      <c r="L501" s="66"/>
      <c r="M501" s="66"/>
      <c r="O501" s="45"/>
      <c r="R501" s="66"/>
    </row>
    <row r="502" spans="6:18" ht="12.75" customHeight="1">
      <c r="F502" s="66"/>
      <c r="G502" s="66"/>
      <c r="H502" s="66"/>
      <c r="I502" s="66"/>
      <c r="J502" s="45"/>
      <c r="K502" s="66"/>
      <c r="L502" s="66"/>
      <c r="M502" s="66"/>
      <c r="O502" s="45"/>
      <c r="R502" s="66"/>
    </row>
    <row r="503" spans="6:18" ht="12.75" customHeight="1">
      <c r="F503" s="66"/>
      <c r="G503" s="66"/>
      <c r="H503" s="66"/>
      <c r="I503" s="66"/>
      <c r="J503" s="45"/>
      <c r="K503" s="66"/>
      <c r="L503" s="66"/>
      <c r="M503" s="66"/>
      <c r="O503" s="45"/>
      <c r="R503" s="66"/>
    </row>
    <row r="504" spans="6:18" ht="12.75" customHeight="1">
      <c r="F504" s="66"/>
      <c r="G504" s="66"/>
      <c r="H504" s="66"/>
      <c r="I504" s="66"/>
      <c r="J504" s="45"/>
      <c r="K504" s="66"/>
      <c r="L504" s="66"/>
      <c r="M504" s="66"/>
      <c r="O504" s="45"/>
      <c r="R504" s="66"/>
    </row>
    <row r="505" spans="6:18" ht="15" customHeight="1">
      <c r="F505" s="66"/>
      <c r="G505" s="66"/>
      <c r="H505" s="66"/>
      <c r="I505" s="66"/>
      <c r="J505" s="45"/>
      <c r="K505" s="66"/>
      <c r="L505" s="66"/>
      <c r="M505" s="66"/>
      <c r="O505" s="45"/>
      <c r="R505" s="66"/>
    </row>
  </sheetData>
  <autoFilter ref="R1:R328"/>
  <mergeCells count="10">
    <mergeCell ref="A115:A116"/>
    <mergeCell ref="B115:B116"/>
    <mergeCell ref="J115:J116"/>
    <mergeCell ref="O92:O93"/>
    <mergeCell ref="P92:P93"/>
    <mergeCell ref="A92:A93"/>
    <mergeCell ref="B92:B93"/>
    <mergeCell ref="J92:J93"/>
    <mergeCell ref="M92:M93"/>
    <mergeCell ref="N92:N93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2023-06-22T02:38:43Z</dcterms:modified>
</cp:coreProperties>
</file>