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2CF4BA72-896E-456B-9FEF-DC13C8DDFB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F&amp;O)'!$R$1:$R$325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1" i="6" l="1"/>
  <c r="M121" i="6" s="1"/>
  <c r="L121" i="6"/>
  <c r="K102" i="6"/>
  <c r="M102" i="6" s="1"/>
  <c r="K99" i="6"/>
  <c r="M99" i="6" s="1"/>
  <c r="K98" i="6"/>
  <c r="M98" i="6" s="1"/>
  <c r="K100" i="6"/>
  <c r="M100" i="6" s="1"/>
  <c r="K97" i="6"/>
  <c r="M97" i="6" s="1"/>
  <c r="K96" i="6"/>
  <c r="M96" i="6" s="1"/>
  <c r="M94" i="6"/>
  <c r="K95" i="6"/>
  <c r="K94" i="6"/>
  <c r="K86" i="6"/>
  <c r="M86" i="6" s="1"/>
  <c r="L16" i="6"/>
  <c r="K16" i="6"/>
  <c r="M16" i="6" l="1"/>
  <c r="K87" i="6"/>
  <c r="M87" i="6" s="1"/>
  <c r="K93" i="6"/>
  <c r="M93" i="6" s="1"/>
  <c r="K90" i="6"/>
  <c r="M90" i="6" s="1"/>
  <c r="L33" i="6"/>
  <c r="K33" i="6"/>
  <c r="M33" i="6" l="1"/>
  <c r="L36" i="6"/>
  <c r="K36" i="6"/>
  <c r="K92" i="6"/>
  <c r="M92" i="6" s="1"/>
  <c r="L34" i="6"/>
  <c r="K34" i="6"/>
  <c r="K84" i="6"/>
  <c r="M84" i="6" s="1"/>
  <c r="M36" i="6" l="1"/>
  <c r="M34" i="6"/>
  <c r="L12" i="6"/>
  <c r="K12" i="6"/>
  <c r="K91" i="6"/>
  <c r="M91" i="6" s="1"/>
  <c r="P21" i="6"/>
  <c r="P20" i="6"/>
  <c r="K85" i="6"/>
  <c r="M85" i="6" s="1"/>
  <c r="K75" i="6"/>
  <c r="M75" i="6" s="1"/>
  <c r="M12" i="6" l="1"/>
  <c r="L17" i="6"/>
  <c r="K17" i="6"/>
  <c r="L13" i="6"/>
  <c r="K13" i="6"/>
  <c r="L10" i="6"/>
  <c r="K10" i="6"/>
  <c r="K83" i="6"/>
  <c r="M83" i="6" s="1"/>
  <c r="L52" i="6"/>
  <c r="K52" i="6"/>
  <c r="L51" i="6"/>
  <c r="K51" i="6"/>
  <c r="M13" i="6" l="1"/>
  <c r="M51" i="6"/>
  <c r="M17" i="6"/>
  <c r="M10" i="6"/>
  <c r="M52" i="6"/>
  <c r="P111" i="6"/>
  <c r="P113" i="6"/>
  <c r="P19" i="6"/>
  <c r="K82" i="6"/>
  <c r="M82" i="6" s="1"/>
  <c r="K81" i="6"/>
  <c r="M81" i="6" s="1"/>
  <c r="L49" i="6"/>
  <c r="K49" i="6"/>
  <c r="M49" i="6" l="1"/>
  <c r="K77" i="6"/>
  <c r="M77" i="6" s="1"/>
  <c r="K79" i="6"/>
  <c r="M79" i="6" s="1"/>
  <c r="K78" i="6"/>
  <c r="M78" i="6" s="1"/>
  <c r="L48" i="6"/>
  <c r="K48" i="6"/>
  <c r="L50" i="6"/>
  <c r="K50" i="6"/>
  <c r="L32" i="6"/>
  <c r="K32" i="6"/>
  <c r="L18" i="6"/>
  <c r="K18" i="6"/>
  <c r="L30" i="6"/>
  <c r="K30" i="6"/>
  <c r="M30" i="6" l="1"/>
  <c r="M32" i="6"/>
  <c r="M48" i="6"/>
  <c r="M18" i="6"/>
  <c r="M50" i="6"/>
  <c r="K72" i="6"/>
  <c r="M72" i="6" s="1"/>
  <c r="K76" i="6"/>
  <c r="M76" i="6" s="1"/>
  <c r="K74" i="6"/>
  <c r="M74" i="6" s="1"/>
  <c r="K73" i="6"/>
  <c r="M73" i="6" s="1"/>
  <c r="K70" i="6"/>
  <c r="M70" i="6" s="1"/>
  <c r="K71" i="6"/>
  <c r="M71" i="6" s="1"/>
  <c r="K68" i="6"/>
  <c r="M68" i="6" s="1"/>
  <c r="K66" i="6"/>
  <c r="M66" i="6" s="1"/>
  <c r="K69" i="6" l="1"/>
  <c r="M69" i="6" s="1"/>
  <c r="L47" i="6" l="1"/>
  <c r="K67" i="6" l="1"/>
  <c r="M67" i="6" s="1"/>
  <c r="K65" i="6"/>
  <c r="M65" i="6" s="1"/>
  <c r="K64" i="6"/>
  <c r="M64" i="6" s="1"/>
  <c r="K63" i="6"/>
  <c r="M63" i="6" s="1"/>
  <c r="K47" i="6"/>
  <c r="M47" i="6" s="1"/>
  <c r="L31" i="6"/>
  <c r="K31" i="6"/>
  <c r="L14" i="6"/>
  <c r="K14" i="6"/>
  <c r="M31" i="6" l="1"/>
  <c r="M14" i="6"/>
  <c r="K59" i="6"/>
  <c r="M59" i="6" s="1"/>
  <c r="K60" i="6"/>
  <c r="M60" i="6" s="1"/>
  <c r="K62" i="6"/>
  <c r="M62" i="6" s="1"/>
  <c r="K61" i="6"/>
  <c r="M61" i="6" s="1"/>
  <c r="P15" i="6" l="1"/>
  <c r="K320" i="6" l="1"/>
  <c r="L320" i="6" s="1"/>
  <c r="L112" i="6" l="1"/>
  <c r="K112" i="6"/>
  <c r="M112" i="6" l="1"/>
  <c r="P11" i="6" l="1"/>
  <c r="K309" i="6" l="1"/>
  <c r="L309" i="6" s="1"/>
  <c r="K315" i="6" l="1"/>
  <c r="L315" i="6" s="1"/>
  <c r="K298" i="6" l="1"/>
  <c r="L298" i="6" s="1"/>
  <c r="K312" i="6" l="1"/>
  <c r="L312" i="6" s="1"/>
  <c r="K304" i="6" l="1"/>
  <c r="L304" i="6" s="1"/>
  <c r="K314" i="6" l="1"/>
  <c r="L314" i="6" s="1"/>
  <c r="H310" i="6" l="1"/>
  <c r="K310" i="6" l="1"/>
  <c r="L310" i="6" s="1"/>
  <c r="K299" i="6"/>
  <c r="L299" i="6" s="1"/>
  <c r="K289" i="6"/>
  <c r="L289" i="6" s="1"/>
  <c r="K305" i="6" l="1"/>
  <c r="L305" i="6" s="1"/>
  <c r="K306" i="6" l="1"/>
  <c r="L306" i="6" s="1"/>
  <c r="K303" i="6" l="1"/>
  <c r="L303" i="6" s="1"/>
  <c r="K282" i="6"/>
  <c r="L282" i="6" s="1"/>
  <c r="K302" i="6"/>
  <c r="L302" i="6" s="1"/>
  <c r="K301" i="6"/>
  <c r="L301" i="6" s="1"/>
  <c r="K300" i="6"/>
  <c r="L300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1" i="6"/>
  <c r="L281" i="6" s="1"/>
  <c r="K280" i="6"/>
  <c r="L280" i="6" s="1"/>
  <c r="K279" i="6"/>
  <c r="L279" i="6" s="1"/>
  <c r="F278" i="6"/>
  <c r="K278" i="6" s="1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F272" i="6"/>
  <c r="K272" i="6" s="1"/>
  <c r="L272" i="6" s="1"/>
  <c r="F271" i="6"/>
  <c r="K271" i="6" s="1"/>
  <c r="L271" i="6" s="1"/>
  <c r="K270" i="6"/>
  <c r="L270" i="6" s="1"/>
  <c r="F269" i="6"/>
  <c r="K269" i="6" s="1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3" i="6"/>
  <c r="L253" i="6" s="1"/>
  <c r="K251" i="6"/>
  <c r="L251" i="6" s="1"/>
  <c r="K250" i="6"/>
  <c r="L250" i="6" s="1"/>
  <c r="F249" i="6"/>
  <c r="K249" i="6" s="1"/>
  <c r="L249" i="6" s="1"/>
  <c r="K248" i="6"/>
  <c r="L248" i="6" s="1"/>
  <c r="K245" i="6"/>
  <c r="L245" i="6" s="1"/>
  <c r="K244" i="6"/>
  <c r="L244" i="6" s="1"/>
  <c r="K243" i="6"/>
  <c r="L243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3" i="6"/>
  <c r="L223" i="6" s="1"/>
  <c r="K221" i="6"/>
  <c r="L221" i="6" s="1"/>
  <c r="K219" i="6"/>
  <c r="L219" i="6" s="1"/>
  <c r="K217" i="6"/>
  <c r="L217" i="6" s="1"/>
  <c r="K216" i="6"/>
  <c r="L216" i="6" s="1"/>
  <c r="K215" i="6"/>
  <c r="L215" i="6" s="1"/>
  <c r="K213" i="6"/>
  <c r="L213" i="6" s="1"/>
  <c r="K212" i="6"/>
  <c r="L212" i="6" s="1"/>
  <c r="K211" i="6"/>
  <c r="L211" i="6" s="1"/>
  <c r="K210" i="6"/>
  <c r="K209" i="6"/>
  <c r="L209" i="6" s="1"/>
  <c r="K208" i="6"/>
  <c r="L208" i="6" s="1"/>
  <c r="K206" i="6"/>
  <c r="L206" i="6" s="1"/>
  <c r="K205" i="6"/>
  <c r="L205" i="6" s="1"/>
  <c r="K204" i="6"/>
  <c r="L204" i="6" s="1"/>
  <c r="K203" i="6"/>
  <c r="L203" i="6" s="1"/>
  <c r="K202" i="6"/>
  <c r="L202" i="6" s="1"/>
  <c r="F201" i="6"/>
  <c r="K201" i="6" s="1"/>
  <c r="L201" i="6" s="1"/>
  <c r="H200" i="6"/>
  <c r="K200" i="6" s="1"/>
  <c r="L200" i="6" s="1"/>
  <c r="K197" i="6"/>
  <c r="L197" i="6" s="1"/>
  <c r="K196" i="6"/>
  <c r="L196" i="6" s="1"/>
  <c r="K195" i="6"/>
  <c r="L195" i="6" s="1"/>
  <c r="K194" i="6"/>
  <c r="L194" i="6" s="1"/>
  <c r="K193" i="6"/>
  <c r="L193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H166" i="6"/>
  <c r="K166" i="6" s="1"/>
  <c r="L166" i="6" s="1"/>
  <c r="F165" i="6"/>
  <c r="K165" i="6" s="1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<sst xmlns="http://schemas.openxmlformats.org/spreadsheetml/2006/main" count="2959" uniqueCount="1125">
  <si>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</si>
  <si>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</si>
  <si>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</si>
  <si>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</si>
  <si>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</si>
  <si>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</si>
  <si>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</si>
  <si>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</si>
  <si>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</si>
  <si>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</si>
  <si>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</si>
  <si>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</si>
  <si>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</si>
  <si>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</si>
  <si>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</si>
  <si>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</si>
  <si>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</si>
  <si>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</si>
  <si>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</si>
  <si>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</si>
  <si>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</si>
  <si>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</si>
  <si>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</si>
  <si>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</si>
  <si>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</si>
  <si>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</si>
  <si>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</si>
  <si>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</si>
  <si>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</si>
  <si>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</si>
  <si>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</si>
  <si>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</si>
  <si>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</si>
  <si>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</si>
  <si>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</si>
  <si>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</si>
  <si>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</si>
  <si>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</si>
  <si>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</si>
  <si>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</si>
  <si>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</si>
  <si>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</si>
  <si>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</si>
  <si>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</si>
  <si>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</si>
  <si>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</si>
  <si>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</si>
  <si>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</si>
  <si>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</si>
  <si>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</si>
  <si>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</si>
  <si>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</si>
  <si>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</si>
  <si>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</si>
  <si>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</si>
  <si>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</si>
  <si>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</si>
  <si>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</si>
  <si>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</si>
  <si>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</si>
  <si>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</si>
  <si>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</si>
  <si>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</si>
  <si>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</si>
  <si>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</si>
  <si>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</si>
  <si>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</si>
  <si>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</si>
  <si>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</si>
  <si>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</si>
  <si>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</si>
  <si>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</si>
  <si>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</si>
  <si>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</si>
  <si>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</si>
  <si>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</si>
  <si>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</si>
  <si>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</si>
  <si>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</si>
  <si>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</si>
  <si>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</si>
  <si>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</si>
  <si>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</si>
  <si>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</si>
  <si>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</si>
  <si>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</si>
  <si>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</si>
  <si>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</si>
  <si>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</si>
  <si>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</si>
  <si>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</si>
  <si>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</si>
  <si>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</si>
  <si>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</si>
  <si>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</si>
  <si>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</si>
  <si>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</si>
  <si>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</si>
  <si>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</si>
  <si>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</si>
  <si>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</si>
  <si>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</si>
  <si>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</si>
  <si>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</si>
  <si>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</si>
  <si>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</si>
  <si>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</si>
  <si>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</si>
  <si>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</si>
  <si>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</si>
  <si>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</si>
  <si>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</si>
  <si>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</si>
  <si>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</si>
  <si>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</si>
  <si>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</si>
  <si>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</si>
  <si>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</si>
  <si>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</si>
  <si>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</si>
  <si>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</si>
  <si>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</si>
  <si>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</si>
  <si>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</si>
  <si>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</si>
  <si>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</si>
  <si>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</si>
  <si>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</si>
  <si>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</si>
  <si>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</si>
  <si>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</si>
  <si>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</si>
  <si>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</si>
  <si>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</si>
  <si>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</si>
  <si>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</si>
  <si>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</si>
  <si>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</si>
  <si>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</si>
  <si>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</si>
  <si>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</si>
  <si>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</si>
  <si>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</si>
  <si>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</si>
  <si>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</si>
  <si>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</si>
  <si>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</si>
  <si>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</si>
  <si>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</si>
  <si>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</si>
  <si>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</si>
  <si>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</si>
  <si>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</si>
  <si>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</si>
  <si>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</si>
  <si>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</si>
  <si>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</si>
  <si>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</si>
  <si>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</si>
  <si>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</si>
  <si>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</si>
  <si>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</si>
  <si>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</si>
  <si>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</si>
  <si>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</si>
  <si>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</si>
  <si>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</si>
  <si>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</si>
  <si>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</si>
  <si>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</si>
  <si>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</si>
  <si>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</si>
  <si>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</si>
  <si>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</si>
  <si>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</si>
  <si>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</si>
  <si>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</si>
  <si>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</si>
  <si>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</si>
  <si>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</si>
  <si>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</si>
  <si>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</si>
  <si>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</si>
  <si>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</si>
  <si>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</si>
  <si>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</si>
  <si>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</si>
  <si>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</si>
  <si>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</si>
  <si>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</si>
  <si>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</si>
  <si>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</si>
  <si>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</si>
  <si>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</si>
  <si>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</si>
  <si>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</si>
  <si>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</si>
  <si>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</si>
  <si>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</si>
  <si>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</si>
  <si>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</si>
  <si>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</si>
  <si>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</si>
  <si>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</si>
  <si>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</si>
  <si>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</si>
  <si>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</si>
  <si>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</si>
  <si>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</si>
  <si>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</si>
  <si>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</si>
  <si>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</si>
  <si>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</si>
  <si>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</si>
  <si>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</si>
  <si>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</si>
  <si>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</si>
  <si>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</si>
  <si>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</si>
  <si>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</si>
  <si>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</si>
  <si>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</si>
  <si>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</si>
  <si>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</si>
  <si>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</si>
  <si>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</si>
  <si>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</si>
  <si>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</si>
  <si>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</si>
  <si>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</si>
  <si>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</si>
  <si>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</si>
  <si>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</si>
  <si>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</si>
  <si>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</si>
  <si>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</si>
  <si>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</si>
  <si>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</si>
  <si>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</si>
  <si>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</si>
  <si>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</si>
  <si>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</si>
  <si>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</si>
  <si>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</si>
  <si>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</si>
  <si>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</si>
  <si>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</si>
  <si>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</si>
  <si>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</si>
  <si>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</si>
  <si>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</si>
  <si>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</si>
  <si>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</si>
  <si>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</si>
  <si>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</si>
  <si>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</si>
  <si>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</si>
  <si>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</si>
  <si>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</si>
  <si>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</si>
  <si>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</si>
  <si>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</si>
  <si>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</si>
  <si>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</si>
  <si>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</si>
  <si>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</si>
  <si>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</si>
  <si>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</si>
  <si>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</si>
  <si>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</si>
  <si>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</si>
  <si>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</si>
  <si>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</si>
  <si>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</si>
  <si>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</si>
  <si>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</si>
  <si>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</si>
  <si>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</si>
  <si>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</si>
  <si>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</si>
  <si>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</si>
  <si>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</si>
  <si>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</si>
  <si>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</si>
  <si>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</si>
  <si>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</si>
  <si>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</si>
  <si>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</si>
  <si>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</si>
  <si>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</si>
  <si>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</si>
  <si>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</si>
  <si>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</si>
  <si>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</si>
  <si>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</si>
  <si>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</si>
  <si>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</si>
  <si>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</si>
  <si>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</si>
  <si>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</si>
  <si>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</si>
  <si>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</si>
  <si>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</si>
  <si>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</si>
  <si>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</si>
  <si>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</si>
  <si>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</si>
  <si>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</si>
  <si>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</si>
  <si>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</si>
  <si>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</si>
  <si>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</si>
  <si>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</si>
  <si>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</si>
  <si>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</si>
  <si>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</si>
  <si>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</si>
  <si>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</si>
  <si>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</si>
  <si>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</si>
  <si>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</si>
  <si>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</si>
  <si>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</si>
  <si>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</si>
  <si>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</si>
  <si>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</si>
  <si>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</si>
  <si>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</si>
  <si>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</si>
  <si>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</si>
  <si>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</si>
  <si>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</si>
  <si>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</si>
  <si>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</si>
  <si>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</si>
  <si>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</si>
  <si>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</si>
  <si>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</si>
  <si>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</si>
  <si>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</si>
  <si>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</si>
  <si>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</si>
  <si>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</si>
  <si>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</si>
  <si>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</si>
  <si>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</si>
  <si>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</si>
  <si>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</si>
  <si>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</si>
  <si>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</si>
  <si>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</si>
  <si>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</si>
  <si>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</si>
  <si>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</si>
  <si>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</si>
  <si>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</si>
  <si>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</si>
  <si>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</si>
  <si>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</si>
  <si>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</si>
  <si>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</si>
  <si>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</si>
  <si>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</si>
  <si>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</si>
  <si>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</si>
  <si>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</si>
  <si>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</si>
  <si>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</si>
  <si>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</si>
  <si>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</si>
  <si>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</si>
  <si>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</si>
  <si>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</si>
  <si>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</si>
  <si>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</si>
  <si>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</si>
  <si>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</si>
  <si>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</si>
  <si>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</si>
  <si>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</si>
  <si>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</si>
  <si>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</si>
  <si>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</si>
  <si>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</si>
  <si>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</si>
  <si>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</si>
  <si>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</si>
  <si>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</si>
  <si>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</si>
  <si>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</si>
  <si>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</si>
  <si>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</si>
  <si>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</si>
  <si>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</si>
  <si>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</si>
  <si>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</si>
  <si>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</si>
  <si>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</si>
  <si>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</si>
  <si>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</si>
  <si>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</si>
  <si>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</si>
  <si>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</si>
  <si>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</si>
  <si>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</si>
  <si>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</si>
  <si>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</si>
  <si>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</si>
  <si>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</si>
  <si>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</si>
  <si>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</si>
  <si>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</si>
  <si>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</si>
  <si>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</si>
  <si>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</si>
  <si>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</si>
  <si>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</si>
  <si>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</si>
  <si>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</si>
  <si>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</si>
  <si>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</si>
  <si>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</si>
  <si>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</si>
  <si>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</si>
  <si>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</si>
  <si>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</si>
  <si>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</si>
  <si>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</si>
  <si>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</si>
  <si>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</si>
  <si>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</si>
  <si>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</si>
  <si>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</si>
  <si>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</si>
  <si>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</si>
  <si>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</si>
  <si>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</si>
  <si>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</si>
  <si>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</si>
  <si>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</si>
  <si>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</si>
  <si>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</si>
  <si>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</si>
  <si>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</si>
  <si>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</si>
  <si>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</si>
  <si>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</si>
  <si>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</si>
  <si>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</si>
  <si>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</si>
  <si>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</si>
  <si>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</si>
  <si>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</si>
  <si>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</si>
  <si>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</si>
  <si>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</si>
  <si>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</si>
  <si>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</si>
  <si>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</si>
  <si>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</si>
  <si>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</si>
  <si>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</si>
  <si>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</si>
  <si>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</si>
  <si>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</si>
  <si>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</si>
  <si>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</si>
  <si>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</si>
  <si>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</si>
  <si>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</si>
  <si>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</si>
  <si>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</si>
  <si>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</si>
  <si>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</si>
  <si>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</si>
  <si>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</si>
  <si>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</si>
  <si>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</si>
  <si>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</si>
  <si>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</si>
  <si>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</si>
  <si>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</si>
  <si>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</si>
  <si>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</si>
  <si>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</si>
  <si>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</si>
  <si>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</si>
  <si>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</si>
  <si>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</si>
  <si>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</si>
  <si>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</si>
  <si>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</si>
  <si>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</si>
  <si>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</si>
  <si>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</si>
  <si>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</si>
  <si>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</si>
  <si>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</si>
  <si>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</si>
  <si>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</si>
  <si>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</si>
  <si>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</si>
  <si>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</si>
  <si>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</si>
  <si>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</si>
  <si>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</si>
  <si>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</si>
  <si>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</si>
  <si>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</si>
  <si>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</si>
  <si>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</si>
  <si>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</si>
  <si>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</si>
  <si>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</si>
  <si>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</si>
  <si>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</si>
  <si>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</si>
  <si>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</si>
  <si>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</si>
  <si>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</si>
  <si>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</si>
  <si>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</si>
  <si>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</si>
  <si>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</si>
  <si>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</si>
  <si>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</si>
  <si>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</si>
  <si>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</si>
  <si>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</si>
  <si>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</si>
  <si>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</si>
  <si>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</si>
  <si>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</si>
  <si>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</si>
  <si>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</si>
  <si>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</si>
  <si>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</si>
  <si>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</si>
  <si>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</si>
  <si>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</si>
  <si>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</si>
  <si>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</si>
  <si>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</si>
  <si>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</si>
  <si>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</si>
  <si>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</si>
  <si>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</si>
  <si>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</si>
  <si>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</si>
  <si>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</si>
  <si>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</si>
  <si>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</si>
  <si>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</si>
  <si>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</si>
  <si>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</si>
  <si>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</si>
  <si>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</si>
  <si>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</si>
  <si>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</si>
  <si>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</si>
  <si>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</si>
  <si>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</si>
  <si>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</si>
  <si>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</si>
  <si>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</si>
  <si>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</si>
  <si>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</si>
  <si>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</si>
  <si>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</si>
  <si>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</si>
  <si>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</si>
  <si>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</si>
  <si>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</si>
  <si>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</si>
  <si>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</si>
  <si>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</si>
  <si>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</si>
  <si>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</si>
  <si>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</si>
  <si>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</si>
  <si>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</si>
  <si>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</si>
  <si>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</si>
  <si>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</si>
  <si>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</si>
  <si>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</si>
  <si>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</si>
  <si>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</si>
  <si>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</si>
  <si>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</si>
  <si>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</si>
  <si>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</si>
  <si>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</si>
  <si>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</si>
  <si>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</si>
  <si>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</si>
  <si>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</si>
  <si>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</si>
  <si>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</si>
  <si>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</si>
  <si>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</si>
  <si>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</si>
  <si>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</si>
  <si>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</si>
  <si>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</si>
  <si>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</si>
  <si>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</si>
  <si>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</si>
  <si>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</si>
  <si>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</si>
  <si>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</si>
  <si>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</si>
  <si>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</si>
  <si>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</si>
  <si>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</si>
  <si>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</si>
  <si>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</si>
  <si>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</si>
  <si>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</si>
  <si>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</si>
  <si>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</si>
  <si>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</si>
  <si>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</si>
  <si>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</si>
  <si>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</si>
  <si>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</si>
  <si>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</si>
  <si>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</si>
  <si>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</si>
  <si>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</si>
  <si>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</si>
  <si>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</si>
  <si>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</si>
  <si>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</si>
  <si>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</si>
  <si>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</si>
  <si>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</si>
  <si>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</si>
  <si>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</si>
  <si>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</si>
  <si>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</si>
  <si>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</si>
  <si>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</si>
  <si>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</si>
  <si>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</si>
  <si>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</si>
  <si>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</si>
  <si>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</si>
  <si>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</si>
  <si>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</si>
  <si>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</si>
  <si>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</si>
  <si>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</si>
  <si>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</si>
  <si>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</si>
  <si>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</si>
  <si>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</si>
  <si>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</si>
  <si>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</si>
  <si>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</si>
  <si>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</si>
  <si>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</si>
  <si>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</si>
  <si>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</si>
  <si>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</si>
  <si>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</si>
  <si>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</si>
  <si>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</si>
  <si>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</si>
  <si>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</si>
  <si>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</si>
  <si>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</si>
  <si>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</si>
  <si>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</si>
  <si>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</si>
  <si>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</si>
  <si>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</si>
  <si>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</si>
  <si>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</si>
  <si>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</si>
  <si>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</si>
  <si>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</si>
  <si>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</si>
  <si>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</si>
  <si>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</si>
  <si>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</si>
  <si>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</si>
  <si>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</si>
  <si>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</si>
  <si>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</si>
  <si>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</si>
  <si>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</si>
  <si>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</si>
  <si>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</si>
  <si>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</si>
  <si>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</si>
  <si>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</si>
  <si>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</si>
  <si>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</si>
  <si>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</si>
  <si>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</si>
  <si>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</si>
  <si>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</si>
  <si>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</si>
  <si>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</si>
  <si>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</si>
  <si>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</si>
  <si>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</si>
  <si>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</si>
  <si>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</si>
  <si>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</si>
  <si>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</si>
  <si>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</si>
  <si>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</si>
  <si>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</si>
  <si>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</si>
  <si>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</si>
  <si>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</si>
  <si>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</si>
  <si>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</si>
  <si>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</si>
  <si>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</si>
  <si>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</si>
  <si>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</si>
  <si>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</si>
  <si>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</si>
  <si>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</si>
  <si>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</si>
  <si>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</si>
  <si>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</si>
  <si>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</si>
  <si>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</si>
  <si>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</si>
  <si>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</si>
  <si>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</si>
  <si>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</si>
  <si>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</si>
  <si>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</si>
  <si>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</si>
  <si>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</si>
  <si>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</si>
  <si>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</si>
  <si>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</si>
  <si>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</si>
  <si>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</si>
  <si>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</si>
  <si>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</si>
  <si>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</si>
  <si>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</si>
  <si>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</si>
  <si>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</si>
  <si>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</si>
  <si>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</si>
  <si>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</si>
  <si>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</si>
  <si>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</si>
  <si>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</si>
  <si>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</si>
  <si>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</si>
  <si>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</si>
  <si>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</si>
  <si>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</si>
  <si>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</si>
  <si>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</si>
  <si>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</si>
  <si>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</si>
  <si>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</si>
  <si>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</si>
  <si>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</si>
  <si>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</si>
  <si>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</si>
  <si>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</si>
  <si>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</si>
  <si>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</si>
  <si>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</si>
  <si>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</si>
  <si>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</si>
  <si>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</si>
  <si>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</si>
  <si>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</si>
  <si>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</si>
  <si>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</si>
  <si>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</si>
  <si>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</si>
  <si>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</si>
  <si>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</si>
  <si>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</si>
  <si>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</si>
  <si>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</si>
  <si>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</si>
  <si>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</si>
  <si>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</si>
  <si>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</si>
  <si>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</si>
  <si>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</si>
  <si>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</si>
  <si>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</si>
  <si>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</si>
  <si>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</si>
  <si>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</si>
  <si>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</si>
  <si>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</si>
  <si>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</si>
  <si>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</si>
  <si>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</si>
  <si>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</si>
  <si>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</si>
  <si>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</si>
  <si>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</si>
  <si>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</si>
  <si>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</si>
  <si>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</si>
  <si>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</si>
  <si>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</si>
  <si>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</si>
  <si>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</si>
  <si>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</si>
  <si>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</si>
  <si>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</si>
  <si>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</si>
  <si>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</si>
  <si>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</si>
  <si>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</si>
  <si>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</si>
  <si>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</si>
  <si>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</si>
  <si>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</si>
  <si>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</si>
  <si>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</si>
  <si>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</si>
  <si>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</si>
  <si>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</si>
  <si>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</si>
  <si>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</si>
  <si>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</si>
  <si>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</si>
  <si>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</si>
  <si>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</si>
  <si>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</si>
  <si>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</si>
  <si>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</si>
  <si>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</si>
  <si>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</si>
  <si>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</si>
  <si>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</si>
  <si>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</si>
  <si>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</si>
  <si>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</si>
  <si>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</si>
  <si>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</si>
  <si>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</si>
  <si>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</si>
  <si>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</si>
  <si>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</si>
  <si>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</si>
  <si>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</si>
  <si>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</si>
  <si>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</si>
  <si>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</si>
  <si>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</si>
  <si>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</si>
  <si>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</si>
  <si>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</si>
  <si>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</si>
  <si>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</si>
  <si>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</si>
  <si>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</si>
  <si>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</si>
  <si>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180-220</t>
  </si>
  <si>
    <t>BEML</t>
  </si>
  <si>
    <t>LEMONTREE</t>
  </si>
  <si>
    <t>PPLPHARMA</t>
  </si>
  <si>
    <t>RAINBOW</t>
  </si>
  <si>
    <t>UCOBANK</t>
  </si>
  <si>
    <t>Profit of Rs.8/-</t>
  </si>
  <si>
    <t>2750-2780</t>
  </si>
  <si>
    <t>105-110</t>
  </si>
  <si>
    <t>Sell</t>
  </si>
  <si>
    <t>500-530</t>
  </si>
  <si>
    <t>GRSE</t>
  </si>
  <si>
    <t>450-470</t>
  </si>
  <si>
    <t>390-410</t>
  </si>
  <si>
    <t>440-460</t>
  </si>
  <si>
    <t>Profit of Rs.20/-</t>
  </si>
  <si>
    <t>180-190</t>
  </si>
  <si>
    <t>1150-1200</t>
  </si>
  <si>
    <t>280-290</t>
  </si>
  <si>
    <t>KOLTEPATIL</t>
  </si>
  <si>
    <t>248-252</t>
  </si>
  <si>
    <t>Profit of Rs.7/-</t>
  </si>
  <si>
    <t>1900-2000</t>
  </si>
  <si>
    <t>390-400</t>
  </si>
  <si>
    <t>755-790</t>
  </si>
  <si>
    <t>850-900</t>
  </si>
  <si>
    <t>70-100</t>
  </si>
  <si>
    <t>HDFC 2800 CE MAY</t>
  </si>
  <si>
    <t>60-70</t>
  </si>
  <si>
    <t>PIDILITIND MAY FUT</t>
  </si>
  <si>
    <t>2470-2500</t>
  </si>
  <si>
    <t>Profit of Rs.6.5/-</t>
  </si>
  <si>
    <t>MARUTI 8700 CE MAY</t>
  </si>
  <si>
    <t>PVR 1460 PE MAY</t>
  </si>
  <si>
    <t>60-75</t>
  </si>
  <si>
    <t>FINNIFTY 19150 PE 2-MAY</t>
  </si>
  <si>
    <t>640-680</t>
  </si>
  <si>
    <t>NIFTY 18500 CE 25-MAY</t>
  </si>
  <si>
    <t>20.0-5</t>
  </si>
  <si>
    <t>BANKNIFTY 43200 PE 4-MAY</t>
  </si>
  <si>
    <t>250-300</t>
  </si>
  <si>
    <t>Loss of Rs.27/-</t>
  </si>
  <si>
    <t>NIFTY 18100 PE 4-MAY</t>
  </si>
  <si>
    <t>80-120</t>
  </si>
  <si>
    <t>Retail Research Technical Calls &amp; Fundamental Performance Report for the month of May-2023</t>
  </si>
  <si>
    <t>Profit of Rs.17/-</t>
  </si>
  <si>
    <t>Profit of Rs.12/-</t>
  </si>
  <si>
    <t>Profit of Rs.38.5/-</t>
  </si>
  <si>
    <t>Profit of Rs.23.5/-</t>
  </si>
  <si>
    <t>Profit of Rs.22/-</t>
  </si>
  <si>
    <t>BHARTIARTL MAY FUT</t>
  </si>
  <si>
    <t>810-820</t>
  </si>
  <si>
    <t>90-120</t>
  </si>
  <si>
    <t>Profit of Rs.16.5/-</t>
  </si>
  <si>
    <t>7000-7300</t>
  </si>
  <si>
    <t>1000-1020</t>
  </si>
  <si>
    <t>80-84</t>
  </si>
  <si>
    <t>BANKNIFTY 43400 PE 4-MAY</t>
  </si>
  <si>
    <t>200-250</t>
  </si>
  <si>
    <t>Loss of Rs.45/-</t>
  </si>
  <si>
    <t>3600-3660</t>
  </si>
  <si>
    <t>RELIANCE 2440 CE MAY</t>
  </si>
  <si>
    <t>65-75</t>
  </si>
  <si>
    <t>HDFCBANK 1720 CE MAY</t>
  </si>
  <si>
    <t>33-37</t>
  </si>
  <si>
    <t>Profit of Rs.6/-</t>
  </si>
  <si>
    <t>Profit of Rs.26/-</t>
  </si>
  <si>
    <t>Loss of Rs.17/-</t>
  </si>
  <si>
    <t>Profit of Rs.8.5/-</t>
  </si>
  <si>
    <t>BHARTIARTL 800 CE MAY</t>
  </si>
  <si>
    <t>12.0-15.0</t>
  </si>
  <si>
    <t>MARUTI 9000 CE MAY</t>
  </si>
  <si>
    <t>70-90</t>
  </si>
  <si>
    <t>FINNIFTY 19250 PE 9-MAY</t>
  </si>
  <si>
    <t>Profit of Rs.2.5/-</t>
  </si>
  <si>
    <t>COLPAL MAY FUT</t>
  </si>
  <si>
    <t>1600-1630</t>
  </si>
  <si>
    <t>GUJGASLTD MAY FUT</t>
  </si>
  <si>
    <t>472-482</t>
  </si>
  <si>
    <t>Profit of Rs.395/-</t>
  </si>
  <si>
    <t>Loss of Rs.10/-</t>
  </si>
  <si>
    <t>NIFTY 18250 PE 11-MAY</t>
  </si>
  <si>
    <t>400-410</t>
  </si>
  <si>
    <t>ICICIBANK 930 PE MAY</t>
  </si>
  <si>
    <t>8.5-9.5</t>
  </si>
  <si>
    <t>15-20</t>
  </si>
  <si>
    <t>90-130</t>
  </si>
  <si>
    <t>Loss of Rs.34.5/-</t>
  </si>
  <si>
    <t>Profit of Rs.23/-</t>
  </si>
  <si>
    <t>SBIN MAY FUT</t>
  </si>
  <si>
    <t>580-590</t>
  </si>
  <si>
    <t>Profit of Rs.18.5/-</t>
  </si>
  <si>
    <t>230-260</t>
  </si>
  <si>
    <t>Loss of Rs.38/-</t>
  </si>
  <si>
    <t xml:space="preserve">BHARTIARTL 800 CE MAY </t>
  </si>
  <si>
    <t>12.0-15</t>
  </si>
  <si>
    <t>Profit of Rs.29/-</t>
  </si>
  <si>
    <t xml:space="preserve">PVR 1460 PE MAY </t>
  </si>
  <si>
    <t>TCS 3300 CE MAY</t>
  </si>
  <si>
    <t>60-80</t>
  </si>
  <si>
    <t>3400-3450</t>
  </si>
  <si>
    <t>MULTIPLIER SHARE &amp; STOCK ADVISORS PRIVATE LIMITED</t>
  </si>
  <si>
    <t>Profit of Rs.24/-</t>
  </si>
  <si>
    <t>MARUTI 9300 CE MAY</t>
  </si>
  <si>
    <t>175-200</t>
  </si>
  <si>
    <t>BANKNIFTY 43100 PE 25-MAY</t>
  </si>
  <si>
    <t>BANKNIFTY 43000 PE 18-MAY</t>
  </si>
  <si>
    <t>260-270</t>
  </si>
  <si>
    <t>120-130</t>
  </si>
  <si>
    <t>10.0-5</t>
  </si>
  <si>
    <t>BANKNIFTY 44000 CE 18-MAY</t>
  </si>
  <si>
    <t>126-130.5</t>
  </si>
  <si>
    <t>140-150</t>
  </si>
  <si>
    <t>562-574</t>
  </si>
  <si>
    <t>600-630</t>
  </si>
  <si>
    <t>Profit of Rs.7.5/-</t>
  </si>
  <si>
    <t>7050-7100</t>
  </si>
  <si>
    <t>7400-7500</t>
  </si>
  <si>
    <t>Loss of Rs.65/-</t>
  </si>
  <si>
    <t>Profit of Rs.10/-</t>
  </si>
  <si>
    <t>PVRINOX</t>
  </si>
  <si>
    <t>GRAVITON RESEARCH CAPITAL LLP</t>
  </si>
  <si>
    <t>GICL</t>
  </si>
  <si>
    <t>Globe Intl Carriers Ltd</t>
  </si>
  <si>
    <t>NAVRATRI SHARE TRADING PRIVATE LIMITED .</t>
  </si>
  <si>
    <t>Profit of Rs.75/-</t>
  </si>
  <si>
    <t>LT 2260 CE MAY</t>
  </si>
  <si>
    <t>45-60</t>
  </si>
  <si>
    <t>FINNIFTY 19500 PE 16-MAY</t>
  </si>
  <si>
    <t>80-100</t>
  </si>
  <si>
    <t>NIFTY 18350 PE 25-MAY</t>
  </si>
  <si>
    <t>NIFTY 18200 PE 25-MAY</t>
  </si>
  <si>
    <t>GISOLUTION</t>
  </si>
  <si>
    <t>SHARE INDIA SECURITIES LIMITED</t>
  </si>
  <si>
    <t>Loss of Rs.25/-</t>
  </si>
  <si>
    <t>Profit of Rs.13/-</t>
  </si>
  <si>
    <t>No profit no loss/-</t>
  </si>
  <si>
    <t>Loss of Rs.49/-</t>
  </si>
  <si>
    <t>SRF 2560 CE MAY</t>
  </si>
  <si>
    <t>50-70</t>
  </si>
  <si>
    <t>AMBUJACEM MAY FUT</t>
  </si>
  <si>
    <t>404.5-405.5</t>
  </si>
  <si>
    <t>415-420</t>
  </si>
  <si>
    <t>IFL</t>
  </si>
  <si>
    <t>SRUSTEELS</t>
  </si>
  <si>
    <t>SHAKTIPUMP</t>
  </si>
  <si>
    <t>Shakti Pumps (I) Ltd</t>
  </si>
  <si>
    <t>Profit of Rs.102.5/-</t>
  </si>
  <si>
    <t>Loss of Rs.22/-</t>
  </si>
  <si>
    <t>Profit of Rs.32/-</t>
  </si>
  <si>
    <t xml:space="preserve">PVR 1440 PE MAY </t>
  </si>
  <si>
    <t>50-60</t>
  </si>
  <si>
    <t>Profit of Rs.5/-</t>
  </si>
  <si>
    <t>SBIN 600 CE MAY</t>
  </si>
  <si>
    <t>10.0-12</t>
  </si>
  <si>
    <t>15-19</t>
  </si>
  <si>
    <t>NIFTY 18150 CE 18 MAY</t>
  </si>
  <si>
    <t>46-50</t>
  </si>
  <si>
    <t>EXHICON</t>
  </si>
  <si>
    <t>YUGA STOCKS AND COMMODITIES PRIVATE LIMITED .</t>
  </si>
  <si>
    <t>MANSI SHARE &amp; STOCK ADVISORS PRIVATE LIMITED</t>
  </si>
  <si>
    <t>EPITOME TRADING AND INVESTMENTS</t>
  </si>
  <si>
    <t>LABELKRAFT</t>
  </si>
  <si>
    <t>MAIDEN</t>
  </si>
  <si>
    <t>RETINA</t>
  </si>
  <si>
    <t>TRANSVOY</t>
  </si>
  <si>
    <t>HOMEDGE INFRACON PRIVATE LIMITED</t>
  </si>
  <si>
    <t>QFIL</t>
  </si>
  <si>
    <t>Quality Foils (India) Ltd</t>
  </si>
  <si>
    <t>SANJAY GUPTA</t>
  </si>
  <si>
    <t>FOODSIN</t>
  </si>
  <si>
    <t>Foods &amp; Inns Limited</t>
  </si>
  <si>
    <t>DHUPELIA PALLAVI UTSAV</t>
  </si>
  <si>
    <t>Profit of Rs.1.40/-</t>
  </si>
  <si>
    <t>Profit of Rs.2.25/-</t>
  </si>
  <si>
    <t>LT 2240 CE MAY</t>
  </si>
  <si>
    <t>23-24</t>
  </si>
  <si>
    <t>40-50</t>
  </si>
  <si>
    <t>NIFTY 18200 CE 18-MAY</t>
  </si>
  <si>
    <t>40-60</t>
  </si>
  <si>
    <t>Master Trade High Risk (Advisory Calls)</t>
  </si>
  <si>
    <t>43860-43750</t>
  </si>
  <si>
    <t>Profit of Rs.180/-</t>
  </si>
  <si>
    <t>AUROLAB</t>
  </si>
  <si>
    <t>AMIT DHANYAKUMAR CHORDIA</t>
  </si>
  <si>
    <t>BISIL</t>
  </si>
  <si>
    <t>ALGOQUANT FINTECH LIMITED .</t>
  </si>
  <si>
    <t>BSELINFRA</t>
  </si>
  <si>
    <t>CINDRELL</t>
  </si>
  <si>
    <t>RAJAT SINGH</t>
  </si>
  <si>
    <t>EKANSH</t>
  </si>
  <si>
    <t>CHARTERED CAPITAL RESEARCH PRIVATE LIMITED</t>
  </si>
  <si>
    <t>AG DYNAMIC FUNDS LIMITED</t>
  </si>
  <si>
    <t>ABHISHEK STERLING HOLDING PROPRIETOR ABHISHEK JINDAL</t>
  </si>
  <si>
    <t>SAROJ GUPTA</t>
  </si>
  <si>
    <t>BANKE TRADELINK PRIVATE LIMITED</t>
  </si>
  <si>
    <t>ISHANCH</t>
  </si>
  <si>
    <t>SERAPHIM VENTURES PRIVATE LIMITED</t>
  </si>
  <si>
    <t>ARHAA HOLDINGS PRIVATE LIMITED</t>
  </si>
  <si>
    <t>KINJAL KAPIL VYAS</t>
  </si>
  <si>
    <t>JUPITERIN</t>
  </si>
  <si>
    <t>SUMANCHEPURI</t>
  </si>
  <si>
    <t>BONANZA PORTFOLIO LIMITED</t>
  </si>
  <si>
    <t>SIDDHISANJAY</t>
  </si>
  <si>
    <t>NIKUNJ KAUSHIK SHAH</t>
  </si>
  <si>
    <t>SIPTL</t>
  </si>
  <si>
    <t>SANJAYKUMAR JITENDRAKUMAR BHALANI</t>
  </si>
  <si>
    <t>SVJ</t>
  </si>
  <si>
    <t>BP COMTRADE PRIVATE LIMITED</t>
  </si>
  <si>
    <t>BP EQUITIES PVT. LTD.</t>
  </si>
  <si>
    <t>MADHUDEVI SANJAY BUCHA</t>
  </si>
  <si>
    <t>MOUNTAIN VENTURES</t>
  </si>
  <si>
    <t>SRESTHA FINVEST LIMITED</t>
  </si>
  <si>
    <t>SPRING VENTURES</t>
  </si>
  <si>
    <t>SETU SECURITIES PVT. LTD.</t>
  </si>
  <si>
    <t>SVPHOUSING</t>
  </si>
  <si>
    <t>RAJESH JOSEPH</t>
  </si>
  <si>
    <t>SIGI JOSE</t>
  </si>
  <si>
    <t>ARHAM SHARE PRIVATE LIMITED</t>
  </si>
  <si>
    <t>TRANSPACT</t>
  </si>
  <si>
    <t>JAGRUTIBEN JAYANTILAL VYAS</t>
  </si>
  <si>
    <t>UGROCAP</t>
  </si>
  <si>
    <t>SURYA VANSHI COMMOTRADE PVT LTD</t>
  </si>
  <si>
    <t>VEERKRUPA</t>
  </si>
  <si>
    <t>ANKIT MAHENDRABHAI PARLESHA</t>
  </si>
  <si>
    <t>ANUP</t>
  </si>
  <si>
    <t>The Anup Engineering Ltd</t>
  </si>
  <si>
    <t>APOLLOPIPE</t>
  </si>
  <si>
    <t>Apollo Pipes Limited</t>
  </si>
  <si>
    <t>AXITA</t>
  </si>
  <si>
    <t>Axita Cotton Limited</t>
  </si>
  <si>
    <t>BIRLACABLE</t>
  </si>
  <si>
    <t>Birla Cable Limited</t>
  </si>
  <si>
    <t>LRRPL</t>
  </si>
  <si>
    <t>Lead Rec And Rub Prod Ltd</t>
  </si>
  <si>
    <t>SECURCRED</t>
  </si>
  <si>
    <t>SecUR Credentials Limited</t>
  </si>
  <si>
    <t>PALAK INTERMEDIATES PRIVATE LIMITED</t>
  </si>
  <si>
    <t>JAINAM BROKING LIMITED</t>
  </si>
  <si>
    <t>SHANTI</t>
  </si>
  <si>
    <t>Shanti Overseas (Ind) Ltd</t>
  </si>
  <si>
    <t>AMIT KUMAR JAIN HUF</t>
  </si>
  <si>
    <t>ARPIT JAIN HUF</t>
  </si>
  <si>
    <t>Ugro Capital Limited</t>
  </si>
  <si>
    <t>SURYA VANSHI COMMOTRADE PVT. LTD.</t>
  </si>
  <si>
    <t>VIVO</t>
  </si>
  <si>
    <t>Vivo Collab Solutions Ltd</t>
  </si>
  <si>
    <t>BLS</t>
  </si>
  <si>
    <t>BLS Intl Servs Ltd</t>
  </si>
  <si>
    <t>DIWAKAR  AGGARWAL</t>
  </si>
  <si>
    <t>JKTYRE</t>
  </si>
  <si>
    <t>JK Tyre &amp; Industries Ltd</t>
  </si>
  <si>
    <t>NAVODYA ENTERPRISES</t>
  </si>
  <si>
    <t>SATISH SINGHAL HUF</t>
  </si>
  <si>
    <t>VASCONEQ</t>
  </si>
  <si>
    <t>Vascon Engineers Ltd</t>
  </si>
  <si>
    <t>CREST VENTURES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</si>
</sst>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11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0" fontId="32" fillId="19" borderId="20" xfId="0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0" fontId="32" fillId="21" borderId="21" xfId="0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43" fontId="1" fillId="0" borderId="20" xfId="0" applyNumberFormat="1" applyFont="1" applyBorder="1"/>
    <xf numFmtId="0" fontId="31" fillId="23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1" fillId="23" borderId="20" xfId="0" applyFont="1" applyFill="1" applyBorder="1"/>
    <xf numFmtId="0" fontId="31" fillId="24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2" fontId="37" fillId="24" borderId="20" xfId="0" applyNumberFormat="1" applyFont="1" applyFill="1" applyBorder="1" applyAlignment="1">
      <alignment horizontal="center" vertical="center"/>
    </xf>
    <xf numFmtId="166" fontId="37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18" borderId="22" xfId="0" applyNumberFormat="1" applyFont="1" applyFill="1" applyBorder="1" applyAlignment="1">
      <alignment horizontal="center" vertical="center"/>
    </xf>
    <xf numFmtId="166" fontId="37" fillId="18" borderId="21" xfId="0" applyNumberFormat="1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7" fillId="11" borderId="22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16" fontId="37" fillId="19" borderId="22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1" fillId="19" borderId="22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1" fillId="11" borderId="0" xfId="0" applyFont="1" applyFill="1"/>
    <xf numFmtId="0" fontId="1" fillId="11" borderId="0" xfId="0" applyFont="1" applyFill="1" applyAlignment="1">
      <alignment horizontal="center"/>
    </xf>
    <xf numFmtId="0" fontId="31" fillId="11" borderId="0" xfId="0" applyFont="1" applyFill="1" applyAlignment="1">
      <alignment horizontal="center" vertical="center"/>
    </xf>
    <xf numFmtId="165" fontId="31" fillId="11" borderId="0" xfId="0" applyNumberFormat="1" applyFont="1" applyFill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 xr:uid="{00000000-0005-0000-0000-000002000000}"/>
    <cellStyle name="Normal 7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206</xdr:row>
      <xdr:rowOff>0</xdr:rowOff>
    </xdr:from>
    <xdr:to>
      <xdr:col>11</xdr:col>
      <xdr:colOff>123825</xdr:colOff>
      <xdr:row>220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45065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G22" sqref="G2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45065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0" t="s">
        <v>16</v>
      </c>
      <c r="B9" s="382" t="s">
        <v>17</v>
      </c>
      <c r="C9" s="382" t="s">
        <v>18</v>
      </c>
      <c r="D9" s="382" t="s">
        <v>19</v>
      </c>
      <c r="E9" s="23" t="s">
        <v>20</v>
      </c>
      <c r="F9" s="23" t="s">
        <v>21</v>
      </c>
      <c r="G9" s="377" t="s">
        <v>22</v>
      </c>
      <c r="H9" s="378"/>
      <c r="I9" s="379"/>
      <c r="J9" s="377" t="s">
        <v>23</v>
      </c>
      <c r="K9" s="378"/>
      <c r="L9" s="379"/>
      <c r="M9" s="23"/>
      <c r="N9" s="24"/>
      <c r="O9" s="24"/>
      <c r="P9" s="24"/>
    </row>
    <row r="10" spans="1:16" ht="59.25" customHeight="1">
      <c r="A10" s="381"/>
      <c r="B10" s="383"/>
      <c r="C10" s="383"/>
      <c r="D10" s="38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45071</v>
      </c>
      <c r="E11" s="32">
        <v>18175.45</v>
      </c>
      <c r="F11" s="32">
        <v>18216.933333333334</v>
      </c>
      <c r="G11" s="33">
        <v>18109.316666666669</v>
      </c>
      <c r="H11" s="33">
        <v>18043.183333333334</v>
      </c>
      <c r="I11" s="33">
        <v>17935.566666666669</v>
      </c>
      <c r="J11" s="33">
        <v>18283.066666666669</v>
      </c>
      <c r="K11" s="33">
        <v>18390.683333333338</v>
      </c>
      <c r="L11" s="33">
        <v>18456.816666666669</v>
      </c>
      <c r="M11" s="34">
        <v>18324.55</v>
      </c>
      <c r="N11" s="34">
        <v>18150.8</v>
      </c>
      <c r="O11" s="35">
        <v>12701000</v>
      </c>
      <c r="P11" s="36">
        <v>9.9998011967952927E-3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45071</v>
      </c>
      <c r="E12" s="37">
        <v>43775.45</v>
      </c>
      <c r="F12" s="37">
        <v>43848.649999999994</v>
      </c>
      <c r="G12" s="38">
        <v>43639.44999999999</v>
      </c>
      <c r="H12" s="38">
        <v>43503.45</v>
      </c>
      <c r="I12" s="38">
        <v>43294.249999999993</v>
      </c>
      <c r="J12" s="38">
        <v>43984.649999999987</v>
      </c>
      <c r="K12" s="38">
        <v>44193.85</v>
      </c>
      <c r="L12" s="38">
        <v>44329.849999999984</v>
      </c>
      <c r="M12" s="28">
        <v>44057.85</v>
      </c>
      <c r="N12" s="28">
        <v>43712.65</v>
      </c>
      <c r="O12" s="39">
        <v>3136555</v>
      </c>
      <c r="P12" s="40">
        <v>3.3818948895004863E-2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45076</v>
      </c>
      <c r="E13" s="37">
        <v>19385.400000000001</v>
      </c>
      <c r="F13" s="37">
        <v>19412.316666666666</v>
      </c>
      <c r="G13" s="38">
        <v>19333.083333333332</v>
      </c>
      <c r="H13" s="38">
        <v>19280.766666666666</v>
      </c>
      <c r="I13" s="38">
        <v>19201.533333333333</v>
      </c>
      <c r="J13" s="38">
        <v>19464.633333333331</v>
      </c>
      <c r="K13" s="38">
        <v>19543.866666666669</v>
      </c>
      <c r="L13" s="38">
        <v>19596.183333333331</v>
      </c>
      <c r="M13" s="28">
        <v>19491.55</v>
      </c>
      <c r="N13" s="28">
        <v>19360</v>
      </c>
      <c r="O13" s="39">
        <v>45040</v>
      </c>
      <c r="P13" s="40">
        <v>8.5824493731918999E-2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45077</v>
      </c>
      <c r="E14" s="37">
        <v>7514.45</v>
      </c>
      <c r="F14" s="37">
        <v>7519.3499999999995</v>
      </c>
      <c r="G14" s="38">
        <v>7509.5499999999993</v>
      </c>
      <c r="H14" s="38">
        <v>7504.65</v>
      </c>
      <c r="I14" s="38">
        <v>7494.8499999999995</v>
      </c>
      <c r="J14" s="38">
        <v>7524.2499999999991</v>
      </c>
      <c r="K14" s="38">
        <v>7534.05</v>
      </c>
      <c r="L14" s="38">
        <v>7538.9499999999989</v>
      </c>
      <c r="M14" s="28">
        <v>7529.15</v>
      </c>
      <c r="N14" s="28">
        <v>7514.45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45071</v>
      </c>
      <c r="E15" s="37">
        <v>495.7</v>
      </c>
      <c r="F15" s="37">
        <v>499.16666666666669</v>
      </c>
      <c r="G15" s="38">
        <v>491.48333333333335</v>
      </c>
      <c r="H15" s="38">
        <v>487.26666666666665</v>
      </c>
      <c r="I15" s="38">
        <v>479.58333333333331</v>
      </c>
      <c r="J15" s="38">
        <v>503.38333333333338</v>
      </c>
      <c r="K15" s="38">
        <v>511.06666666666666</v>
      </c>
      <c r="L15" s="38">
        <v>515.28333333333342</v>
      </c>
      <c r="M15" s="28">
        <v>506.85</v>
      </c>
      <c r="N15" s="28">
        <v>494.95</v>
      </c>
      <c r="O15" s="39">
        <v>6364550</v>
      </c>
      <c r="P15" s="40">
        <v>2.6283751642734478E-2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45071</v>
      </c>
      <c r="E16" s="37">
        <v>3899.75</v>
      </c>
      <c r="F16" s="37">
        <v>3910.5333333333333</v>
      </c>
      <c r="G16" s="38">
        <v>3881.2666666666664</v>
      </c>
      <c r="H16" s="38">
        <v>3862.7833333333333</v>
      </c>
      <c r="I16" s="38">
        <v>3833.5166666666664</v>
      </c>
      <c r="J16" s="38">
        <v>3929.0166666666664</v>
      </c>
      <c r="K16" s="38">
        <v>3958.2833333333338</v>
      </c>
      <c r="L16" s="38">
        <v>3976.7666666666664</v>
      </c>
      <c r="M16" s="28">
        <v>3939.8</v>
      </c>
      <c r="N16" s="28">
        <v>3892.05</v>
      </c>
      <c r="O16" s="39">
        <v>1494000</v>
      </c>
      <c r="P16" s="40">
        <v>-1.7428477474514963E-2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45071</v>
      </c>
      <c r="E17" s="37">
        <v>20967.150000000001</v>
      </c>
      <c r="F17" s="37">
        <v>21089.766666666666</v>
      </c>
      <c r="G17" s="38">
        <v>20778.383333333331</v>
      </c>
      <c r="H17" s="38">
        <v>20589.616666666665</v>
      </c>
      <c r="I17" s="38">
        <v>20278.23333333333</v>
      </c>
      <c r="J17" s="38">
        <v>21278.533333333333</v>
      </c>
      <c r="K17" s="38">
        <v>21589.916666666672</v>
      </c>
      <c r="L17" s="38">
        <v>21778.683333333334</v>
      </c>
      <c r="M17" s="28">
        <v>21401.15</v>
      </c>
      <c r="N17" s="28">
        <v>20901</v>
      </c>
      <c r="O17" s="39">
        <v>86560</v>
      </c>
      <c r="P17" s="40">
        <v>-2.7852650494159928E-2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45071</v>
      </c>
      <c r="E18" s="37">
        <v>164.95</v>
      </c>
      <c r="F18" s="37">
        <v>165.68333333333331</v>
      </c>
      <c r="G18" s="38">
        <v>163.51666666666662</v>
      </c>
      <c r="H18" s="38">
        <v>162.08333333333331</v>
      </c>
      <c r="I18" s="38">
        <v>159.91666666666663</v>
      </c>
      <c r="J18" s="38">
        <v>167.11666666666662</v>
      </c>
      <c r="K18" s="38">
        <v>169.2833333333333</v>
      </c>
      <c r="L18" s="38">
        <v>170.71666666666661</v>
      </c>
      <c r="M18" s="28">
        <v>167.85</v>
      </c>
      <c r="N18" s="28">
        <v>164.25</v>
      </c>
      <c r="O18" s="39">
        <v>32616000</v>
      </c>
      <c r="P18" s="40">
        <v>1.3252809931219594E-2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45071</v>
      </c>
      <c r="E19" s="37">
        <v>193.9</v>
      </c>
      <c r="F19" s="37">
        <v>194.65</v>
      </c>
      <c r="G19" s="38">
        <v>191.3</v>
      </c>
      <c r="H19" s="38">
        <v>188.70000000000002</v>
      </c>
      <c r="I19" s="38">
        <v>185.35000000000002</v>
      </c>
      <c r="J19" s="38">
        <v>197.25</v>
      </c>
      <c r="K19" s="38">
        <v>200.59999999999997</v>
      </c>
      <c r="L19" s="38">
        <v>203.2</v>
      </c>
      <c r="M19" s="28">
        <v>198</v>
      </c>
      <c r="N19" s="28">
        <v>192.05</v>
      </c>
      <c r="O19" s="39">
        <v>33238400</v>
      </c>
      <c r="P19" s="40">
        <v>-3.4076312806951267E-2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45071</v>
      </c>
      <c r="E20" s="37">
        <v>1714</v>
      </c>
      <c r="F20" s="37">
        <v>1732.6333333333332</v>
      </c>
      <c r="G20" s="38">
        <v>1690.4666666666665</v>
      </c>
      <c r="H20" s="38">
        <v>1666.9333333333332</v>
      </c>
      <c r="I20" s="38">
        <v>1624.7666666666664</v>
      </c>
      <c r="J20" s="38">
        <v>1756.1666666666665</v>
      </c>
      <c r="K20" s="38">
        <v>1798.3333333333335</v>
      </c>
      <c r="L20" s="38">
        <v>1821.8666666666666</v>
      </c>
      <c r="M20" s="28">
        <v>1774.8</v>
      </c>
      <c r="N20" s="28">
        <v>1709.1</v>
      </c>
      <c r="O20" s="39">
        <v>4330150</v>
      </c>
      <c r="P20" s="40">
        <v>4.2430005536965264E-2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45071</v>
      </c>
      <c r="E21" s="37">
        <v>1889</v>
      </c>
      <c r="F21" s="37">
        <v>1896.8333333333333</v>
      </c>
      <c r="G21" s="38">
        <v>1872.7166666666665</v>
      </c>
      <c r="H21" s="38">
        <v>1856.4333333333332</v>
      </c>
      <c r="I21" s="38">
        <v>1832.3166666666664</v>
      </c>
      <c r="J21" s="38">
        <v>1913.1166666666666</v>
      </c>
      <c r="K21" s="38">
        <v>1937.2333333333333</v>
      </c>
      <c r="L21" s="38">
        <v>1953.5166666666667</v>
      </c>
      <c r="M21" s="28">
        <v>1920.95</v>
      </c>
      <c r="N21" s="28">
        <v>1880.55</v>
      </c>
      <c r="O21" s="39">
        <v>9514150</v>
      </c>
      <c r="P21" s="40">
        <v>-2.6232159214775164E-2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45071</v>
      </c>
      <c r="E22" s="37">
        <v>665.4</v>
      </c>
      <c r="F22" s="37">
        <v>672.41666666666663</v>
      </c>
      <c r="G22" s="38">
        <v>656.08333333333326</v>
      </c>
      <c r="H22" s="38">
        <v>646.76666666666665</v>
      </c>
      <c r="I22" s="38">
        <v>630.43333333333328</v>
      </c>
      <c r="J22" s="38">
        <v>681.73333333333323</v>
      </c>
      <c r="K22" s="38">
        <v>698.06666666666649</v>
      </c>
      <c r="L22" s="38">
        <v>707.38333333333321</v>
      </c>
      <c r="M22" s="28">
        <v>688.75</v>
      </c>
      <c r="N22" s="28">
        <v>663.1</v>
      </c>
      <c r="O22" s="39">
        <v>38233675</v>
      </c>
      <c r="P22" s="40">
        <v>1.4571621526593789E-2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45071</v>
      </c>
      <c r="E23" s="37">
        <v>3336.75</v>
      </c>
      <c r="F23" s="37">
        <v>3345.2333333333336</v>
      </c>
      <c r="G23" s="38">
        <v>3305.4666666666672</v>
      </c>
      <c r="H23" s="38">
        <v>3274.1833333333334</v>
      </c>
      <c r="I23" s="38">
        <v>3234.416666666667</v>
      </c>
      <c r="J23" s="38">
        <v>3376.5166666666673</v>
      </c>
      <c r="K23" s="38">
        <v>3416.2833333333338</v>
      </c>
      <c r="L23" s="38">
        <v>3447.5666666666675</v>
      </c>
      <c r="M23" s="28">
        <v>3385</v>
      </c>
      <c r="N23" s="28">
        <v>3313.95</v>
      </c>
      <c r="O23" s="39">
        <v>757000</v>
      </c>
      <c r="P23" s="40">
        <v>2.909189777052746E-2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45071</v>
      </c>
      <c r="E24" s="37">
        <v>398.6</v>
      </c>
      <c r="F24" s="37">
        <v>401.39999999999992</v>
      </c>
      <c r="G24" s="38">
        <v>393.84999999999985</v>
      </c>
      <c r="H24" s="38">
        <v>389.09999999999991</v>
      </c>
      <c r="I24" s="38">
        <v>381.54999999999984</v>
      </c>
      <c r="J24" s="38">
        <v>406.14999999999986</v>
      </c>
      <c r="K24" s="38">
        <v>413.69999999999993</v>
      </c>
      <c r="L24" s="38">
        <v>418.44999999999987</v>
      </c>
      <c r="M24" s="28">
        <v>408.95</v>
      </c>
      <c r="N24" s="28">
        <v>396.65</v>
      </c>
      <c r="O24" s="39">
        <v>61410600</v>
      </c>
      <c r="P24" s="40">
        <v>-6.1465858774178515E-3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45071</v>
      </c>
      <c r="E25" s="37">
        <v>4445.2</v>
      </c>
      <c r="F25" s="37">
        <v>4470.6499999999996</v>
      </c>
      <c r="G25" s="38">
        <v>4414.4499999999989</v>
      </c>
      <c r="H25" s="38">
        <v>4383.6999999999989</v>
      </c>
      <c r="I25" s="38">
        <v>4327.4999999999982</v>
      </c>
      <c r="J25" s="38">
        <v>4501.3999999999996</v>
      </c>
      <c r="K25" s="38">
        <v>4557.6000000000004</v>
      </c>
      <c r="L25" s="38">
        <v>4588.3500000000004</v>
      </c>
      <c r="M25" s="28">
        <v>4526.8500000000004</v>
      </c>
      <c r="N25" s="28">
        <v>4439.8999999999996</v>
      </c>
      <c r="O25" s="39">
        <v>1541625</v>
      </c>
      <c r="P25" s="40">
        <v>1.2312238364934745E-2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45071</v>
      </c>
      <c r="E26" s="37">
        <v>368.8</v>
      </c>
      <c r="F26" s="37">
        <v>369.75</v>
      </c>
      <c r="G26" s="38">
        <v>366.6</v>
      </c>
      <c r="H26" s="38">
        <v>364.40000000000003</v>
      </c>
      <c r="I26" s="38">
        <v>361.25000000000006</v>
      </c>
      <c r="J26" s="38">
        <v>371.95</v>
      </c>
      <c r="K26" s="38">
        <v>375.09999999999997</v>
      </c>
      <c r="L26" s="38">
        <v>377.29999999999995</v>
      </c>
      <c r="M26" s="28">
        <v>372.9</v>
      </c>
      <c r="N26" s="28">
        <v>367.55</v>
      </c>
      <c r="O26" s="39">
        <v>14793100</v>
      </c>
      <c r="P26" s="40">
        <v>-3.9440277913054773E-2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45071</v>
      </c>
      <c r="E27" s="37">
        <v>152.65</v>
      </c>
      <c r="F27" s="37">
        <v>153.20000000000002</v>
      </c>
      <c r="G27" s="38">
        <v>151.60000000000002</v>
      </c>
      <c r="H27" s="38">
        <v>150.55000000000001</v>
      </c>
      <c r="I27" s="38">
        <v>148.95000000000002</v>
      </c>
      <c r="J27" s="38">
        <v>154.25000000000003</v>
      </c>
      <c r="K27" s="38">
        <v>155.85</v>
      </c>
      <c r="L27" s="38">
        <v>156.90000000000003</v>
      </c>
      <c r="M27" s="28">
        <v>154.80000000000001</v>
      </c>
      <c r="N27" s="28">
        <v>152.15</v>
      </c>
      <c r="O27" s="39">
        <v>51850000</v>
      </c>
      <c r="P27" s="40">
        <v>2.3692003948667325E-2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45071</v>
      </c>
      <c r="E28" s="37">
        <v>3110.25</v>
      </c>
      <c r="F28" s="37">
        <v>3110.2333333333336</v>
      </c>
      <c r="G28" s="38">
        <v>3096.5666666666671</v>
      </c>
      <c r="H28" s="38">
        <v>3082.8833333333337</v>
      </c>
      <c r="I28" s="38">
        <v>3069.2166666666672</v>
      </c>
      <c r="J28" s="38">
        <v>3123.916666666667</v>
      </c>
      <c r="K28" s="38">
        <v>3137.583333333333</v>
      </c>
      <c r="L28" s="38">
        <v>3151.2666666666669</v>
      </c>
      <c r="M28" s="28">
        <v>3123.9</v>
      </c>
      <c r="N28" s="28">
        <v>3096.55</v>
      </c>
      <c r="O28" s="39">
        <v>5585800</v>
      </c>
      <c r="P28" s="40">
        <v>-8.7311446317657505E-3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45071</v>
      </c>
      <c r="E29" s="37">
        <v>1689.6</v>
      </c>
      <c r="F29" s="37">
        <v>1697.5166666666667</v>
      </c>
      <c r="G29" s="38">
        <v>1666.2833333333333</v>
      </c>
      <c r="H29" s="38">
        <v>1642.9666666666667</v>
      </c>
      <c r="I29" s="38">
        <v>1611.7333333333333</v>
      </c>
      <c r="J29" s="38">
        <v>1720.8333333333333</v>
      </c>
      <c r="K29" s="38">
        <v>1752.0666666666664</v>
      </c>
      <c r="L29" s="38">
        <v>1775.3833333333332</v>
      </c>
      <c r="M29" s="28">
        <v>1728.75</v>
      </c>
      <c r="N29" s="28">
        <v>1674.2</v>
      </c>
      <c r="O29" s="39">
        <v>1524151</v>
      </c>
      <c r="P29" s="40">
        <v>-3.1483208955223878E-2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45071</v>
      </c>
      <c r="E30" s="37">
        <v>6646.9</v>
      </c>
      <c r="F30" s="37">
        <v>6660.7166666666672</v>
      </c>
      <c r="G30" s="38">
        <v>6605.5833333333339</v>
      </c>
      <c r="H30" s="38">
        <v>6564.2666666666664</v>
      </c>
      <c r="I30" s="38">
        <v>6509.1333333333332</v>
      </c>
      <c r="J30" s="38">
        <v>6702.0333333333347</v>
      </c>
      <c r="K30" s="38">
        <v>6757.1666666666679</v>
      </c>
      <c r="L30" s="38">
        <v>6798.4833333333354</v>
      </c>
      <c r="M30" s="28">
        <v>6715.85</v>
      </c>
      <c r="N30" s="28">
        <v>6619.4</v>
      </c>
      <c r="O30" s="39">
        <v>255750</v>
      </c>
      <c r="P30" s="40">
        <v>3.5844471445929525E-2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45071</v>
      </c>
      <c r="E31" s="37">
        <v>743.15</v>
      </c>
      <c r="F31" s="37">
        <v>740.46666666666658</v>
      </c>
      <c r="G31" s="38">
        <v>729.38333333333321</v>
      </c>
      <c r="H31" s="38">
        <v>715.61666666666667</v>
      </c>
      <c r="I31" s="38">
        <v>704.5333333333333</v>
      </c>
      <c r="J31" s="38">
        <v>754.23333333333312</v>
      </c>
      <c r="K31" s="38">
        <v>765.31666666666638</v>
      </c>
      <c r="L31" s="38">
        <v>779.08333333333303</v>
      </c>
      <c r="M31" s="28">
        <v>751.55</v>
      </c>
      <c r="N31" s="28">
        <v>726.7</v>
      </c>
      <c r="O31" s="39">
        <v>13237000</v>
      </c>
      <c r="P31" s="40">
        <v>5.3926781102840654E-3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45071</v>
      </c>
      <c r="E32" s="37">
        <v>600.29999999999995</v>
      </c>
      <c r="F32" s="37">
        <v>606.31666666666661</v>
      </c>
      <c r="G32" s="38">
        <v>591.58333333333326</v>
      </c>
      <c r="H32" s="38">
        <v>582.86666666666667</v>
      </c>
      <c r="I32" s="38">
        <v>568.13333333333333</v>
      </c>
      <c r="J32" s="38">
        <v>615.03333333333319</v>
      </c>
      <c r="K32" s="38">
        <v>629.76666666666654</v>
      </c>
      <c r="L32" s="38">
        <v>638.48333333333312</v>
      </c>
      <c r="M32" s="28">
        <v>621.04999999999995</v>
      </c>
      <c r="N32" s="28">
        <v>597.6</v>
      </c>
      <c r="O32" s="39">
        <v>10613000</v>
      </c>
      <c r="P32" s="40">
        <v>4.7659473653037451E-2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45071</v>
      </c>
      <c r="E33" s="37">
        <v>916.4</v>
      </c>
      <c r="F33" s="37">
        <v>919.88333333333321</v>
      </c>
      <c r="G33" s="38">
        <v>911.31666666666638</v>
      </c>
      <c r="H33" s="38">
        <v>906.23333333333312</v>
      </c>
      <c r="I33" s="38">
        <v>897.66666666666629</v>
      </c>
      <c r="J33" s="38">
        <v>924.96666666666647</v>
      </c>
      <c r="K33" s="38">
        <v>933.5333333333333</v>
      </c>
      <c r="L33" s="38">
        <v>938.61666666666656</v>
      </c>
      <c r="M33" s="28">
        <v>928.45</v>
      </c>
      <c r="N33" s="28">
        <v>914.8</v>
      </c>
      <c r="O33" s="39">
        <v>46648750</v>
      </c>
      <c r="P33" s="40">
        <v>-2.0679129462235567E-2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45071</v>
      </c>
      <c r="E34" s="37">
        <v>4522.95</v>
      </c>
      <c r="F34" s="37">
        <v>4536.55</v>
      </c>
      <c r="G34" s="38">
        <v>4504.1000000000004</v>
      </c>
      <c r="H34" s="38">
        <v>4485.25</v>
      </c>
      <c r="I34" s="38">
        <v>4452.8</v>
      </c>
      <c r="J34" s="38">
        <v>4555.4000000000005</v>
      </c>
      <c r="K34" s="38">
        <v>4587.8499999999995</v>
      </c>
      <c r="L34" s="38">
        <v>4606.7000000000007</v>
      </c>
      <c r="M34" s="28">
        <v>4569</v>
      </c>
      <c r="N34" s="28">
        <v>4517.7</v>
      </c>
      <c r="O34" s="39">
        <v>2634750</v>
      </c>
      <c r="P34" s="40">
        <v>-5.5670881298358179E-3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45071</v>
      </c>
      <c r="E35" s="37">
        <v>1418.2</v>
      </c>
      <c r="F35" s="37">
        <v>1421.4666666666665</v>
      </c>
      <c r="G35" s="38">
        <v>1410.7333333333329</v>
      </c>
      <c r="H35" s="38">
        <v>1403.2666666666664</v>
      </c>
      <c r="I35" s="38">
        <v>1392.5333333333328</v>
      </c>
      <c r="J35" s="38">
        <v>1428.9333333333329</v>
      </c>
      <c r="K35" s="38">
        <v>1439.6666666666665</v>
      </c>
      <c r="L35" s="38">
        <v>1447.133333333333</v>
      </c>
      <c r="M35" s="28">
        <v>1432.2</v>
      </c>
      <c r="N35" s="28">
        <v>1414</v>
      </c>
      <c r="O35" s="39">
        <v>8512500</v>
      </c>
      <c r="P35" s="40">
        <v>9.008475078527825E-3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45071</v>
      </c>
      <c r="E36" s="37">
        <v>6787.25</v>
      </c>
      <c r="F36" s="37">
        <v>6788.8666666666659</v>
      </c>
      <c r="G36" s="38">
        <v>6746.0833333333321</v>
      </c>
      <c r="H36" s="38">
        <v>6704.9166666666661</v>
      </c>
      <c r="I36" s="38">
        <v>6662.1333333333323</v>
      </c>
      <c r="J36" s="38">
        <v>6830.0333333333319</v>
      </c>
      <c r="K36" s="38">
        <v>6872.8166666666666</v>
      </c>
      <c r="L36" s="38">
        <v>6913.9833333333318</v>
      </c>
      <c r="M36" s="28">
        <v>6831.65</v>
      </c>
      <c r="N36" s="28">
        <v>6747.7</v>
      </c>
      <c r="O36" s="39">
        <v>3982875</v>
      </c>
      <c r="P36" s="40">
        <v>1.2842111955243332E-2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45071</v>
      </c>
      <c r="E37" s="37">
        <v>2193.6</v>
      </c>
      <c r="F37" s="37">
        <v>2203</v>
      </c>
      <c r="G37" s="38">
        <v>2179.15</v>
      </c>
      <c r="H37" s="38">
        <v>2164.7000000000003</v>
      </c>
      <c r="I37" s="38">
        <v>2140.8500000000004</v>
      </c>
      <c r="J37" s="38">
        <v>2217.4499999999998</v>
      </c>
      <c r="K37" s="38">
        <v>2241.3000000000002</v>
      </c>
      <c r="L37" s="38">
        <v>2255.7499999999995</v>
      </c>
      <c r="M37" s="28">
        <v>2226.85</v>
      </c>
      <c r="N37" s="28">
        <v>2188.5500000000002</v>
      </c>
      <c r="O37" s="39">
        <v>1731600</v>
      </c>
      <c r="P37" s="40">
        <v>-1.5353121801432957E-2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45071</v>
      </c>
      <c r="E38" s="37">
        <v>383.65</v>
      </c>
      <c r="F38" s="37">
        <v>383.46666666666664</v>
      </c>
      <c r="G38" s="38">
        <v>380.23333333333329</v>
      </c>
      <c r="H38" s="38">
        <v>376.81666666666666</v>
      </c>
      <c r="I38" s="38">
        <v>373.58333333333331</v>
      </c>
      <c r="J38" s="38">
        <v>386.88333333333327</v>
      </c>
      <c r="K38" s="38">
        <v>390.11666666666662</v>
      </c>
      <c r="L38" s="38">
        <v>393.53333333333325</v>
      </c>
      <c r="M38" s="28">
        <v>386.7</v>
      </c>
      <c r="N38" s="28">
        <v>380.05</v>
      </c>
      <c r="O38" s="39">
        <v>8603200</v>
      </c>
      <c r="P38" s="40">
        <v>-3.930677148472396E-2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45071</v>
      </c>
      <c r="E39" s="37">
        <v>244.9</v>
      </c>
      <c r="F39" s="37">
        <v>245.86666666666667</v>
      </c>
      <c r="G39" s="38">
        <v>242.83333333333334</v>
      </c>
      <c r="H39" s="38">
        <v>240.76666666666668</v>
      </c>
      <c r="I39" s="38">
        <v>237.73333333333335</v>
      </c>
      <c r="J39" s="38">
        <v>247.93333333333334</v>
      </c>
      <c r="K39" s="38">
        <v>250.96666666666664</v>
      </c>
      <c r="L39" s="38">
        <v>253.03333333333333</v>
      </c>
      <c r="M39" s="28">
        <v>248.9</v>
      </c>
      <c r="N39" s="28">
        <v>243.8</v>
      </c>
      <c r="O39" s="39">
        <v>44923100</v>
      </c>
      <c r="P39" s="40">
        <v>-2.8404027995259148E-2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45071</v>
      </c>
      <c r="E40" s="37">
        <v>180.65</v>
      </c>
      <c r="F40" s="37">
        <v>182.85000000000002</v>
      </c>
      <c r="G40" s="38">
        <v>177.90000000000003</v>
      </c>
      <c r="H40" s="38">
        <v>175.15</v>
      </c>
      <c r="I40" s="38">
        <v>170.20000000000002</v>
      </c>
      <c r="J40" s="38">
        <v>185.60000000000005</v>
      </c>
      <c r="K40" s="38">
        <v>190.55000000000004</v>
      </c>
      <c r="L40" s="38">
        <v>193.30000000000007</v>
      </c>
      <c r="M40" s="28">
        <v>187.8</v>
      </c>
      <c r="N40" s="28">
        <v>180.1</v>
      </c>
      <c r="O40" s="39">
        <v>123470100</v>
      </c>
      <c r="P40" s="40">
        <v>8.842789541608909E-3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45071</v>
      </c>
      <c r="E41" s="37">
        <v>1526.95</v>
      </c>
      <c r="F41" s="37">
        <v>1530.3166666666666</v>
      </c>
      <c r="G41" s="38">
        <v>1514.6333333333332</v>
      </c>
      <c r="H41" s="38">
        <v>1502.3166666666666</v>
      </c>
      <c r="I41" s="38">
        <v>1486.6333333333332</v>
      </c>
      <c r="J41" s="38">
        <v>1542.6333333333332</v>
      </c>
      <c r="K41" s="38">
        <v>1558.3166666666666</v>
      </c>
      <c r="L41" s="38">
        <v>1570.6333333333332</v>
      </c>
      <c r="M41" s="28">
        <v>1546</v>
      </c>
      <c r="N41" s="28">
        <v>1518</v>
      </c>
      <c r="O41" s="39">
        <v>2093850</v>
      </c>
      <c r="P41" s="40">
        <v>1.1485091119886961E-2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45071</v>
      </c>
      <c r="E42" s="37">
        <v>107.7</v>
      </c>
      <c r="F42" s="37">
        <v>108.08333333333333</v>
      </c>
      <c r="G42" s="38">
        <v>106.91666666666666</v>
      </c>
      <c r="H42" s="38">
        <v>106.13333333333333</v>
      </c>
      <c r="I42" s="38">
        <v>104.96666666666665</v>
      </c>
      <c r="J42" s="38">
        <v>108.86666666666666</v>
      </c>
      <c r="K42" s="38">
        <v>110.03333333333332</v>
      </c>
      <c r="L42" s="38">
        <v>110.81666666666666</v>
      </c>
      <c r="M42" s="28">
        <v>109.25</v>
      </c>
      <c r="N42" s="28">
        <v>107.3</v>
      </c>
      <c r="O42" s="39">
        <v>78141300</v>
      </c>
      <c r="P42" s="40">
        <v>7.0520825681334018E-3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45071</v>
      </c>
      <c r="E43" s="37">
        <v>620.04999999999995</v>
      </c>
      <c r="F43" s="37">
        <v>620.55000000000007</v>
      </c>
      <c r="G43" s="38">
        <v>616.60000000000014</v>
      </c>
      <c r="H43" s="38">
        <v>613.15000000000009</v>
      </c>
      <c r="I43" s="38">
        <v>609.20000000000016</v>
      </c>
      <c r="J43" s="38">
        <v>624.00000000000011</v>
      </c>
      <c r="K43" s="38">
        <v>627.95000000000016</v>
      </c>
      <c r="L43" s="38">
        <v>631.40000000000009</v>
      </c>
      <c r="M43" s="28">
        <v>624.5</v>
      </c>
      <c r="N43" s="28">
        <v>617.1</v>
      </c>
      <c r="O43" s="39">
        <v>9359900</v>
      </c>
      <c r="P43" s="40">
        <v>1.2494050452165636E-2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45071</v>
      </c>
      <c r="E44" s="37">
        <v>765.35</v>
      </c>
      <c r="F44" s="37">
        <v>771.18333333333339</v>
      </c>
      <c r="G44" s="38">
        <v>757.51666666666677</v>
      </c>
      <c r="H44" s="38">
        <v>749.68333333333339</v>
      </c>
      <c r="I44" s="38">
        <v>736.01666666666677</v>
      </c>
      <c r="J44" s="38">
        <v>779.01666666666677</v>
      </c>
      <c r="K44" s="38">
        <v>792.68333333333328</v>
      </c>
      <c r="L44" s="38">
        <v>800.51666666666677</v>
      </c>
      <c r="M44" s="28">
        <v>784.85</v>
      </c>
      <c r="N44" s="28">
        <v>763.35</v>
      </c>
      <c r="O44" s="39">
        <v>10658000</v>
      </c>
      <c r="P44" s="40">
        <v>2.9062469827170031E-2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45071</v>
      </c>
      <c r="E45" s="37">
        <v>799.55</v>
      </c>
      <c r="F45" s="37">
        <v>799.68333333333328</v>
      </c>
      <c r="G45" s="38">
        <v>795.46666666666658</v>
      </c>
      <c r="H45" s="38">
        <v>791.38333333333333</v>
      </c>
      <c r="I45" s="38">
        <v>787.16666666666663</v>
      </c>
      <c r="J45" s="38">
        <v>803.76666666666654</v>
      </c>
      <c r="K45" s="38">
        <v>807.98333333333323</v>
      </c>
      <c r="L45" s="38">
        <v>812.06666666666649</v>
      </c>
      <c r="M45" s="28">
        <v>803.9</v>
      </c>
      <c r="N45" s="28">
        <v>795.6</v>
      </c>
      <c r="O45" s="39">
        <v>36516100</v>
      </c>
      <c r="P45" s="40">
        <v>1.374053854471609E-2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45071</v>
      </c>
      <c r="E46" s="37">
        <v>81.650000000000006</v>
      </c>
      <c r="F46" s="37">
        <v>82.283333333333346</v>
      </c>
      <c r="G46" s="38">
        <v>80.866666666666688</v>
      </c>
      <c r="H46" s="38">
        <v>80.083333333333343</v>
      </c>
      <c r="I46" s="38">
        <v>78.666666666666686</v>
      </c>
      <c r="J46" s="38">
        <v>83.066666666666691</v>
      </c>
      <c r="K46" s="38">
        <v>84.483333333333348</v>
      </c>
      <c r="L46" s="38">
        <v>85.266666666666694</v>
      </c>
      <c r="M46" s="28">
        <v>83.7</v>
      </c>
      <c r="N46" s="28">
        <v>81.5</v>
      </c>
      <c r="O46" s="39">
        <v>102385500</v>
      </c>
      <c r="P46" s="40">
        <v>-8.1375241582748448E-3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45071</v>
      </c>
      <c r="E47" s="37">
        <v>244.85</v>
      </c>
      <c r="F47" s="37">
        <v>245.78333333333333</v>
      </c>
      <c r="G47" s="38">
        <v>243.41666666666666</v>
      </c>
      <c r="H47" s="38">
        <v>241.98333333333332</v>
      </c>
      <c r="I47" s="38">
        <v>239.61666666666665</v>
      </c>
      <c r="J47" s="38">
        <v>247.21666666666667</v>
      </c>
      <c r="K47" s="38">
        <v>249.58333333333334</v>
      </c>
      <c r="L47" s="38">
        <v>251.01666666666668</v>
      </c>
      <c r="M47" s="28">
        <v>248.15</v>
      </c>
      <c r="N47" s="28">
        <v>244.35</v>
      </c>
      <c r="O47" s="39">
        <v>22127100</v>
      </c>
      <c r="P47" s="40">
        <v>-1.9549545158474499E-2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45071</v>
      </c>
      <c r="E48" s="37">
        <v>19025.900000000001</v>
      </c>
      <c r="F48" s="37">
        <v>19117.733333333334</v>
      </c>
      <c r="G48" s="38">
        <v>18885.466666666667</v>
      </c>
      <c r="H48" s="38">
        <v>18745.033333333333</v>
      </c>
      <c r="I48" s="38">
        <v>18512.766666666666</v>
      </c>
      <c r="J48" s="38">
        <v>19258.166666666668</v>
      </c>
      <c r="K48" s="38">
        <v>19490.433333333338</v>
      </c>
      <c r="L48" s="38">
        <v>19630.866666666669</v>
      </c>
      <c r="M48" s="28">
        <v>19350</v>
      </c>
      <c r="N48" s="28">
        <v>18977.3</v>
      </c>
      <c r="O48" s="39">
        <v>154450</v>
      </c>
      <c r="P48" s="40">
        <v>1.5116661189615511E-2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45071</v>
      </c>
      <c r="E49" s="37">
        <v>361</v>
      </c>
      <c r="F49" s="37">
        <v>362.38333333333338</v>
      </c>
      <c r="G49" s="38">
        <v>358.86666666666679</v>
      </c>
      <c r="H49" s="38">
        <v>356.73333333333341</v>
      </c>
      <c r="I49" s="38">
        <v>353.21666666666681</v>
      </c>
      <c r="J49" s="38">
        <v>364.51666666666677</v>
      </c>
      <c r="K49" s="38">
        <v>368.0333333333333</v>
      </c>
      <c r="L49" s="38">
        <v>370.16666666666674</v>
      </c>
      <c r="M49" s="28">
        <v>365.9</v>
      </c>
      <c r="N49" s="28">
        <v>360.25</v>
      </c>
      <c r="O49" s="39">
        <v>19400400</v>
      </c>
      <c r="P49" s="40">
        <v>2.045370026031982E-3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45071</v>
      </c>
      <c r="E50" s="37">
        <v>4575.55</v>
      </c>
      <c r="F50" s="37">
        <v>4598.8</v>
      </c>
      <c r="G50" s="38">
        <v>4545.3</v>
      </c>
      <c r="H50" s="38">
        <v>4515.05</v>
      </c>
      <c r="I50" s="38">
        <v>4461.55</v>
      </c>
      <c r="J50" s="38">
        <v>4629.05</v>
      </c>
      <c r="K50" s="38">
        <v>4682.55</v>
      </c>
      <c r="L50" s="38">
        <v>4712.8</v>
      </c>
      <c r="M50" s="28">
        <v>4652.3</v>
      </c>
      <c r="N50" s="28">
        <v>4568.55</v>
      </c>
      <c r="O50" s="39">
        <v>1623400</v>
      </c>
      <c r="P50" s="40">
        <v>-1.5405143134400777E-2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45071</v>
      </c>
      <c r="E51" s="37">
        <v>319.05</v>
      </c>
      <c r="F51" s="37">
        <v>322.21666666666664</v>
      </c>
      <c r="G51" s="38">
        <v>314.93333333333328</v>
      </c>
      <c r="H51" s="38">
        <v>310.81666666666666</v>
      </c>
      <c r="I51" s="38">
        <v>303.5333333333333</v>
      </c>
      <c r="J51" s="38">
        <v>326.33333333333326</v>
      </c>
      <c r="K51" s="38">
        <v>333.61666666666667</v>
      </c>
      <c r="L51" s="38">
        <v>337.73333333333323</v>
      </c>
      <c r="M51" s="28">
        <v>329.5</v>
      </c>
      <c r="N51" s="28">
        <v>318.10000000000002</v>
      </c>
      <c r="O51" s="39">
        <v>8556000</v>
      </c>
      <c r="P51" s="40">
        <v>-4.6728971962616824E-4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45071</v>
      </c>
      <c r="E52" s="37">
        <v>295.05</v>
      </c>
      <c r="F52" s="37">
        <v>298.16666666666669</v>
      </c>
      <c r="G52" s="38">
        <v>290.68333333333339</v>
      </c>
      <c r="H52" s="38">
        <v>286.31666666666672</v>
      </c>
      <c r="I52" s="38">
        <v>278.83333333333343</v>
      </c>
      <c r="J52" s="38">
        <v>302.53333333333336</v>
      </c>
      <c r="K52" s="38">
        <v>310.01666666666659</v>
      </c>
      <c r="L52" s="38">
        <v>314.38333333333333</v>
      </c>
      <c r="M52" s="28">
        <v>305.64999999999998</v>
      </c>
      <c r="N52" s="28">
        <v>293.8</v>
      </c>
      <c r="O52" s="39">
        <v>50244300</v>
      </c>
      <c r="P52" s="40">
        <v>3.8448660714285716E-2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45071</v>
      </c>
      <c r="E53" s="37">
        <v>676.8</v>
      </c>
      <c r="F53" s="37">
        <v>683.70000000000016</v>
      </c>
      <c r="G53" s="38">
        <v>667.5500000000003</v>
      </c>
      <c r="H53" s="38">
        <v>658.30000000000018</v>
      </c>
      <c r="I53" s="38">
        <v>642.15000000000032</v>
      </c>
      <c r="J53" s="38">
        <v>692.95000000000027</v>
      </c>
      <c r="K53" s="38">
        <v>709.10000000000014</v>
      </c>
      <c r="L53" s="38">
        <v>718.35000000000025</v>
      </c>
      <c r="M53" s="28">
        <v>699.85</v>
      </c>
      <c r="N53" s="28">
        <v>674.45</v>
      </c>
      <c r="O53" s="39">
        <v>4590300</v>
      </c>
      <c r="P53" s="40">
        <v>8.4792626728110596E-2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45071</v>
      </c>
      <c r="E54" s="37">
        <v>294.25</v>
      </c>
      <c r="F54" s="37">
        <v>299.93333333333334</v>
      </c>
      <c r="G54" s="38">
        <v>286.86666666666667</v>
      </c>
      <c r="H54" s="38">
        <v>279.48333333333335</v>
      </c>
      <c r="I54" s="38">
        <v>266.41666666666669</v>
      </c>
      <c r="J54" s="38">
        <v>307.31666666666666</v>
      </c>
      <c r="K54" s="38">
        <v>320.38333333333338</v>
      </c>
      <c r="L54" s="38">
        <v>327.76666666666665</v>
      </c>
      <c r="M54" s="28">
        <v>313</v>
      </c>
      <c r="N54" s="28">
        <v>292.55</v>
      </c>
      <c r="O54" s="39">
        <v>7037000</v>
      </c>
      <c r="P54" s="40">
        <v>0.11662964138368771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45071</v>
      </c>
      <c r="E55" s="37">
        <v>1038.3</v>
      </c>
      <c r="F55" s="37">
        <v>1031.7833333333335</v>
      </c>
      <c r="G55" s="38">
        <v>1022.0666666666671</v>
      </c>
      <c r="H55" s="38">
        <v>1005.8333333333335</v>
      </c>
      <c r="I55" s="38">
        <v>996.11666666666702</v>
      </c>
      <c r="J55" s="38">
        <v>1048.0166666666671</v>
      </c>
      <c r="K55" s="38">
        <v>1057.7333333333338</v>
      </c>
      <c r="L55" s="38">
        <v>1073.9666666666672</v>
      </c>
      <c r="M55" s="28">
        <v>1041.5</v>
      </c>
      <c r="N55" s="28">
        <v>1015.55</v>
      </c>
      <c r="O55" s="39">
        <v>12105000</v>
      </c>
      <c r="P55" s="40">
        <v>4.8960138648180246E-2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45071</v>
      </c>
      <c r="E56" s="37">
        <v>914.45</v>
      </c>
      <c r="F56" s="37">
        <v>918.65000000000009</v>
      </c>
      <c r="G56" s="38">
        <v>907.95000000000016</v>
      </c>
      <c r="H56" s="38">
        <v>901.45</v>
      </c>
      <c r="I56" s="38">
        <v>890.75000000000011</v>
      </c>
      <c r="J56" s="38">
        <v>925.1500000000002</v>
      </c>
      <c r="K56" s="38">
        <v>935.85</v>
      </c>
      <c r="L56" s="38">
        <v>942.35000000000025</v>
      </c>
      <c r="M56" s="28">
        <v>929.35</v>
      </c>
      <c r="N56" s="28">
        <v>912.15</v>
      </c>
      <c r="O56" s="39">
        <v>11436100</v>
      </c>
      <c r="P56" s="40">
        <v>-1.2488646684831971E-3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45071</v>
      </c>
      <c r="E57" s="37">
        <v>239.55</v>
      </c>
      <c r="F57" s="37">
        <v>240.48333333333335</v>
      </c>
      <c r="G57" s="38">
        <v>238.16666666666669</v>
      </c>
      <c r="H57" s="38">
        <v>236.78333333333333</v>
      </c>
      <c r="I57" s="38">
        <v>234.46666666666667</v>
      </c>
      <c r="J57" s="38">
        <v>241.8666666666667</v>
      </c>
      <c r="K57" s="38">
        <v>244.18333333333337</v>
      </c>
      <c r="L57" s="38">
        <v>245.56666666666672</v>
      </c>
      <c r="M57" s="28">
        <v>242.8</v>
      </c>
      <c r="N57" s="28">
        <v>239.1</v>
      </c>
      <c r="O57" s="39">
        <v>37812600</v>
      </c>
      <c r="P57" s="40">
        <v>4.126700869953156E-3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45071</v>
      </c>
      <c r="E58" s="37">
        <v>4202.3</v>
      </c>
      <c r="F58" s="37">
        <v>4216.9666666666672</v>
      </c>
      <c r="G58" s="38">
        <v>4180.3333333333339</v>
      </c>
      <c r="H58" s="38">
        <v>4158.3666666666668</v>
      </c>
      <c r="I58" s="38">
        <v>4121.7333333333336</v>
      </c>
      <c r="J58" s="38">
        <v>4238.9333333333343</v>
      </c>
      <c r="K58" s="38">
        <v>4275.5666666666675</v>
      </c>
      <c r="L58" s="38">
        <v>4297.5333333333347</v>
      </c>
      <c r="M58" s="28">
        <v>4253.6000000000004</v>
      </c>
      <c r="N58" s="28">
        <v>4195</v>
      </c>
      <c r="O58" s="39">
        <v>810150</v>
      </c>
      <c r="P58" s="40">
        <v>-2.2443438914027149E-2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45071</v>
      </c>
      <c r="E59" s="37">
        <v>1618.85</v>
      </c>
      <c r="F59" s="37">
        <v>1632.7166666666665</v>
      </c>
      <c r="G59" s="38">
        <v>1601.133333333333</v>
      </c>
      <c r="H59" s="38">
        <v>1583.4166666666665</v>
      </c>
      <c r="I59" s="38">
        <v>1551.833333333333</v>
      </c>
      <c r="J59" s="38">
        <v>1650.4333333333329</v>
      </c>
      <c r="K59" s="38">
        <v>1682.0166666666664</v>
      </c>
      <c r="L59" s="38">
        <v>1699.7333333333329</v>
      </c>
      <c r="M59" s="28">
        <v>1664.3</v>
      </c>
      <c r="N59" s="28">
        <v>1615</v>
      </c>
      <c r="O59" s="39">
        <v>2832900</v>
      </c>
      <c r="P59" s="40">
        <v>-4.6728971962616819E-3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45071</v>
      </c>
      <c r="E60" s="37">
        <v>630.79999999999995</v>
      </c>
      <c r="F60" s="37">
        <v>633.49999999999989</v>
      </c>
      <c r="G60" s="38">
        <v>625.0999999999998</v>
      </c>
      <c r="H60" s="38">
        <v>619.39999999999986</v>
      </c>
      <c r="I60" s="38">
        <v>610.99999999999977</v>
      </c>
      <c r="J60" s="38">
        <v>639.19999999999982</v>
      </c>
      <c r="K60" s="38">
        <v>647.59999999999991</v>
      </c>
      <c r="L60" s="38">
        <v>653.29999999999984</v>
      </c>
      <c r="M60" s="28">
        <v>641.9</v>
      </c>
      <c r="N60" s="28">
        <v>627.79999999999995</v>
      </c>
      <c r="O60" s="39">
        <v>6268000</v>
      </c>
      <c r="P60" s="40">
        <v>-1.6938519447929738E-2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45071</v>
      </c>
      <c r="E61" s="37">
        <v>938.45</v>
      </c>
      <c r="F61" s="37">
        <v>947.4</v>
      </c>
      <c r="G61" s="38">
        <v>910.59999999999991</v>
      </c>
      <c r="H61" s="38">
        <v>882.74999999999989</v>
      </c>
      <c r="I61" s="38">
        <v>845.94999999999982</v>
      </c>
      <c r="J61" s="38">
        <v>975.25</v>
      </c>
      <c r="K61" s="38">
        <v>1012.05</v>
      </c>
      <c r="L61" s="38">
        <v>1039.9000000000001</v>
      </c>
      <c r="M61" s="28">
        <v>984.2</v>
      </c>
      <c r="N61" s="28">
        <v>919.55</v>
      </c>
      <c r="O61" s="39">
        <v>1556100</v>
      </c>
      <c r="P61" s="40">
        <v>5.0567107750472587E-2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45071</v>
      </c>
      <c r="E62" s="37">
        <v>254.6</v>
      </c>
      <c r="F62" s="37">
        <v>254.94999999999996</v>
      </c>
      <c r="G62" s="38">
        <v>253.34999999999991</v>
      </c>
      <c r="H62" s="38">
        <v>252.09999999999994</v>
      </c>
      <c r="I62" s="38">
        <v>250.49999999999989</v>
      </c>
      <c r="J62" s="38">
        <v>256.19999999999993</v>
      </c>
      <c r="K62" s="38">
        <v>257.8</v>
      </c>
      <c r="L62" s="38">
        <v>259.04999999999995</v>
      </c>
      <c r="M62" s="28">
        <v>256.55</v>
      </c>
      <c r="N62" s="28">
        <v>253.7</v>
      </c>
      <c r="O62" s="39">
        <v>14126400</v>
      </c>
      <c r="P62" s="40">
        <v>-3.1845105407298896E-4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45071</v>
      </c>
      <c r="E63" s="37">
        <v>139.19999999999999</v>
      </c>
      <c r="F63" s="37">
        <v>140.38333333333333</v>
      </c>
      <c r="G63" s="38">
        <v>137.76666666666665</v>
      </c>
      <c r="H63" s="38">
        <v>136.33333333333331</v>
      </c>
      <c r="I63" s="38">
        <v>133.71666666666664</v>
      </c>
      <c r="J63" s="38">
        <v>141.81666666666666</v>
      </c>
      <c r="K63" s="38">
        <v>144.43333333333334</v>
      </c>
      <c r="L63" s="38">
        <v>145.86666666666667</v>
      </c>
      <c r="M63" s="28">
        <v>143</v>
      </c>
      <c r="N63" s="28">
        <v>138.94999999999999</v>
      </c>
      <c r="O63" s="39">
        <v>17425000</v>
      </c>
      <c r="P63" s="40">
        <v>4.7175480769230768E-2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45071</v>
      </c>
      <c r="E64" s="37">
        <v>1644.45</v>
      </c>
      <c r="F64" s="37">
        <v>1656.2833333333335</v>
      </c>
      <c r="G64" s="38">
        <v>1629.5666666666671</v>
      </c>
      <c r="H64" s="38">
        <v>1614.6833333333336</v>
      </c>
      <c r="I64" s="38">
        <v>1587.9666666666672</v>
      </c>
      <c r="J64" s="38">
        <v>1671.166666666667</v>
      </c>
      <c r="K64" s="38">
        <v>1697.8833333333337</v>
      </c>
      <c r="L64" s="38">
        <v>1712.7666666666669</v>
      </c>
      <c r="M64" s="28">
        <v>1683</v>
      </c>
      <c r="N64" s="28">
        <v>1641.4</v>
      </c>
      <c r="O64" s="39">
        <v>2530800</v>
      </c>
      <c r="P64" s="40">
        <v>-2.1291696238466998E-3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45071</v>
      </c>
      <c r="E65" s="37">
        <v>523.6</v>
      </c>
      <c r="F65" s="37">
        <v>524.38333333333333</v>
      </c>
      <c r="G65" s="38">
        <v>522.2166666666667</v>
      </c>
      <c r="H65" s="38">
        <v>520.83333333333337</v>
      </c>
      <c r="I65" s="38">
        <v>518.66666666666674</v>
      </c>
      <c r="J65" s="38">
        <v>525.76666666666665</v>
      </c>
      <c r="K65" s="38">
        <v>527.93333333333339</v>
      </c>
      <c r="L65" s="38">
        <v>529.31666666666661</v>
      </c>
      <c r="M65" s="28">
        <v>526.54999999999995</v>
      </c>
      <c r="N65" s="28">
        <v>523</v>
      </c>
      <c r="O65" s="39">
        <v>13340000</v>
      </c>
      <c r="P65" s="40">
        <v>-3.7467216185837392E-4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45071</v>
      </c>
      <c r="E66" s="37">
        <v>2060.6999999999998</v>
      </c>
      <c r="F66" s="37">
        <v>2076.8666666666668</v>
      </c>
      <c r="G66" s="38">
        <v>2038.8333333333335</v>
      </c>
      <c r="H66" s="38">
        <v>2016.9666666666667</v>
      </c>
      <c r="I66" s="38">
        <v>1978.9333333333334</v>
      </c>
      <c r="J66" s="38">
        <v>2098.7333333333336</v>
      </c>
      <c r="K66" s="38">
        <v>2136.7666666666664</v>
      </c>
      <c r="L66" s="38">
        <v>2158.6333333333337</v>
      </c>
      <c r="M66" s="28">
        <v>2114.9</v>
      </c>
      <c r="N66" s="28">
        <v>2055</v>
      </c>
      <c r="O66" s="39">
        <v>1686500</v>
      </c>
      <c r="P66" s="40">
        <v>-3.35243553008596E-2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45071</v>
      </c>
      <c r="E67" s="37">
        <v>1961.95</v>
      </c>
      <c r="F67" s="37">
        <v>1976</v>
      </c>
      <c r="G67" s="38">
        <v>1944.15</v>
      </c>
      <c r="H67" s="38">
        <v>1926.3500000000001</v>
      </c>
      <c r="I67" s="38">
        <v>1894.5000000000002</v>
      </c>
      <c r="J67" s="38">
        <v>1993.8</v>
      </c>
      <c r="K67" s="38">
        <v>2025.6499999999999</v>
      </c>
      <c r="L67" s="38">
        <v>2043.4499999999998</v>
      </c>
      <c r="M67" s="28">
        <v>2007.85</v>
      </c>
      <c r="N67" s="28">
        <v>1958.2</v>
      </c>
      <c r="O67" s="39">
        <v>2229100</v>
      </c>
      <c r="P67" s="40">
        <v>7.4472187409621138E-2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45071</v>
      </c>
      <c r="E68" s="37">
        <v>222.6</v>
      </c>
      <c r="F68" s="37">
        <v>222.86666666666667</v>
      </c>
      <c r="G68" s="38">
        <v>218.73333333333335</v>
      </c>
      <c r="H68" s="38">
        <v>214.86666666666667</v>
      </c>
      <c r="I68" s="38">
        <v>210.73333333333335</v>
      </c>
      <c r="J68" s="38">
        <v>226.73333333333335</v>
      </c>
      <c r="K68" s="38">
        <v>230.86666666666667</v>
      </c>
      <c r="L68" s="38">
        <v>234.73333333333335</v>
      </c>
      <c r="M68" s="28">
        <v>227</v>
      </c>
      <c r="N68" s="28">
        <v>219</v>
      </c>
      <c r="O68" s="39">
        <v>18384800</v>
      </c>
      <c r="P68" s="40">
        <v>-3.6395656002348106E-2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45071</v>
      </c>
      <c r="E69" s="37">
        <v>3149</v>
      </c>
      <c r="F69" s="37">
        <v>3185.5500000000006</v>
      </c>
      <c r="G69" s="38">
        <v>3102.0000000000014</v>
      </c>
      <c r="H69" s="38">
        <v>3055.0000000000009</v>
      </c>
      <c r="I69" s="38">
        <v>2971.4500000000016</v>
      </c>
      <c r="J69" s="38">
        <v>3232.5500000000011</v>
      </c>
      <c r="K69" s="38">
        <v>3316.1000000000004</v>
      </c>
      <c r="L69" s="38">
        <v>3363.1000000000008</v>
      </c>
      <c r="M69" s="28">
        <v>3269.1</v>
      </c>
      <c r="N69" s="28">
        <v>3138.55</v>
      </c>
      <c r="O69" s="39">
        <v>4276300</v>
      </c>
      <c r="P69" s="40">
        <v>0.10721868365180467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45071</v>
      </c>
      <c r="E70" s="37">
        <v>2983.55</v>
      </c>
      <c r="F70" s="37">
        <v>2999.5166666666669</v>
      </c>
      <c r="G70" s="38">
        <v>2949.6333333333337</v>
      </c>
      <c r="H70" s="38">
        <v>2915.7166666666667</v>
      </c>
      <c r="I70" s="38">
        <v>2865.8333333333335</v>
      </c>
      <c r="J70" s="38">
        <v>3033.4333333333338</v>
      </c>
      <c r="K70" s="38">
        <v>3083.3166666666671</v>
      </c>
      <c r="L70" s="38">
        <v>3117.233333333334</v>
      </c>
      <c r="M70" s="28">
        <v>3049.4</v>
      </c>
      <c r="N70" s="28">
        <v>2965.6</v>
      </c>
      <c r="O70" s="39">
        <v>1040175</v>
      </c>
      <c r="P70" s="40">
        <v>-3.7097894006017124E-2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45071</v>
      </c>
      <c r="E71" s="37">
        <v>460.7</v>
      </c>
      <c r="F71" s="37">
        <v>465.48333333333335</v>
      </c>
      <c r="G71" s="38">
        <v>454.26666666666671</v>
      </c>
      <c r="H71" s="38">
        <v>447.83333333333337</v>
      </c>
      <c r="I71" s="38">
        <v>436.61666666666673</v>
      </c>
      <c r="J71" s="38">
        <v>471.91666666666669</v>
      </c>
      <c r="K71" s="38">
        <v>483.13333333333338</v>
      </c>
      <c r="L71" s="38">
        <v>489.56666666666666</v>
      </c>
      <c r="M71" s="28">
        <v>476.7</v>
      </c>
      <c r="N71" s="28">
        <v>459.05</v>
      </c>
      <c r="O71" s="39">
        <v>34653300</v>
      </c>
      <c r="P71" s="40">
        <v>-7.5607220489556752E-3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45071</v>
      </c>
      <c r="E72" s="37">
        <v>4424.8500000000004</v>
      </c>
      <c r="F72" s="37">
        <v>4448.0666666666666</v>
      </c>
      <c r="G72" s="38">
        <v>4387.7333333333336</v>
      </c>
      <c r="H72" s="38">
        <v>4350.6166666666668</v>
      </c>
      <c r="I72" s="38">
        <v>4290.2833333333338</v>
      </c>
      <c r="J72" s="38">
        <v>4485.1833333333334</v>
      </c>
      <c r="K72" s="38">
        <v>4545.5166666666673</v>
      </c>
      <c r="L72" s="38">
        <v>4582.6333333333332</v>
      </c>
      <c r="M72" s="28">
        <v>4508.3999999999996</v>
      </c>
      <c r="N72" s="28">
        <v>4410.95</v>
      </c>
      <c r="O72" s="39">
        <v>3669625</v>
      </c>
      <c r="P72" s="40">
        <v>4.7917308416332953E-3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45071</v>
      </c>
      <c r="E73" s="37">
        <v>3571.9</v>
      </c>
      <c r="F73" s="37">
        <v>3593.0833333333335</v>
      </c>
      <c r="G73" s="38">
        <v>3543.8166666666671</v>
      </c>
      <c r="H73" s="38">
        <v>3515.7333333333336</v>
      </c>
      <c r="I73" s="38">
        <v>3466.4666666666672</v>
      </c>
      <c r="J73" s="38">
        <v>3621.166666666667</v>
      </c>
      <c r="K73" s="38">
        <v>3670.4333333333334</v>
      </c>
      <c r="L73" s="38">
        <v>3698.5166666666669</v>
      </c>
      <c r="M73" s="28">
        <v>3642.35</v>
      </c>
      <c r="N73" s="28">
        <v>3565</v>
      </c>
      <c r="O73" s="39">
        <v>3608500</v>
      </c>
      <c r="P73" s="40">
        <v>3.2290362953692114E-2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45071</v>
      </c>
      <c r="E74" s="37">
        <v>2083.6</v>
      </c>
      <c r="F74" s="37">
        <v>2099.2333333333331</v>
      </c>
      <c r="G74" s="38">
        <v>2063.7666666666664</v>
      </c>
      <c r="H74" s="38">
        <v>2043.9333333333334</v>
      </c>
      <c r="I74" s="38">
        <v>2008.4666666666667</v>
      </c>
      <c r="J74" s="38">
        <v>2119.0666666666662</v>
      </c>
      <c r="K74" s="38">
        <v>2154.5333333333324</v>
      </c>
      <c r="L74" s="38">
        <v>2174.3666666666659</v>
      </c>
      <c r="M74" s="28">
        <v>2134.6999999999998</v>
      </c>
      <c r="N74" s="28">
        <v>2079.4</v>
      </c>
      <c r="O74" s="39">
        <v>1407725</v>
      </c>
      <c r="P74" s="40">
        <v>-6.296906461651107E-2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45071</v>
      </c>
      <c r="E75" s="37">
        <v>205.65</v>
      </c>
      <c r="F75" s="37">
        <v>206.46666666666667</v>
      </c>
      <c r="G75" s="38">
        <v>204.28333333333333</v>
      </c>
      <c r="H75" s="38">
        <v>202.91666666666666</v>
      </c>
      <c r="I75" s="38">
        <v>200.73333333333332</v>
      </c>
      <c r="J75" s="38">
        <v>207.83333333333334</v>
      </c>
      <c r="K75" s="38">
        <v>210.01666666666668</v>
      </c>
      <c r="L75" s="38">
        <v>211.38333333333335</v>
      </c>
      <c r="M75" s="28">
        <v>208.65</v>
      </c>
      <c r="N75" s="28">
        <v>205.1</v>
      </c>
      <c r="O75" s="39">
        <v>26197200</v>
      </c>
      <c r="P75" s="40">
        <v>-3.8197197991012427E-2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45071</v>
      </c>
      <c r="E76" s="37">
        <v>126.8</v>
      </c>
      <c r="F76" s="37">
        <v>127.23333333333335</v>
      </c>
      <c r="G76" s="38">
        <v>126.16666666666669</v>
      </c>
      <c r="H76" s="38">
        <v>125.53333333333333</v>
      </c>
      <c r="I76" s="38">
        <v>124.46666666666667</v>
      </c>
      <c r="J76" s="38">
        <v>127.8666666666667</v>
      </c>
      <c r="K76" s="38">
        <v>128.93333333333337</v>
      </c>
      <c r="L76" s="38">
        <v>129.56666666666672</v>
      </c>
      <c r="M76" s="28">
        <v>128.30000000000001</v>
      </c>
      <c r="N76" s="28">
        <v>126.6</v>
      </c>
      <c r="O76" s="39">
        <v>96285000</v>
      </c>
      <c r="P76" s="40">
        <v>-1.6395954642966594E-2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45071</v>
      </c>
      <c r="E77" s="37">
        <v>106.4</v>
      </c>
      <c r="F77" s="37">
        <v>107.31666666666666</v>
      </c>
      <c r="G77" s="38">
        <v>103.83333333333333</v>
      </c>
      <c r="H77" s="38">
        <v>101.26666666666667</v>
      </c>
      <c r="I77" s="38">
        <v>97.783333333333331</v>
      </c>
      <c r="J77" s="38">
        <v>109.88333333333333</v>
      </c>
      <c r="K77" s="38">
        <v>113.36666666666667</v>
      </c>
      <c r="L77" s="38">
        <v>115.93333333333332</v>
      </c>
      <c r="M77" s="28">
        <v>110.8</v>
      </c>
      <c r="N77" s="28">
        <v>104.75</v>
      </c>
      <c r="O77" s="39">
        <v>72797400</v>
      </c>
      <c r="P77" s="40">
        <v>0.13543599257884972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45071</v>
      </c>
      <c r="E78" s="37">
        <v>603.95000000000005</v>
      </c>
      <c r="F78" s="37">
        <v>606</v>
      </c>
      <c r="G78" s="38">
        <v>599.1</v>
      </c>
      <c r="H78" s="38">
        <v>594.25</v>
      </c>
      <c r="I78" s="38">
        <v>587.35</v>
      </c>
      <c r="J78" s="38">
        <v>610.85</v>
      </c>
      <c r="K78" s="38">
        <v>617.75000000000011</v>
      </c>
      <c r="L78" s="38">
        <v>622.6</v>
      </c>
      <c r="M78" s="28">
        <v>612.9</v>
      </c>
      <c r="N78" s="28">
        <v>601.15</v>
      </c>
      <c r="O78" s="39">
        <v>7004950</v>
      </c>
      <c r="P78" s="40">
        <v>3.9484621778886116E-3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45071</v>
      </c>
      <c r="E79" s="37">
        <v>45.1</v>
      </c>
      <c r="F79" s="37">
        <v>45.283333333333331</v>
      </c>
      <c r="G79" s="38">
        <v>44.816666666666663</v>
      </c>
      <c r="H79" s="38">
        <v>44.533333333333331</v>
      </c>
      <c r="I79" s="38">
        <v>44.066666666666663</v>
      </c>
      <c r="J79" s="38">
        <v>45.566666666666663</v>
      </c>
      <c r="K79" s="38">
        <v>46.033333333333331</v>
      </c>
      <c r="L79" s="38">
        <v>46.316666666666663</v>
      </c>
      <c r="M79" s="28">
        <v>45.75</v>
      </c>
      <c r="N79" s="28">
        <v>45</v>
      </c>
      <c r="O79" s="39">
        <v>129622500</v>
      </c>
      <c r="P79" s="40">
        <v>1.9646017699115045E-2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45071</v>
      </c>
      <c r="E80" s="37">
        <v>597.9</v>
      </c>
      <c r="F80" s="37">
        <v>618.4</v>
      </c>
      <c r="G80" s="38">
        <v>571.44999999999993</v>
      </c>
      <c r="H80" s="38">
        <v>545</v>
      </c>
      <c r="I80" s="38">
        <v>498.04999999999995</v>
      </c>
      <c r="J80" s="38">
        <v>644.84999999999991</v>
      </c>
      <c r="K80" s="38">
        <v>691.8</v>
      </c>
      <c r="L80" s="38">
        <v>718.24999999999989</v>
      </c>
      <c r="M80" s="28">
        <v>665.35</v>
      </c>
      <c r="N80" s="28">
        <v>591.95000000000005</v>
      </c>
      <c r="O80" s="39">
        <v>6666400</v>
      </c>
      <c r="P80" s="40">
        <v>-0.12206813901729156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45071</v>
      </c>
      <c r="E81" s="37">
        <v>1009.1</v>
      </c>
      <c r="F81" s="37">
        <v>1012.9</v>
      </c>
      <c r="G81" s="38">
        <v>1003.9</v>
      </c>
      <c r="H81" s="38">
        <v>998.7</v>
      </c>
      <c r="I81" s="38">
        <v>989.7</v>
      </c>
      <c r="J81" s="38">
        <v>1018.0999999999999</v>
      </c>
      <c r="K81" s="38">
        <v>1027.0999999999999</v>
      </c>
      <c r="L81" s="38">
        <v>1032.2999999999997</v>
      </c>
      <c r="M81" s="28">
        <v>1021.9</v>
      </c>
      <c r="N81" s="28">
        <v>1007.7</v>
      </c>
      <c r="O81" s="39">
        <v>7548000</v>
      </c>
      <c r="P81" s="40">
        <v>-2.9071263184975559E-2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45071</v>
      </c>
      <c r="E82" s="37">
        <v>1310.1500000000001</v>
      </c>
      <c r="F82" s="37">
        <v>1336.7</v>
      </c>
      <c r="G82" s="38">
        <v>1273.95</v>
      </c>
      <c r="H82" s="38">
        <v>1237.75</v>
      </c>
      <c r="I82" s="38">
        <v>1175</v>
      </c>
      <c r="J82" s="38">
        <v>1372.9</v>
      </c>
      <c r="K82" s="38">
        <v>1435.65</v>
      </c>
      <c r="L82" s="38">
        <v>1471.8500000000001</v>
      </c>
      <c r="M82" s="28">
        <v>1399.45</v>
      </c>
      <c r="N82" s="28">
        <v>1300.5</v>
      </c>
      <c r="O82" s="39">
        <v>4735675</v>
      </c>
      <c r="P82" s="40">
        <v>4.6743070598116797E-2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45071</v>
      </c>
      <c r="E83" s="37">
        <v>278</v>
      </c>
      <c r="F83" s="37">
        <v>281.61666666666667</v>
      </c>
      <c r="G83" s="38">
        <v>273.48333333333335</v>
      </c>
      <c r="H83" s="38">
        <v>268.9666666666667</v>
      </c>
      <c r="I83" s="38">
        <v>260.83333333333337</v>
      </c>
      <c r="J83" s="38">
        <v>286.13333333333333</v>
      </c>
      <c r="K83" s="38">
        <v>294.26666666666665</v>
      </c>
      <c r="L83" s="38">
        <v>298.7833333333333</v>
      </c>
      <c r="M83" s="28">
        <v>289.75</v>
      </c>
      <c r="N83" s="28">
        <v>277.10000000000002</v>
      </c>
      <c r="O83" s="39">
        <v>8860000</v>
      </c>
      <c r="P83" s="40">
        <v>3.7956888472352387E-2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45071</v>
      </c>
      <c r="E84" s="37">
        <v>1707.25</v>
      </c>
      <c r="F84" s="37">
        <v>1713.6333333333332</v>
      </c>
      <c r="G84" s="38">
        <v>1692.7166666666665</v>
      </c>
      <c r="H84" s="38">
        <v>1678.1833333333332</v>
      </c>
      <c r="I84" s="38">
        <v>1657.2666666666664</v>
      </c>
      <c r="J84" s="38">
        <v>1728.1666666666665</v>
      </c>
      <c r="K84" s="38">
        <v>1749.0833333333335</v>
      </c>
      <c r="L84" s="38">
        <v>1763.6166666666666</v>
      </c>
      <c r="M84" s="28">
        <v>1734.55</v>
      </c>
      <c r="N84" s="28">
        <v>1699.1</v>
      </c>
      <c r="O84" s="39">
        <v>12554725</v>
      </c>
      <c r="P84" s="40">
        <v>1.1596754439681568E-2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45071</v>
      </c>
      <c r="E85" s="37">
        <v>486.65</v>
      </c>
      <c r="F85" s="37">
        <v>488.98333333333329</v>
      </c>
      <c r="G85" s="38">
        <v>480.06666666666661</v>
      </c>
      <c r="H85" s="38">
        <v>473.48333333333329</v>
      </c>
      <c r="I85" s="38">
        <v>464.56666666666661</v>
      </c>
      <c r="J85" s="38">
        <v>495.56666666666661</v>
      </c>
      <c r="K85" s="38">
        <v>504.48333333333323</v>
      </c>
      <c r="L85" s="38">
        <v>511.06666666666661</v>
      </c>
      <c r="M85" s="28">
        <v>497.9</v>
      </c>
      <c r="N85" s="28">
        <v>482.4</v>
      </c>
      <c r="O85" s="39">
        <v>6451250</v>
      </c>
      <c r="P85" s="40">
        <v>-1.6202821197102556E-2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45071</v>
      </c>
      <c r="E86" s="37">
        <v>3085.35</v>
      </c>
      <c r="F86" s="37">
        <v>3099.6333333333337</v>
      </c>
      <c r="G86" s="38">
        <v>3055.7666666666673</v>
      </c>
      <c r="H86" s="38">
        <v>3026.1833333333338</v>
      </c>
      <c r="I86" s="38">
        <v>2982.3166666666675</v>
      </c>
      <c r="J86" s="38">
        <v>3129.2166666666672</v>
      </c>
      <c r="K86" s="38">
        <v>3173.083333333333</v>
      </c>
      <c r="L86" s="38">
        <v>3202.666666666667</v>
      </c>
      <c r="M86" s="28">
        <v>3143.5</v>
      </c>
      <c r="N86" s="28">
        <v>3070.05</v>
      </c>
      <c r="O86" s="39">
        <v>2763300</v>
      </c>
      <c r="P86" s="40">
        <v>-1.3177630169273624E-2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45071</v>
      </c>
      <c r="E87" s="37">
        <v>1266.2</v>
      </c>
      <c r="F87" s="37">
        <v>1269.8500000000001</v>
      </c>
      <c r="G87" s="38">
        <v>1260.3000000000002</v>
      </c>
      <c r="H87" s="38">
        <v>1254.4000000000001</v>
      </c>
      <c r="I87" s="38">
        <v>1244.8500000000001</v>
      </c>
      <c r="J87" s="38">
        <v>1275.7500000000002</v>
      </c>
      <c r="K87" s="38">
        <v>1285.3</v>
      </c>
      <c r="L87" s="38">
        <v>1291.2000000000003</v>
      </c>
      <c r="M87" s="28">
        <v>1279.4000000000001</v>
      </c>
      <c r="N87" s="28">
        <v>1263.95</v>
      </c>
      <c r="O87" s="39">
        <v>5292500</v>
      </c>
      <c r="P87" s="40">
        <v>5.3186437458448092E-3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45071</v>
      </c>
      <c r="E88" s="37">
        <v>1079.55</v>
      </c>
      <c r="F88" s="37">
        <v>1079.8166666666666</v>
      </c>
      <c r="G88" s="38">
        <v>1074.7333333333331</v>
      </c>
      <c r="H88" s="38">
        <v>1069.9166666666665</v>
      </c>
      <c r="I88" s="38">
        <v>1064.833333333333</v>
      </c>
      <c r="J88" s="38">
        <v>1084.6333333333332</v>
      </c>
      <c r="K88" s="38">
        <v>1089.7166666666667</v>
      </c>
      <c r="L88" s="38">
        <v>1094.5333333333333</v>
      </c>
      <c r="M88" s="28">
        <v>1084.9000000000001</v>
      </c>
      <c r="N88" s="28">
        <v>1075</v>
      </c>
      <c r="O88" s="39">
        <v>11180400</v>
      </c>
      <c r="P88" s="40">
        <v>-1.1327762302692664E-2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45071</v>
      </c>
      <c r="E89" s="37">
        <v>2721</v>
      </c>
      <c r="F89" s="37">
        <v>2723.9833333333331</v>
      </c>
      <c r="G89" s="38">
        <v>2711.5166666666664</v>
      </c>
      <c r="H89" s="38">
        <v>2702.0333333333333</v>
      </c>
      <c r="I89" s="38">
        <v>2689.5666666666666</v>
      </c>
      <c r="J89" s="38">
        <v>2733.4666666666662</v>
      </c>
      <c r="K89" s="38">
        <v>2745.9333333333325</v>
      </c>
      <c r="L89" s="38">
        <v>2755.4166666666661</v>
      </c>
      <c r="M89" s="28">
        <v>2736.45</v>
      </c>
      <c r="N89" s="28">
        <v>2714.5</v>
      </c>
      <c r="O89" s="39">
        <v>19819200</v>
      </c>
      <c r="P89" s="40">
        <v>3.0896947756070159E-2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45071</v>
      </c>
      <c r="E90" s="37">
        <v>1809</v>
      </c>
      <c r="F90" s="37">
        <v>1814.05</v>
      </c>
      <c r="G90" s="38">
        <v>1799.1</v>
      </c>
      <c r="H90" s="38">
        <v>1789.2</v>
      </c>
      <c r="I90" s="38">
        <v>1774.25</v>
      </c>
      <c r="J90" s="38">
        <v>1823.9499999999998</v>
      </c>
      <c r="K90" s="38">
        <v>1838.9</v>
      </c>
      <c r="L90" s="38">
        <v>1848.7999999999997</v>
      </c>
      <c r="M90" s="28">
        <v>1829</v>
      </c>
      <c r="N90" s="28">
        <v>1804.15</v>
      </c>
      <c r="O90" s="39">
        <v>2237400</v>
      </c>
      <c r="P90" s="40">
        <v>2.2846391614030374E-3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45071</v>
      </c>
      <c r="E91" s="37">
        <v>1646.6</v>
      </c>
      <c r="F91" s="37">
        <v>1647.8333333333333</v>
      </c>
      <c r="G91" s="38">
        <v>1640.9666666666665</v>
      </c>
      <c r="H91" s="38">
        <v>1635.3333333333333</v>
      </c>
      <c r="I91" s="38">
        <v>1628.4666666666665</v>
      </c>
      <c r="J91" s="38">
        <v>1653.4666666666665</v>
      </c>
      <c r="K91" s="38">
        <v>1660.3333333333333</v>
      </c>
      <c r="L91" s="38">
        <v>1665.9666666666665</v>
      </c>
      <c r="M91" s="28">
        <v>1654.7</v>
      </c>
      <c r="N91" s="28">
        <v>1642.2</v>
      </c>
      <c r="O91" s="39">
        <v>70513850</v>
      </c>
      <c r="P91" s="40">
        <v>-7.7395187567237071E-3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45071</v>
      </c>
      <c r="E92" s="37">
        <v>562.4</v>
      </c>
      <c r="F92" s="37">
        <v>564.11666666666667</v>
      </c>
      <c r="G92" s="38">
        <v>558.98333333333335</v>
      </c>
      <c r="H92" s="38">
        <v>555.56666666666672</v>
      </c>
      <c r="I92" s="38">
        <v>550.43333333333339</v>
      </c>
      <c r="J92" s="38">
        <v>567.5333333333333</v>
      </c>
      <c r="K92" s="38">
        <v>572.66666666666674</v>
      </c>
      <c r="L92" s="38">
        <v>576.08333333333326</v>
      </c>
      <c r="M92" s="28">
        <v>569.25</v>
      </c>
      <c r="N92" s="28">
        <v>560.70000000000005</v>
      </c>
      <c r="O92" s="39">
        <v>17772700</v>
      </c>
      <c r="P92" s="40">
        <v>3.9145022989934136E-3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45071</v>
      </c>
      <c r="E93" s="37">
        <v>2733.15</v>
      </c>
      <c r="F93" s="37">
        <v>2739.3666666666668</v>
      </c>
      <c r="G93" s="38">
        <v>2720.7833333333338</v>
      </c>
      <c r="H93" s="38">
        <v>2708.416666666667</v>
      </c>
      <c r="I93" s="38">
        <v>2689.8333333333339</v>
      </c>
      <c r="J93" s="38">
        <v>2751.7333333333336</v>
      </c>
      <c r="K93" s="38">
        <v>2770.3166666666666</v>
      </c>
      <c r="L93" s="38">
        <v>2782.6833333333334</v>
      </c>
      <c r="M93" s="28">
        <v>2757.95</v>
      </c>
      <c r="N93" s="28">
        <v>2727</v>
      </c>
      <c r="O93" s="39">
        <v>4129800</v>
      </c>
      <c r="P93" s="40">
        <v>-2.000427137467075E-2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45071</v>
      </c>
      <c r="E94" s="37">
        <v>407.65</v>
      </c>
      <c r="F94" s="37">
        <v>409.36666666666662</v>
      </c>
      <c r="G94" s="38">
        <v>404.48333333333323</v>
      </c>
      <c r="H94" s="38">
        <v>401.31666666666661</v>
      </c>
      <c r="I94" s="38">
        <v>396.43333333333322</v>
      </c>
      <c r="J94" s="38">
        <v>412.53333333333325</v>
      </c>
      <c r="K94" s="38">
        <v>417.41666666666657</v>
      </c>
      <c r="L94" s="38">
        <v>420.58333333333326</v>
      </c>
      <c r="M94" s="28">
        <v>414.25</v>
      </c>
      <c r="N94" s="28">
        <v>406.2</v>
      </c>
      <c r="O94" s="39">
        <v>29570800</v>
      </c>
      <c r="P94" s="40">
        <v>9.2216541640785521E-3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45071</v>
      </c>
      <c r="E95" s="37">
        <v>101.95</v>
      </c>
      <c r="F95" s="37">
        <v>102.53333333333335</v>
      </c>
      <c r="G95" s="38">
        <v>101.11666666666669</v>
      </c>
      <c r="H95" s="38">
        <v>100.28333333333335</v>
      </c>
      <c r="I95" s="38">
        <v>98.866666666666688</v>
      </c>
      <c r="J95" s="38">
        <v>103.36666666666669</v>
      </c>
      <c r="K95" s="38">
        <v>104.78333333333335</v>
      </c>
      <c r="L95" s="38">
        <v>105.61666666666669</v>
      </c>
      <c r="M95" s="28">
        <v>103.95</v>
      </c>
      <c r="N95" s="28">
        <v>101.7</v>
      </c>
      <c r="O95" s="39">
        <v>22737900</v>
      </c>
      <c r="P95" s="40">
        <v>3.0701794148844545E-2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45071</v>
      </c>
      <c r="E96" s="37">
        <v>254.45</v>
      </c>
      <c r="F96" s="37">
        <v>256.11666666666667</v>
      </c>
      <c r="G96" s="38">
        <v>251.98333333333335</v>
      </c>
      <c r="H96" s="38">
        <v>249.51666666666668</v>
      </c>
      <c r="I96" s="38">
        <v>245.38333333333335</v>
      </c>
      <c r="J96" s="38">
        <v>258.58333333333337</v>
      </c>
      <c r="K96" s="38">
        <v>262.7166666666667</v>
      </c>
      <c r="L96" s="38">
        <v>265.18333333333334</v>
      </c>
      <c r="M96" s="28">
        <v>260.25</v>
      </c>
      <c r="N96" s="28">
        <v>253.65</v>
      </c>
      <c r="O96" s="39">
        <v>19696500</v>
      </c>
      <c r="P96" s="40">
        <v>-1.2454311628536618E-2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45071</v>
      </c>
      <c r="E97" s="37">
        <v>2632.8</v>
      </c>
      <c r="F97" s="37">
        <v>2644.4833333333336</v>
      </c>
      <c r="G97" s="38">
        <v>2617.416666666667</v>
      </c>
      <c r="H97" s="38">
        <v>2602.0333333333333</v>
      </c>
      <c r="I97" s="38">
        <v>2574.9666666666667</v>
      </c>
      <c r="J97" s="38">
        <v>2659.8666666666672</v>
      </c>
      <c r="K97" s="38">
        <v>2686.9333333333338</v>
      </c>
      <c r="L97" s="38">
        <v>2702.3166666666675</v>
      </c>
      <c r="M97" s="28">
        <v>2671.55</v>
      </c>
      <c r="N97" s="28">
        <v>2629.1</v>
      </c>
      <c r="O97" s="39">
        <v>9648900</v>
      </c>
      <c r="P97" s="40">
        <v>-1.5548957791313397E-2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45071</v>
      </c>
      <c r="E98" s="37">
        <v>111.6</v>
      </c>
      <c r="F98" s="37">
        <v>112.73333333333333</v>
      </c>
      <c r="G98" s="38">
        <v>109.86666666666667</v>
      </c>
      <c r="H98" s="38">
        <v>108.13333333333334</v>
      </c>
      <c r="I98" s="38">
        <v>105.26666666666668</v>
      </c>
      <c r="J98" s="38">
        <v>114.46666666666667</v>
      </c>
      <c r="K98" s="38">
        <v>117.33333333333331</v>
      </c>
      <c r="L98" s="38">
        <v>119.06666666666666</v>
      </c>
      <c r="M98" s="28">
        <v>115.6</v>
      </c>
      <c r="N98" s="28">
        <v>111</v>
      </c>
      <c r="O98" s="39">
        <v>53935700</v>
      </c>
      <c r="P98" s="40">
        <v>1.2930257365645518E-2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45071</v>
      </c>
      <c r="E99" s="37">
        <v>947.5</v>
      </c>
      <c r="F99" s="37">
        <v>947.26666666666677</v>
      </c>
      <c r="G99" s="38">
        <v>942.78333333333353</v>
      </c>
      <c r="H99" s="38">
        <v>938.06666666666672</v>
      </c>
      <c r="I99" s="38">
        <v>933.58333333333348</v>
      </c>
      <c r="J99" s="38">
        <v>951.98333333333358</v>
      </c>
      <c r="K99" s="38">
        <v>956.46666666666692</v>
      </c>
      <c r="L99" s="38">
        <v>961.18333333333362</v>
      </c>
      <c r="M99" s="28">
        <v>951.75</v>
      </c>
      <c r="N99" s="28">
        <v>942.55</v>
      </c>
      <c r="O99" s="39">
        <v>76773200</v>
      </c>
      <c r="P99" s="40">
        <v>-3.6610070949045686E-3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45071</v>
      </c>
      <c r="E100" s="37">
        <v>1097.4000000000001</v>
      </c>
      <c r="F100" s="37">
        <v>1103.8666666666668</v>
      </c>
      <c r="G100" s="38">
        <v>1088.7333333333336</v>
      </c>
      <c r="H100" s="38">
        <v>1080.0666666666668</v>
      </c>
      <c r="I100" s="38">
        <v>1064.9333333333336</v>
      </c>
      <c r="J100" s="38">
        <v>1112.5333333333335</v>
      </c>
      <c r="K100" s="38">
        <v>1127.6666666666667</v>
      </c>
      <c r="L100" s="38">
        <v>1136.3333333333335</v>
      </c>
      <c r="M100" s="28">
        <v>1119</v>
      </c>
      <c r="N100" s="28">
        <v>1095.2</v>
      </c>
      <c r="O100" s="39">
        <v>4708975</v>
      </c>
      <c r="P100" s="40">
        <v>2.2151435067859798E-2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45071</v>
      </c>
      <c r="E101" s="37">
        <v>425.1</v>
      </c>
      <c r="F101" s="37">
        <v>428.06666666666666</v>
      </c>
      <c r="G101" s="38">
        <v>421.0333333333333</v>
      </c>
      <c r="H101" s="38">
        <v>416.96666666666664</v>
      </c>
      <c r="I101" s="38">
        <v>409.93333333333328</v>
      </c>
      <c r="J101" s="38">
        <v>432.13333333333333</v>
      </c>
      <c r="K101" s="38">
        <v>439.16666666666674</v>
      </c>
      <c r="L101" s="38">
        <v>443.23333333333335</v>
      </c>
      <c r="M101" s="28">
        <v>435.1</v>
      </c>
      <c r="N101" s="28">
        <v>424</v>
      </c>
      <c r="O101" s="39">
        <v>13839000</v>
      </c>
      <c r="P101" s="40">
        <v>1.5743697016404271E-2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45071</v>
      </c>
      <c r="E102" s="37">
        <v>7.05</v>
      </c>
      <c r="F102" s="37">
        <v>7.0333333333333323</v>
      </c>
      <c r="G102" s="38">
        <v>6.966666666666665</v>
      </c>
      <c r="H102" s="38">
        <v>6.8833333333333329</v>
      </c>
      <c r="I102" s="38">
        <v>6.8166666666666655</v>
      </c>
      <c r="J102" s="38">
        <v>7.1166666666666645</v>
      </c>
      <c r="K102" s="38">
        <v>7.1833333333333327</v>
      </c>
      <c r="L102" s="38">
        <v>7.2666666666666639</v>
      </c>
      <c r="M102" s="28">
        <v>7.1</v>
      </c>
      <c r="N102" s="28">
        <v>6.95</v>
      </c>
      <c r="O102" s="39">
        <v>636980000</v>
      </c>
      <c r="P102" s="40">
        <v>4.0868016406032978E-2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45071</v>
      </c>
      <c r="E103" s="37">
        <v>91</v>
      </c>
      <c r="F103" s="37">
        <v>91.7</v>
      </c>
      <c r="G103" s="38">
        <v>90.050000000000011</v>
      </c>
      <c r="H103" s="38">
        <v>89.100000000000009</v>
      </c>
      <c r="I103" s="38">
        <v>87.450000000000017</v>
      </c>
      <c r="J103" s="38">
        <v>92.65</v>
      </c>
      <c r="K103" s="38">
        <v>94.300000000000011</v>
      </c>
      <c r="L103" s="38">
        <v>95.25</v>
      </c>
      <c r="M103" s="28">
        <v>93.35</v>
      </c>
      <c r="N103" s="28">
        <v>90.75</v>
      </c>
      <c r="O103" s="39">
        <v>183920000</v>
      </c>
      <c r="P103" s="40">
        <v>1.0341261633919339E-3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45071</v>
      </c>
      <c r="E104" s="37">
        <v>66.5</v>
      </c>
      <c r="F104" s="37">
        <v>66.783333333333331</v>
      </c>
      <c r="G104" s="38">
        <v>65.966666666666669</v>
      </c>
      <c r="H104" s="38">
        <v>65.433333333333337</v>
      </c>
      <c r="I104" s="38">
        <v>64.616666666666674</v>
      </c>
      <c r="J104" s="38">
        <v>67.316666666666663</v>
      </c>
      <c r="K104" s="38">
        <v>68.133333333333326</v>
      </c>
      <c r="L104" s="38">
        <v>68.666666666666657</v>
      </c>
      <c r="M104" s="28">
        <v>67.599999999999994</v>
      </c>
      <c r="N104" s="28">
        <v>66.25</v>
      </c>
      <c r="O104" s="39">
        <v>234840000</v>
      </c>
      <c r="P104" s="40">
        <v>1.5634122607849497E-2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45071</v>
      </c>
      <c r="E105" s="37">
        <v>159.1</v>
      </c>
      <c r="F105" s="37">
        <v>160.26666666666665</v>
      </c>
      <c r="G105" s="38">
        <v>157.33333333333331</v>
      </c>
      <c r="H105" s="38">
        <v>155.56666666666666</v>
      </c>
      <c r="I105" s="38">
        <v>152.63333333333333</v>
      </c>
      <c r="J105" s="38">
        <v>162.0333333333333</v>
      </c>
      <c r="K105" s="38">
        <v>164.96666666666664</v>
      </c>
      <c r="L105" s="38">
        <v>166.73333333333329</v>
      </c>
      <c r="M105" s="28">
        <v>163.19999999999999</v>
      </c>
      <c r="N105" s="28">
        <v>158.5</v>
      </c>
      <c r="O105" s="39">
        <v>39502500</v>
      </c>
      <c r="P105" s="40">
        <v>-1.5789965430253201E-2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45071</v>
      </c>
      <c r="E106" s="37">
        <v>480.5</v>
      </c>
      <c r="F106" s="37">
        <v>484.31666666666666</v>
      </c>
      <c r="G106" s="38">
        <v>475.48333333333335</v>
      </c>
      <c r="H106" s="38">
        <v>470.4666666666667</v>
      </c>
      <c r="I106" s="38">
        <v>461.63333333333338</v>
      </c>
      <c r="J106" s="38">
        <v>489.33333333333331</v>
      </c>
      <c r="K106" s="38">
        <v>498.16666666666669</v>
      </c>
      <c r="L106" s="38">
        <v>503.18333333333328</v>
      </c>
      <c r="M106" s="28">
        <v>493.15</v>
      </c>
      <c r="N106" s="28">
        <v>479.3</v>
      </c>
      <c r="O106" s="39">
        <v>8038250</v>
      </c>
      <c r="P106" s="40">
        <v>-4.5551020408163265E-2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45071</v>
      </c>
      <c r="E107" s="37">
        <v>366.6</v>
      </c>
      <c r="F107" s="37">
        <v>368.26666666666665</v>
      </c>
      <c r="G107" s="38">
        <v>364.08333333333331</v>
      </c>
      <c r="H107" s="38">
        <v>361.56666666666666</v>
      </c>
      <c r="I107" s="38">
        <v>357.38333333333333</v>
      </c>
      <c r="J107" s="38">
        <v>370.7833333333333</v>
      </c>
      <c r="K107" s="38">
        <v>374.9666666666667</v>
      </c>
      <c r="L107" s="38">
        <v>377.48333333333329</v>
      </c>
      <c r="M107" s="28">
        <v>372.45</v>
      </c>
      <c r="N107" s="28">
        <v>365.75</v>
      </c>
      <c r="O107" s="39">
        <v>23498000</v>
      </c>
      <c r="P107" s="40">
        <v>-1.6573198292458357E-2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45071</v>
      </c>
      <c r="E108" s="37">
        <v>188.8</v>
      </c>
      <c r="F108" s="37">
        <v>190.96666666666667</v>
      </c>
      <c r="G108" s="38">
        <v>185.73333333333335</v>
      </c>
      <c r="H108" s="38">
        <v>182.66666666666669</v>
      </c>
      <c r="I108" s="38">
        <v>177.43333333333337</v>
      </c>
      <c r="J108" s="38">
        <v>194.03333333333333</v>
      </c>
      <c r="K108" s="38">
        <v>199.26666666666662</v>
      </c>
      <c r="L108" s="38">
        <v>202.33333333333331</v>
      </c>
      <c r="M108" s="28">
        <v>196.2</v>
      </c>
      <c r="N108" s="28">
        <v>187.9</v>
      </c>
      <c r="O108" s="39">
        <v>18003200</v>
      </c>
      <c r="P108" s="40">
        <v>-2.1437578814627996E-2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45071</v>
      </c>
      <c r="E109" s="37">
        <v>5659.8</v>
      </c>
      <c r="F109" s="37">
        <v>5722.0666666666666</v>
      </c>
      <c r="G109" s="38">
        <v>5577.7333333333336</v>
      </c>
      <c r="H109" s="38">
        <v>5495.666666666667</v>
      </c>
      <c r="I109" s="38">
        <v>5351.3333333333339</v>
      </c>
      <c r="J109" s="38">
        <v>5804.1333333333332</v>
      </c>
      <c r="K109" s="38">
        <v>5948.4666666666672</v>
      </c>
      <c r="L109" s="38">
        <v>6030.5333333333328</v>
      </c>
      <c r="M109" s="28">
        <v>5866.4</v>
      </c>
      <c r="N109" s="28">
        <v>5640</v>
      </c>
      <c r="O109" s="39">
        <v>358650</v>
      </c>
      <c r="P109" s="40">
        <v>4.5931758530183726E-2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45071</v>
      </c>
      <c r="E110" s="37">
        <v>2264.15</v>
      </c>
      <c r="F110" s="37">
        <v>2284.0333333333333</v>
      </c>
      <c r="G110" s="38">
        <v>2234.5666666666666</v>
      </c>
      <c r="H110" s="38">
        <v>2204.9833333333331</v>
      </c>
      <c r="I110" s="38">
        <v>2155.5166666666664</v>
      </c>
      <c r="J110" s="38">
        <v>2313.6166666666668</v>
      </c>
      <c r="K110" s="38">
        <v>2363.083333333333</v>
      </c>
      <c r="L110" s="38">
        <v>2392.666666666667</v>
      </c>
      <c r="M110" s="28">
        <v>2333.5</v>
      </c>
      <c r="N110" s="28">
        <v>2254.4499999999998</v>
      </c>
      <c r="O110" s="39">
        <v>3372600</v>
      </c>
      <c r="P110" s="40">
        <v>-2.3453787352328007E-2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45071</v>
      </c>
      <c r="E111" s="37">
        <v>1239.45</v>
      </c>
      <c r="F111" s="37">
        <v>1238.3333333333333</v>
      </c>
      <c r="G111" s="38">
        <v>1231.7166666666665</v>
      </c>
      <c r="H111" s="38">
        <v>1223.9833333333331</v>
      </c>
      <c r="I111" s="38">
        <v>1217.3666666666663</v>
      </c>
      <c r="J111" s="38">
        <v>1246.0666666666666</v>
      </c>
      <c r="K111" s="38">
        <v>1252.6833333333334</v>
      </c>
      <c r="L111" s="38">
        <v>1260.4166666666667</v>
      </c>
      <c r="M111" s="28">
        <v>1244.95</v>
      </c>
      <c r="N111" s="28">
        <v>1230.5999999999999</v>
      </c>
      <c r="O111" s="39">
        <v>21409850</v>
      </c>
      <c r="P111" s="40">
        <v>-2.0184523291946786E-2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45071</v>
      </c>
      <c r="E112" s="37">
        <v>147.5</v>
      </c>
      <c r="F112" s="37">
        <v>149.06666666666666</v>
      </c>
      <c r="G112" s="38">
        <v>145.48333333333332</v>
      </c>
      <c r="H112" s="38">
        <v>143.46666666666667</v>
      </c>
      <c r="I112" s="38">
        <v>139.88333333333333</v>
      </c>
      <c r="J112" s="38">
        <v>151.08333333333331</v>
      </c>
      <c r="K112" s="38">
        <v>154.66666666666669</v>
      </c>
      <c r="L112" s="38">
        <v>156.68333333333331</v>
      </c>
      <c r="M112" s="28">
        <v>152.65</v>
      </c>
      <c r="N112" s="28">
        <v>147.05000000000001</v>
      </c>
      <c r="O112" s="39">
        <v>34686400</v>
      </c>
      <c r="P112" s="40">
        <v>5.530506319100905E-2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45071</v>
      </c>
      <c r="E113" s="37">
        <v>1249.5999999999999</v>
      </c>
      <c r="F113" s="37">
        <v>1252.6666666666665</v>
      </c>
      <c r="G113" s="38">
        <v>1242.5333333333331</v>
      </c>
      <c r="H113" s="38">
        <v>1235.4666666666665</v>
      </c>
      <c r="I113" s="38">
        <v>1225.333333333333</v>
      </c>
      <c r="J113" s="38">
        <v>1259.7333333333331</v>
      </c>
      <c r="K113" s="38">
        <v>1269.8666666666663</v>
      </c>
      <c r="L113" s="38">
        <v>1276.9333333333332</v>
      </c>
      <c r="M113" s="28">
        <v>1262.8</v>
      </c>
      <c r="N113" s="28">
        <v>1245.5999999999999</v>
      </c>
      <c r="O113" s="39">
        <v>51239600</v>
      </c>
      <c r="P113" s="40">
        <v>6.347660085944804E-3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45071</v>
      </c>
      <c r="E114" s="37">
        <v>552.15</v>
      </c>
      <c r="F114" s="37">
        <v>552.13333333333333</v>
      </c>
      <c r="G114" s="38">
        <v>545.51666666666665</v>
      </c>
      <c r="H114" s="38">
        <v>538.88333333333333</v>
      </c>
      <c r="I114" s="38">
        <v>532.26666666666665</v>
      </c>
      <c r="J114" s="38">
        <v>558.76666666666665</v>
      </c>
      <c r="K114" s="38">
        <v>565.38333333333321</v>
      </c>
      <c r="L114" s="38">
        <v>572.01666666666665</v>
      </c>
      <c r="M114" s="28">
        <v>558.75</v>
      </c>
      <c r="N114" s="28">
        <v>545.5</v>
      </c>
      <c r="O114" s="39">
        <v>4621100</v>
      </c>
      <c r="P114" s="40">
        <v>-6.7490596453519611E-3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45071</v>
      </c>
      <c r="E115" s="37">
        <v>86</v>
      </c>
      <c r="F115" s="37">
        <v>86.516666666666666</v>
      </c>
      <c r="G115" s="38">
        <v>85.283333333333331</v>
      </c>
      <c r="H115" s="38">
        <v>84.566666666666663</v>
      </c>
      <c r="I115" s="38">
        <v>83.333333333333329</v>
      </c>
      <c r="J115" s="38">
        <v>87.233333333333334</v>
      </c>
      <c r="K115" s="38">
        <v>88.466666666666654</v>
      </c>
      <c r="L115" s="38">
        <v>89.183333333333337</v>
      </c>
      <c r="M115" s="28">
        <v>87.75</v>
      </c>
      <c r="N115" s="28">
        <v>85.8</v>
      </c>
      <c r="O115" s="39">
        <v>78468000</v>
      </c>
      <c r="P115" s="40">
        <v>-2.7432024169184291E-2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45071</v>
      </c>
      <c r="E116" s="37">
        <v>675.65</v>
      </c>
      <c r="F116" s="37">
        <v>678.69999999999993</v>
      </c>
      <c r="G116" s="38">
        <v>669.84999999999991</v>
      </c>
      <c r="H116" s="38">
        <v>664.05</v>
      </c>
      <c r="I116" s="38">
        <v>655.19999999999993</v>
      </c>
      <c r="J116" s="38">
        <v>684.49999999999989</v>
      </c>
      <c r="K116" s="38">
        <v>693.35</v>
      </c>
      <c r="L116" s="38">
        <v>699.14999999999986</v>
      </c>
      <c r="M116" s="28">
        <v>687.55</v>
      </c>
      <c r="N116" s="28">
        <v>672.9</v>
      </c>
      <c r="O116" s="39">
        <v>4148950</v>
      </c>
      <c r="P116" s="40">
        <v>1.7697704081632654E-2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45071</v>
      </c>
      <c r="E117" s="37">
        <v>615.1</v>
      </c>
      <c r="F117" s="37">
        <v>618.7833333333333</v>
      </c>
      <c r="G117" s="38">
        <v>609.71666666666658</v>
      </c>
      <c r="H117" s="38">
        <v>604.33333333333326</v>
      </c>
      <c r="I117" s="38">
        <v>595.26666666666654</v>
      </c>
      <c r="J117" s="38">
        <v>624.16666666666663</v>
      </c>
      <c r="K117" s="38">
        <v>633.23333333333323</v>
      </c>
      <c r="L117" s="38">
        <v>638.61666666666667</v>
      </c>
      <c r="M117" s="28">
        <v>627.85</v>
      </c>
      <c r="N117" s="28">
        <v>613.4</v>
      </c>
      <c r="O117" s="39">
        <v>14148750</v>
      </c>
      <c r="P117" s="40">
        <v>2.3555665757500621E-3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45071</v>
      </c>
      <c r="E118" s="37">
        <v>420.95</v>
      </c>
      <c r="F118" s="37">
        <v>424.16666666666669</v>
      </c>
      <c r="G118" s="38">
        <v>416.08333333333337</v>
      </c>
      <c r="H118" s="38">
        <v>411.2166666666667</v>
      </c>
      <c r="I118" s="38">
        <v>403.13333333333338</v>
      </c>
      <c r="J118" s="38">
        <v>429.03333333333336</v>
      </c>
      <c r="K118" s="38">
        <v>437.11666666666673</v>
      </c>
      <c r="L118" s="38">
        <v>441.98333333333335</v>
      </c>
      <c r="M118" s="28">
        <v>432.25</v>
      </c>
      <c r="N118" s="28">
        <v>419.3</v>
      </c>
      <c r="O118" s="39">
        <v>80912000</v>
      </c>
      <c r="P118" s="40">
        <v>0.12876944711055557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45071</v>
      </c>
      <c r="E119" s="37">
        <v>524.9</v>
      </c>
      <c r="F119" s="37">
        <v>529.15</v>
      </c>
      <c r="G119" s="38">
        <v>518.54999999999995</v>
      </c>
      <c r="H119" s="38">
        <v>512.19999999999993</v>
      </c>
      <c r="I119" s="38">
        <v>501.59999999999991</v>
      </c>
      <c r="J119" s="38">
        <v>535.5</v>
      </c>
      <c r="K119" s="38">
        <v>546.10000000000014</v>
      </c>
      <c r="L119" s="38">
        <v>552.45000000000005</v>
      </c>
      <c r="M119" s="28">
        <v>539.75</v>
      </c>
      <c r="N119" s="28">
        <v>522.79999999999995</v>
      </c>
      <c r="O119" s="39">
        <v>21911250</v>
      </c>
      <c r="P119" s="40">
        <v>2.4249152740446419E-2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45071</v>
      </c>
      <c r="E120" s="37">
        <v>3016.5</v>
      </c>
      <c r="F120" s="37">
        <v>3032.15</v>
      </c>
      <c r="G120" s="38">
        <v>2993</v>
      </c>
      <c r="H120" s="38">
        <v>2969.5</v>
      </c>
      <c r="I120" s="38">
        <v>2930.35</v>
      </c>
      <c r="J120" s="38">
        <v>3055.65</v>
      </c>
      <c r="K120" s="38">
        <v>3094.8000000000006</v>
      </c>
      <c r="L120" s="38">
        <v>3118.3</v>
      </c>
      <c r="M120" s="28">
        <v>3071.3</v>
      </c>
      <c r="N120" s="28">
        <v>3008.65</v>
      </c>
      <c r="O120" s="39">
        <v>397750</v>
      </c>
      <c r="P120" s="40">
        <v>8.2382762991128015E-3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45071</v>
      </c>
      <c r="E121" s="37">
        <v>693.85</v>
      </c>
      <c r="F121" s="37">
        <v>698.6</v>
      </c>
      <c r="G121" s="38">
        <v>686.80000000000007</v>
      </c>
      <c r="H121" s="38">
        <v>679.75</v>
      </c>
      <c r="I121" s="38">
        <v>667.95</v>
      </c>
      <c r="J121" s="38">
        <v>705.65000000000009</v>
      </c>
      <c r="K121" s="38">
        <v>717.45</v>
      </c>
      <c r="L121" s="38">
        <v>724.50000000000011</v>
      </c>
      <c r="M121" s="28">
        <v>710.4</v>
      </c>
      <c r="N121" s="28">
        <v>691.55</v>
      </c>
      <c r="O121" s="39">
        <v>25905150</v>
      </c>
      <c r="P121" s="40">
        <v>2.7028473560265467E-2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45071</v>
      </c>
      <c r="E122" s="37">
        <v>470.75</v>
      </c>
      <c r="F122" s="37">
        <v>469.95</v>
      </c>
      <c r="G122" s="38">
        <v>456.34999999999997</v>
      </c>
      <c r="H122" s="38">
        <v>441.95</v>
      </c>
      <c r="I122" s="38">
        <v>428.34999999999997</v>
      </c>
      <c r="J122" s="38">
        <v>484.34999999999997</v>
      </c>
      <c r="K122" s="38">
        <v>497.95</v>
      </c>
      <c r="L122" s="38">
        <v>512.34999999999991</v>
      </c>
      <c r="M122" s="28">
        <v>483.55</v>
      </c>
      <c r="N122" s="28">
        <v>455.55</v>
      </c>
      <c r="O122" s="39">
        <v>18242500</v>
      </c>
      <c r="P122" s="40">
        <v>-1.6444264725704271E-2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45071</v>
      </c>
      <c r="E123" s="37">
        <v>1925.4</v>
      </c>
      <c r="F123" s="37">
        <v>1922.3500000000001</v>
      </c>
      <c r="G123" s="38">
        <v>1914.3000000000002</v>
      </c>
      <c r="H123" s="38">
        <v>1903.2</v>
      </c>
      <c r="I123" s="38">
        <v>1895.15</v>
      </c>
      <c r="J123" s="38">
        <v>1933.4500000000003</v>
      </c>
      <c r="K123" s="38">
        <v>1941.5</v>
      </c>
      <c r="L123" s="38">
        <v>1952.6000000000004</v>
      </c>
      <c r="M123" s="28">
        <v>1930.4</v>
      </c>
      <c r="N123" s="28">
        <v>1911.25</v>
      </c>
      <c r="O123" s="39">
        <v>28628400</v>
      </c>
      <c r="P123" s="40">
        <v>-9.4938898653417654E-3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45071</v>
      </c>
      <c r="E124" s="37">
        <v>99.45</v>
      </c>
      <c r="F124" s="37">
        <v>100.33333333333333</v>
      </c>
      <c r="G124" s="38">
        <v>98.266666666666652</v>
      </c>
      <c r="H124" s="38">
        <v>97.083333333333329</v>
      </c>
      <c r="I124" s="38">
        <v>95.016666666666652</v>
      </c>
      <c r="J124" s="38">
        <v>101.51666666666665</v>
      </c>
      <c r="K124" s="38">
        <v>103.58333333333334</v>
      </c>
      <c r="L124" s="38">
        <v>104.76666666666665</v>
      </c>
      <c r="M124" s="28">
        <v>102.4</v>
      </c>
      <c r="N124" s="28">
        <v>99.15</v>
      </c>
      <c r="O124" s="39">
        <v>88035260</v>
      </c>
      <c r="P124" s="40">
        <v>8.8611785477819463E-2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45071</v>
      </c>
      <c r="E125" s="37">
        <v>1974.9</v>
      </c>
      <c r="F125" s="37">
        <v>1984.5333333333335</v>
      </c>
      <c r="G125" s="38">
        <v>1956.4666666666672</v>
      </c>
      <c r="H125" s="38">
        <v>1938.0333333333335</v>
      </c>
      <c r="I125" s="38">
        <v>1909.9666666666672</v>
      </c>
      <c r="J125" s="38">
        <v>2002.9666666666672</v>
      </c>
      <c r="K125" s="38">
        <v>2031.0333333333333</v>
      </c>
      <c r="L125" s="38">
        <v>2049.4666666666672</v>
      </c>
      <c r="M125" s="28">
        <v>2012.6</v>
      </c>
      <c r="N125" s="28">
        <v>1966.1</v>
      </c>
      <c r="O125" s="39">
        <v>976700</v>
      </c>
      <c r="P125" s="40">
        <v>3.9761537233193166E-2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45071</v>
      </c>
      <c r="E126" s="37">
        <v>310.8</v>
      </c>
      <c r="F126" s="37">
        <v>312.34999999999997</v>
      </c>
      <c r="G126" s="38">
        <v>307.99999999999994</v>
      </c>
      <c r="H126" s="38">
        <v>305.2</v>
      </c>
      <c r="I126" s="38">
        <v>300.84999999999997</v>
      </c>
      <c r="J126" s="38">
        <v>315.14999999999992</v>
      </c>
      <c r="K126" s="38">
        <v>319.49999999999994</v>
      </c>
      <c r="L126" s="38">
        <v>322.2999999999999</v>
      </c>
      <c r="M126" s="28">
        <v>316.7</v>
      </c>
      <c r="N126" s="28">
        <v>309.55</v>
      </c>
      <c r="O126" s="39">
        <v>13926100</v>
      </c>
      <c r="P126" s="40">
        <v>-1.35786028984686E-2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45071</v>
      </c>
      <c r="E127" s="37">
        <v>366.05</v>
      </c>
      <c r="F127" s="37">
        <v>367.98333333333335</v>
      </c>
      <c r="G127" s="38">
        <v>360.91666666666669</v>
      </c>
      <c r="H127" s="38">
        <v>355.78333333333336</v>
      </c>
      <c r="I127" s="38">
        <v>348.7166666666667</v>
      </c>
      <c r="J127" s="38">
        <v>373.11666666666667</v>
      </c>
      <c r="K127" s="38">
        <v>380.18333333333328</v>
      </c>
      <c r="L127" s="38">
        <v>385.31666666666666</v>
      </c>
      <c r="M127" s="28">
        <v>375.05</v>
      </c>
      <c r="N127" s="28">
        <v>362.85</v>
      </c>
      <c r="O127" s="39">
        <v>21790000</v>
      </c>
      <c r="P127" s="40">
        <v>-0.10674756087562515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45071</v>
      </c>
      <c r="E128" s="37">
        <v>2191.6999999999998</v>
      </c>
      <c r="F128" s="37">
        <v>2204.85</v>
      </c>
      <c r="G128" s="38">
        <v>2171.85</v>
      </c>
      <c r="H128" s="38">
        <v>2152</v>
      </c>
      <c r="I128" s="38">
        <v>2119</v>
      </c>
      <c r="J128" s="38">
        <v>2224.6999999999998</v>
      </c>
      <c r="K128" s="38">
        <v>2257.6999999999998</v>
      </c>
      <c r="L128" s="38">
        <v>2277.5499999999997</v>
      </c>
      <c r="M128" s="28">
        <v>2237.85</v>
      </c>
      <c r="N128" s="28">
        <v>2185</v>
      </c>
      <c r="O128" s="39">
        <v>15101100</v>
      </c>
      <c r="P128" s="40">
        <v>5.7644907370597127E-4</v>
      </c>
    </row>
    <row r="129" spans="1:16" ht="12.75" customHeight="1">
      <c r="A129" s="28">
        <v>119</v>
      </c>
      <c r="B129" s="29" t="s">
        <v>86</v>
      </c>
      <c r="C129" s="30" t="s">
        <v>863</v>
      </c>
      <c r="D129" s="31">
        <v>45071</v>
      </c>
      <c r="E129" s="37">
        <v>4718.8</v>
      </c>
      <c r="F129" s="37">
        <v>4736.0999999999995</v>
      </c>
      <c r="G129" s="38">
        <v>4695.2499999999991</v>
      </c>
      <c r="H129" s="38">
        <v>4671.7</v>
      </c>
      <c r="I129" s="38">
        <v>4630.8499999999995</v>
      </c>
      <c r="J129" s="38">
        <v>4759.6499999999987</v>
      </c>
      <c r="K129" s="38">
        <v>4800.4999999999991</v>
      </c>
      <c r="L129" s="38">
        <v>4824.0499999999984</v>
      </c>
      <c r="M129" s="28">
        <v>4776.95</v>
      </c>
      <c r="N129" s="28">
        <v>4712.55</v>
      </c>
      <c r="O129" s="39">
        <v>1419000</v>
      </c>
      <c r="P129" s="40">
        <v>1.611170784103115E-2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45071</v>
      </c>
      <c r="E130" s="37">
        <v>3834.85</v>
      </c>
      <c r="F130" s="37">
        <v>3842.5833333333335</v>
      </c>
      <c r="G130" s="38">
        <v>3815.2166666666672</v>
      </c>
      <c r="H130" s="38">
        <v>3795.5833333333335</v>
      </c>
      <c r="I130" s="38">
        <v>3768.2166666666672</v>
      </c>
      <c r="J130" s="38">
        <v>3862.2166666666672</v>
      </c>
      <c r="K130" s="38">
        <v>3889.583333333333</v>
      </c>
      <c r="L130" s="38">
        <v>3909.2166666666672</v>
      </c>
      <c r="M130" s="28">
        <v>3869.95</v>
      </c>
      <c r="N130" s="28">
        <v>3822.95</v>
      </c>
      <c r="O130" s="39">
        <v>1237200</v>
      </c>
      <c r="P130" s="40">
        <v>1.0949501552541265E-2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45071</v>
      </c>
      <c r="E131" s="37">
        <v>778.95</v>
      </c>
      <c r="F131" s="37">
        <v>778.5</v>
      </c>
      <c r="G131" s="38">
        <v>773.45</v>
      </c>
      <c r="H131" s="38">
        <v>767.95</v>
      </c>
      <c r="I131" s="38">
        <v>762.90000000000009</v>
      </c>
      <c r="J131" s="38">
        <v>784</v>
      </c>
      <c r="K131" s="38">
        <v>789.05</v>
      </c>
      <c r="L131" s="38">
        <v>794.55</v>
      </c>
      <c r="M131" s="28">
        <v>783.55</v>
      </c>
      <c r="N131" s="28">
        <v>773</v>
      </c>
      <c r="O131" s="39">
        <v>6644450</v>
      </c>
      <c r="P131" s="40">
        <v>-1.9320035127336595E-2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45071</v>
      </c>
      <c r="E132" s="37">
        <v>1245.9000000000001</v>
      </c>
      <c r="F132" s="37">
        <v>1253.1500000000001</v>
      </c>
      <c r="G132" s="38">
        <v>1236.4000000000001</v>
      </c>
      <c r="H132" s="38">
        <v>1226.9000000000001</v>
      </c>
      <c r="I132" s="38">
        <v>1210.1500000000001</v>
      </c>
      <c r="J132" s="38">
        <v>1262.6500000000001</v>
      </c>
      <c r="K132" s="38">
        <v>1279.4000000000001</v>
      </c>
      <c r="L132" s="38">
        <v>1288.9000000000001</v>
      </c>
      <c r="M132" s="28">
        <v>1269.9000000000001</v>
      </c>
      <c r="N132" s="28">
        <v>1243.6500000000001</v>
      </c>
      <c r="O132" s="39">
        <v>14146300</v>
      </c>
      <c r="P132" s="40">
        <v>1.0399480025998701E-2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45071</v>
      </c>
      <c r="E133" s="37">
        <v>285.60000000000002</v>
      </c>
      <c r="F133" s="37">
        <v>286.98333333333329</v>
      </c>
      <c r="G133" s="38">
        <v>283.26666666666659</v>
      </c>
      <c r="H133" s="38">
        <v>280.93333333333328</v>
      </c>
      <c r="I133" s="38">
        <v>277.21666666666658</v>
      </c>
      <c r="J133" s="38">
        <v>289.31666666666661</v>
      </c>
      <c r="K133" s="38">
        <v>293.0333333333333</v>
      </c>
      <c r="L133" s="38">
        <v>295.36666666666662</v>
      </c>
      <c r="M133" s="28">
        <v>290.7</v>
      </c>
      <c r="N133" s="28">
        <v>284.64999999999998</v>
      </c>
      <c r="O133" s="39">
        <v>25240000</v>
      </c>
      <c r="P133" s="40">
        <v>-6.2992125984251968E-3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45071</v>
      </c>
      <c r="E134" s="37">
        <v>110.4</v>
      </c>
      <c r="F134" s="37">
        <v>110.86666666666667</v>
      </c>
      <c r="G134" s="38">
        <v>108.78333333333335</v>
      </c>
      <c r="H134" s="38">
        <v>107.16666666666667</v>
      </c>
      <c r="I134" s="38">
        <v>105.08333333333334</v>
      </c>
      <c r="J134" s="38">
        <v>112.48333333333335</v>
      </c>
      <c r="K134" s="38">
        <v>114.56666666666666</v>
      </c>
      <c r="L134" s="38">
        <v>116.18333333333335</v>
      </c>
      <c r="M134" s="28">
        <v>112.95</v>
      </c>
      <c r="N134" s="28">
        <v>109.25</v>
      </c>
      <c r="O134" s="39">
        <v>50106000</v>
      </c>
      <c r="P134" s="40">
        <v>-1.9144937749588913E-2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45071</v>
      </c>
      <c r="E135" s="37">
        <v>533</v>
      </c>
      <c r="F135" s="37">
        <v>532.30000000000007</v>
      </c>
      <c r="G135" s="38">
        <v>526.85000000000014</v>
      </c>
      <c r="H135" s="38">
        <v>520.70000000000005</v>
      </c>
      <c r="I135" s="38">
        <v>515.25000000000011</v>
      </c>
      <c r="J135" s="38">
        <v>538.45000000000016</v>
      </c>
      <c r="K135" s="38">
        <v>543.9000000000002</v>
      </c>
      <c r="L135" s="38">
        <v>550.05000000000018</v>
      </c>
      <c r="M135" s="28">
        <v>537.75</v>
      </c>
      <c r="N135" s="28">
        <v>526.15</v>
      </c>
      <c r="O135" s="39">
        <v>10136400</v>
      </c>
      <c r="P135" s="40">
        <v>-9.2657752756274917E-3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45071</v>
      </c>
      <c r="E136" s="37">
        <v>9059.35</v>
      </c>
      <c r="F136" s="37">
        <v>9088.1666666666661</v>
      </c>
      <c r="G136" s="38">
        <v>9022.3333333333321</v>
      </c>
      <c r="H136" s="38">
        <v>8985.3166666666657</v>
      </c>
      <c r="I136" s="38">
        <v>8919.4833333333318</v>
      </c>
      <c r="J136" s="38">
        <v>9125.1833333333325</v>
      </c>
      <c r="K136" s="38">
        <v>9191.0166666666646</v>
      </c>
      <c r="L136" s="38">
        <v>9228.0333333333328</v>
      </c>
      <c r="M136" s="28">
        <v>9154</v>
      </c>
      <c r="N136" s="28">
        <v>9051.15</v>
      </c>
      <c r="O136" s="39">
        <v>1887800</v>
      </c>
      <c r="P136" s="40">
        <v>-1.1467769806775933E-2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45071</v>
      </c>
      <c r="E137" s="37">
        <v>799</v>
      </c>
      <c r="F137" s="37">
        <v>799.5333333333333</v>
      </c>
      <c r="G137" s="38">
        <v>792.11666666666656</v>
      </c>
      <c r="H137" s="38">
        <v>785.23333333333323</v>
      </c>
      <c r="I137" s="38">
        <v>777.81666666666649</v>
      </c>
      <c r="J137" s="38">
        <v>806.41666666666663</v>
      </c>
      <c r="K137" s="38">
        <v>813.83333333333337</v>
      </c>
      <c r="L137" s="38">
        <v>820.7166666666667</v>
      </c>
      <c r="M137" s="28">
        <v>806.95</v>
      </c>
      <c r="N137" s="28">
        <v>792.65</v>
      </c>
      <c r="O137" s="39">
        <v>13559650</v>
      </c>
      <c r="P137" s="40">
        <v>3.9029754105269612E-2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45071</v>
      </c>
      <c r="E138" s="37">
        <v>1356.3</v>
      </c>
      <c r="F138" s="37">
        <v>1364.7166666666665</v>
      </c>
      <c r="G138" s="38">
        <v>1343.5333333333328</v>
      </c>
      <c r="H138" s="38">
        <v>1330.7666666666664</v>
      </c>
      <c r="I138" s="38">
        <v>1309.5833333333328</v>
      </c>
      <c r="J138" s="38">
        <v>1377.4833333333329</v>
      </c>
      <c r="K138" s="38">
        <v>1398.6666666666667</v>
      </c>
      <c r="L138" s="38">
        <v>1411.4333333333329</v>
      </c>
      <c r="M138" s="28">
        <v>1385.9</v>
      </c>
      <c r="N138" s="28">
        <v>1351.95</v>
      </c>
      <c r="O138" s="39">
        <v>1500400</v>
      </c>
      <c r="P138" s="40">
        <v>-7.9344088865379529E-3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45071</v>
      </c>
      <c r="E139" s="37">
        <v>1239.3</v>
      </c>
      <c r="F139" s="37">
        <v>1254</v>
      </c>
      <c r="G139" s="38">
        <v>1218</v>
      </c>
      <c r="H139" s="38">
        <v>1196.7</v>
      </c>
      <c r="I139" s="38">
        <v>1160.7</v>
      </c>
      <c r="J139" s="38">
        <v>1275.3</v>
      </c>
      <c r="K139" s="38">
        <v>1311.3</v>
      </c>
      <c r="L139" s="38">
        <v>1332.6</v>
      </c>
      <c r="M139" s="28">
        <v>1290</v>
      </c>
      <c r="N139" s="28">
        <v>1232.7</v>
      </c>
      <c r="O139" s="39">
        <v>1206800</v>
      </c>
      <c r="P139" s="40">
        <v>-7.4823673719717876E-2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45071</v>
      </c>
      <c r="E140" s="37">
        <v>672.8</v>
      </c>
      <c r="F140" s="37">
        <v>674.1</v>
      </c>
      <c r="G140" s="38">
        <v>668.5</v>
      </c>
      <c r="H140" s="38">
        <v>664.19999999999993</v>
      </c>
      <c r="I140" s="38">
        <v>658.59999999999991</v>
      </c>
      <c r="J140" s="38">
        <v>678.40000000000009</v>
      </c>
      <c r="K140" s="38">
        <v>684.00000000000023</v>
      </c>
      <c r="L140" s="38">
        <v>688.30000000000018</v>
      </c>
      <c r="M140" s="28">
        <v>679.7</v>
      </c>
      <c r="N140" s="28">
        <v>669.8</v>
      </c>
      <c r="O140" s="39">
        <v>4510350</v>
      </c>
      <c r="P140" s="40">
        <v>3.4707158351409977E-3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45071</v>
      </c>
      <c r="E141" s="37">
        <v>1044.25</v>
      </c>
      <c r="F141" s="37">
        <v>1053.3499999999999</v>
      </c>
      <c r="G141" s="38">
        <v>1033.7499999999998</v>
      </c>
      <c r="H141" s="38">
        <v>1023.2499999999998</v>
      </c>
      <c r="I141" s="38">
        <v>1003.6499999999996</v>
      </c>
      <c r="J141" s="38">
        <v>1063.8499999999999</v>
      </c>
      <c r="K141" s="38">
        <v>1083.4500000000003</v>
      </c>
      <c r="L141" s="38">
        <v>1093.95</v>
      </c>
      <c r="M141" s="28">
        <v>1072.95</v>
      </c>
      <c r="N141" s="28">
        <v>1042.8499999999999</v>
      </c>
      <c r="O141" s="39">
        <v>2388000</v>
      </c>
      <c r="P141" s="40">
        <v>-4.004004004004004E-3</v>
      </c>
    </row>
    <row r="142" spans="1:16" ht="12.75" customHeight="1">
      <c r="A142" s="28">
        <v>132</v>
      </c>
      <c r="B142" s="29" t="s">
        <v>49</v>
      </c>
      <c r="C142" s="30" t="s">
        <v>800</v>
      </c>
      <c r="D142" s="31">
        <v>45071</v>
      </c>
      <c r="E142" s="37">
        <v>78.650000000000006</v>
      </c>
      <c r="F142" s="37">
        <v>78.933333333333337</v>
      </c>
      <c r="G142" s="38">
        <v>77.916666666666671</v>
      </c>
      <c r="H142" s="38">
        <v>77.183333333333337</v>
      </c>
      <c r="I142" s="38">
        <v>76.166666666666671</v>
      </c>
      <c r="J142" s="38">
        <v>79.666666666666671</v>
      </c>
      <c r="K142" s="38">
        <v>80.683333333333323</v>
      </c>
      <c r="L142" s="38">
        <v>81.416666666666671</v>
      </c>
      <c r="M142" s="28">
        <v>79.95</v>
      </c>
      <c r="N142" s="28">
        <v>78.2</v>
      </c>
      <c r="O142" s="39">
        <v>50984750</v>
      </c>
      <c r="P142" s="40">
        <v>3.4471832094722255E-3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45071</v>
      </c>
      <c r="E143" s="37">
        <v>1851.1</v>
      </c>
      <c r="F143" s="37">
        <v>1856.0666666666668</v>
      </c>
      <c r="G143" s="38">
        <v>1838.6833333333336</v>
      </c>
      <c r="H143" s="38">
        <v>1826.2666666666669</v>
      </c>
      <c r="I143" s="38">
        <v>1808.8833333333337</v>
      </c>
      <c r="J143" s="38">
        <v>1868.4833333333336</v>
      </c>
      <c r="K143" s="38">
        <v>1885.8666666666668</v>
      </c>
      <c r="L143" s="38">
        <v>1898.2833333333335</v>
      </c>
      <c r="M143" s="28">
        <v>1873.45</v>
      </c>
      <c r="N143" s="28">
        <v>1843.65</v>
      </c>
      <c r="O143" s="39">
        <v>2585000</v>
      </c>
      <c r="P143" s="40">
        <v>2.9347349978098992E-2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45071</v>
      </c>
      <c r="E144" s="37">
        <v>97223.7</v>
      </c>
      <c r="F144" s="37">
        <v>97600.150000000009</v>
      </c>
      <c r="G144" s="38">
        <v>96702.300000000017</v>
      </c>
      <c r="H144" s="38">
        <v>96180.900000000009</v>
      </c>
      <c r="I144" s="38">
        <v>95283.050000000017</v>
      </c>
      <c r="J144" s="38">
        <v>98121.550000000017</v>
      </c>
      <c r="K144" s="38">
        <v>99019.400000000023</v>
      </c>
      <c r="L144" s="38">
        <v>99540.800000000017</v>
      </c>
      <c r="M144" s="28">
        <v>98498</v>
      </c>
      <c r="N144" s="28">
        <v>97078.75</v>
      </c>
      <c r="O144" s="39">
        <v>61120</v>
      </c>
      <c r="P144" s="40">
        <v>-2.6751592356687899E-2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45071</v>
      </c>
      <c r="E145" s="37">
        <v>1053.0999999999999</v>
      </c>
      <c r="F145" s="37">
        <v>1056.5</v>
      </c>
      <c r="G145" s="38">
        <v>1048.05</v>
      </c>
      <c r="H145" s="38">
        <v>1043</v>
      </c>
      <c r="I145" s="38">
        <v>1034.55</v>
      </c>
      <c r="J145" s="38">
        <v>1061.55</v>
      </c>
      <c r="K145" s="38">
        <v>1069.9999999999998</v>
      </c>
      <c r="L145" s="38">
        <v>1075.05</v>
      </c>
      <c r="M145" s="28">
        <v>1064.95</v>
      </c>
      <c r="N145" s="28">
        <v>1051.45</v>
      </c>
      <c r="O145" s="39">
        <v>6596700</v>
      </c>
      <c r="P145" s="40">
        <v>6.545820745216516E-3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45071</v>
      </c>
      <c r="E146" s="37">
        <v>80.7</v>
      </c>
      <c r="F146" s="37">
        <v>81.116666666666674</v>
      </c>
      <c r="G146" s="38">
        <v>80.083333333333343</v>
      </c>
      <c r="H146" s="38">
        <v>79.466666666666669</v>
      </c>
      <c r="I146" s="38">
        <v>78.433333333333337</v>
      </c>
      <c r="J146" s="38">
        <v>81.733333333333348</v>
      </c>
      <c r="K146" s="38">
        <v>82.76666666666668</v>
      </c>
      <c r="L146" s="38">
        <v>83.383333333333354</v>
      </c>
      <c r="M146" s="28">
        <v>82.15</v>
      </c>
      <c r="N146" s="28">
        <v>80.5</v>
      </c>
      <c r="O146" s="39">
        <v>42840000</v>
      </c>
      <c r="P146" s="40">
        <v>-4.7046523784631472E-3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45071</v>
      </c>
      <c r="E147" s="37">
        <v>3738.95</v>
      </c>
      <c r="F147" s="37">
        <v>3766.2000000000003</v>
      </c>
      <c r="G147" s="38">
        <v>3673.7500000000005</v>
      </c>
      <c r="H147" s="38">
        <v>3608.55</v>
      </c>
      <c r="I147" s="38">
        <v>3516.1000000000004</v>
      </c>
      <c r="J147" s="38">
        <v>3831.4000000000005</v>
      </c>
      <c r="K147" s="38">
        <v>3923.8500000000004</v>
      </c>
      <c r="L147" s="38">
        <v>3989.0500000000006</v>
      </c>
      <c r="M147" s="28">
        <v>3858.65</v>
      </c>
      <c r="N147" s="28">
        <v>3701</v>
      </c>
      <c r="O147" s="39">
        <v>1556350</v>
      </c>
      <c r="P147" s="40">
        <v>2.0607570864140858E-2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45071</v>
      </c>
      <c r="E148" s="37">
        <v>4616.55</v>
      </c>
      <c r="F148" s="37">
        <v>4634.5166666666664</v>
      </c>
      <c r="G148" s="38">
        <v>4592.0333333333328</v>
      </c>
      <c r="H148" s="38">
        <v>4567.5166666666664</v>
      </c>
      <c r="I148" s="38">
        <v>4525.0333333333328</v>
      </c>
      <c r="J148" s="38">
        <v>4659.0333333333328</v>
      </c>
      <c r="K148" s="38">
        <v>4701.5166666666664</v>
      </c>
      <c r="L148" s="38">
        <v>4726.0333333333328</v>
      </c>
      <c r="M148" s="28">
        <v>4677</v>
      </c>
      <c r="N148" s="28">
        <v>4610</v>
      </c>
      <c r="O148" s="39">
        <v>603450</v>
      </c>
      <c r="P148" s="40">
        <v>-1.4212202891448174E-2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45071</v>
      </c>
      <c r="E149" s="37">
        <v>21713.25</v>
      </c>
      <c r="F149" s="37">
        <v>21776.883333333335</v>
      </c>
      <c r="G149" s="38">
        <v>21611.366666666669</v>
      </c>
      <c r="H149" s="38">
        <v>21509.483333333334</v>
      </c>
      <c r="I149" s="38">
        <v>21343.966666666667</v>
      </c>
      <c r="J149" s="38">
        <v>21878.76666666667</v>
      </c>
      <c r="K149" s="38">
        <v>22044.28333333334</v>
      </c>
      <c r="L149" s="38">
        <v>22146.166666666672</v>
      </c>
      <c r="M149" s="28">
        <v>21942.400000000001</v>
      </c>
      <c r="N149" s="28">
        <v>21675</v>
      </c>
      <c r="O149" s="39">
        <v>422880</v>
      </c>
      <c r="P149" s="40">
        <v>3.7850113550340651E-4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45071</v>
      </c>
      <c r="E150" s="37">
        <v>104.95</v>
      </c>
      <c r="F150" s="37">
        <v>105.48333333333335</v>
      </c>
      <c r="G150" s="38">
        <v>104.06666666666669</v>
      </c>
      <c r="H150" s="38">
        <v>103.18333333333334</v>
      </c>
      <c r="I150" s="38">
        <v>101.76666666666668</v>
      </c>
      <c r="J150" s="38">
        <v>106.3666666666667</v>
      </c>
      <c r="K150" s="38">
        <v>107.78333333333336</v>
      </c>
      <c r="L150" s="38">
        <v>108.66666666666671</v>
      </c>
      <c r="M150" s="28">
        <v>106.9</v>
      </c>
      <c r="N150" s="28">
        <v>104.6</v>
      </c>
      <c r="O150" s="39">
        <v>56281500</v>
      </c>
      <c r="P150" s="40">
        <v>9.4321462945139559E-2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45071</v>
      </c>
      <c r="E151" s="37">
        <v>175.3</v>
      </c>
      <c r="F151" s="37">
        <v>175.93333333333331</v>
      </c>
      <c r="G151" s="38">
        <v>174.26666666666662</v>
      </c>
      <c r="H151" s="38">
        <v>173.23333333333332</v>
      </c>
      <c r="I151" s="38">
        <v>171.56666666666663</v>
      </c>
      <c r="J151" s="38">
        <v>176.96666666666661</v>
      </c>
      <c r="K151" s="38">
        <v>178.6333333333333</v>
      </c>
      <c r="L151" s="38">
        <v>179.6666666666666</v>
      </c>
      <c r="M151" s="28">
        <v>177.6</v>
      </c>
      <c r="N151" s="28">
        <v>174.9</v>
      </c>
      <c r="O151" s="39">
        <v>71558100</v>
      </c>
      <c r="P151" s="40">
        <v>-1.1569747927017765E-2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45071</v>
      </c>
      <c r="E152" s="37">
        <v>889.45</v>
      </c>
      <c r="F152" s="37">
        <v>898.66666666666663</v>
      </c>
      <c r="G152" s="38">
        <v>877.93333333333328</v>
      </c>
      <c r="H152" s="38">
        <v>866.41666666666663</v>
      </c>
      <c r="I152" s="38">
        <v>845.68333333333328</v>
      </c>
      <c r="J152" s="38">
        <v>910.18333333333328</v>
      </c>
      <c r="K152" s="38">
        <v>930.91666666666663</v>
      </c>
      <c r="L152" s="38">
        <v>942.43333333333328</v>
      </c>
      <c r="M152" s="28">
        <v>919.4</v>
      </c>
      <c r="N152" s="28">
        <v>887.15</v>
      </c>
      <c r="O152" s="39">
        <v>6903400</v>
      </c>
      <c r="P152" s="40">
        <v>9.4165813715455481E-3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45071</v>
      </c>
      <c r="E153" s="37">
        <v>3518.05</v>
      </c>
      <c r="F153" s="37">
        <v>3538.8666666666668</v>
      </c>
      <c r="G153" s="38">
        <v>3489.2333333333336</v>
      </c>
      <c r="H153" s="38">
        <v>3460.416666666667</v>
      </c>
      <c r="I153" s="38">
        <v>3410.7833333333338</v>
      </c>
      <c r="J153" s="38">
        <v>3567.6833333333334</v>
      </c>
      <c r="K153" s="38">
        <v>3617.3166666666666</v>
      </c>
      <c r="L153" s="38">
        <v>3646.1333333333332</v>
      </c>
      <c r="M153" s="28">
        <v>3588.5</v>
      </c>
      <c r="N153" s="28">
        <v>3510.05</v>
      </c>
      <c r="O153" s="39">
        <v>242600</v>
      </c>
      <c r="P153" s="40">
        <v>4.1201716738197426E-2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45071</v>
      </c>
      <c r="E154" s="37">
        <v>166.3</v>
      </c>
      <c r="F154" s="37">
        <v>166.79999999999998</v>
      </c>
      <c r="G154" s="38">
        <v>165.59999999999997</v>
      </c>
      <c r="H154" s="38">
        <v>164.89999999999998</v>
      </c>
      <c r="I154" s="38">
        <v>163.69999999999996</v>
      </c>
      <c r="J154" s="38">
        <v>167.49999999999997</v>
      </c>
      <c r="K154" s="38">
        <v>168.69999999999996</v>
      </c>
      <c r="L154" s="38">
        <v>169.39999999999998</v>
      </c>
      <c r="M154" s="28">
        <v>168</v>
      </c>
      <c r="N154" s="28">
        <v>166.1</v>
      </c>
      <c r="O154" s="39">
        <v>58027200</v>
      </c>
      <c r="P154" s="40">
        <v>-1.8877750292930609E-2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45071</v>
      </c>
      <c r="E155" s="37">
        <v>41790.1</v>
      </c>
      <c r="F155" s="37">
        <v>42083.283333333333</v>
      </c>
      <c r="G155" s="38">
        <v>41336.816666666666</v>
      </c>
      <c r="H155" s="38">
        <v>40883.533333333333</v>
      </c>
      <c r="I155" s="38">
        <v>40137.066666666666</v>
      </c>
      <c r="J155" s="38">
        <v>42536.566666666666</v>
      </c>
      <c r="K155" s="38">
        <v>43283.033333333326</v>
      </c>
      <c r="L155" s="38">
        <v>43736.316666666666</v>
      </c>
      <c r="M155" s="28">
        <v>42829.75</v>
      </c>
      <c r="N155" s="28">
        <v>41630</v>
      </c>
      <c r="O155" s="39">
        <v>135240</v>
      </c>
      <c r="P155" s="40">
        <v>1.6345395107654155E-2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45071</v>
      </c>
      <c r="E156" s="37">
        <v>749.9</v>
      </c>
      <c r="F156" s="37">
        <v>748.33333333333337</v>
      </c>
      <c r="G156" s="38">
        <v>740.56666666666672</v>
      </c>
      <c r="H156" s="38">
        <v>731.23333333333335</v>
      </c>
      <c r="I156" s="38">
        <v>723.4666666666667</v>
      </c>
      <c r="J156" s="38">
        <v>757.66666666666674</v>
      </c>
      <c r="K156" s="38">
        <v>765.43333333333339</v>
      </c>
      <c r="L156" s="38">
        <v>774.76666666666677</v>
      </c>
      <c r="M156" s="28">
        <v>756.1</v>
      </c>
      <c r="N156" s="28">
        <v>739</v>
      </c>
      <c r="O156" s="39">
        <v>9485500</v>
      </c>
      <c r="P156" s="40">
        <v>2.6430407141890978E-2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45071</v>
      </c>
      <c r="E157" s="37">
        <v>4736.2</v>
      </c>
      <c r="F157" s="37">
        <v>4767.8833333333323</v>
      </c>
      <c r="G157" s="38">
        <v>4698.116666666665</v>
      </c>
      <c r="H157" s="38">
        <v>4660.0333333333328</v>
      </c>
      <c r="I157" s="38">
        <v>4590.2666666666655</v>
      </c>
      <c r="J157" s="38">
        <v>4805.9666666666644</v>
      </c>
      <c r="K157" s="38">
        <v>4875.7333333333327</v>
      </c>
      <c r="L157" s="38">
        <v>4913.8166666666639</v>
      </c>
      <c r="M157" s="28">
        <v>4837.6499999999996</v>
      </c>
      <c r="N157" s="28">
        <v>4729.8</v>
      </c>
      <c r="O157" s="39">
        <v>1133300</v>
      </c>
      <c r="P157" s="40">
        <v>6.3714063714063714E-3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45071</v>
      </c>
      <c r="E158" s="37">
        <v>227.15</v>
      </c>
      <c r="F158" s="37">
        <v>228.56666666666669</v>
      </c>
      <c r="G158" s="38">
        <v>224.83333333333337</v>
      </c>
      <c r="H158" s="38">
        <v>222.51666666666668</v>
      </c>
      <c r="I158" s="38">
        <v>218.78333333333336</v>
      </c>
      <c r="J158" s="38">
        <v>230.88333333333338</v>
      </c>
      <c r="K158" s="38">
        <v>234.61666666666667</v>
      </c>
      <c r="L158" s="38">
        <v>236.93333333333339</v>
      </c>
      <c r="M158" s="28">
        <v>232.3</v>
      </c>
      <c r="N158" s="28">
        <v>226.25</v>
      </c>
      <c r="O158" s="39">
        <v>13677000</v>
      </c>
      <c r="P158" s="40">
        <v>-6.1042075430564639E-3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45071</v>
      </c>
      <c r="E159" s="37">
        <v>164.85</v>
      </c>
      <c r="F159" s="37">
        <v>165.99999999999997</v>
      </c>
      <c r="G159" s="38">
        <v>163.29999999999995</v>
      </c>
      <c r="H159" s="38">
        <v>161.74999999999997</v>
      </c>
      <c r="I159" s="38">
        <v>159.04999999999995</v>
      </c>
      <c r="J159" s="38">
        <v>167.54999999999995</v>
      </c>
      <c r="K159" s="38">
        <v>170.24999999999994</v>
      </c>
      <c r="L159" s="38">
        <v>171.79999999999995</v>
      </c>
      <c r="M159" s="28">
        <v>168.7</v>
      </c>
      <c r="N159" s="28">
        <v>164.45</v>
      </c>
      <c r="O159" s="39">
        <v>69768600</v>
      </c>
      <c r="P159" s="40">
        <v>-1.8626929217668972E-3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45071</v>
      </c>
      <c r="E160" s="37">
        <v>2549.9</v>
      </c>
      <c r="F160" s="37">
        <v>2554.2166666666667</v>
      </c>
      <c r="G160" s="38">
        <v>2537.5833333333335</v>
      </c>
      <c r="H160" s="38">
        <v>2525.2666666666669</v>
      </c>
      <c r="I160" s="38">
        <v>2508.6333333333337</v>
      </c>
      <c r="J160" s="38">
        <v>2566.5333333333333</v>
      </c>
      <c r="K160" s="38">
        <v>2583.1666666666665</v>
      </c>
      <c r="L160" s="38">
        <v>2595.4833333333331</v>
      </c>
      <c r="M160" s="28">
        <v>2570.85</v>
      </c>
      <c r="N160" s="28">
        <v>2541.9</v>
      </c>
      <c r="O160" s="39">
        <v>2206250</v>
      </c>
      <c r="P160" s="40">
        <v>1.9170804942834047E-2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45071</v>
      </c>
      <c r="E161" s="37">
        <v>3262.7</v>
      </c>
      <c r="F161" s="37">
        <v>3283.5333333333328</v>
      </c>
      <c r="G161" s="38">
        <v>3234.7166666666658</v>
      </c>
      <c r="H161" s="38">
        <v>3206.7333333333331</v>
      </c>
      <c r="I161" s="38">
        <v>3157.9166666666661</v>
      </c>
      <c r="J161" s="38">
        <v>3311.5166666666655</v>
      </c>
      <c r="K161" s="38">
        <v>3360.333333333333</v>
      </c>
      <c r="L161" s="38">
        <v>3388.3166666666652</v>
      </c>
      <c r="M161" s="28">
        <v>3332.35</v>
      </c>
      <c r="N161" s="28">
        <v>3255.55</v>
      </c>
      <c r="O161" s="39">
        <v>2282750</v>
      </c>
      <c r="P161" s="40">
        <v>9.5080154781647316E-3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45071</v>
      </c>
      <c r="E162" s="37">
        <v>48.65</v>
      </c>
      <c r="F162" s="37">
        <v>48.916666666666664</v>
      </c>
      <c r="G162" s="38">
        <v>48.18333333333333</v>
      </c>
      <c r="H162" s="38">
        <v>47.716666666666669</v>
      </c>
      <c r="I162" s="38">
        <v>46.983333333333334</v>
      </c>
      <c r="J162" s="38">
        <v>49.383333333333326</v>
      </c>
      <c r="K162" s="38">
        <v>50.11666666666666</v>
      </c>
      <c r="L162" s="38">
        <v>50.583333333333321</v>
      </c>
      <c r="M162" s="28">
        <v>49.65</v>
      </c>
      <c r="N162" s="28">
        <v>48.45</v>
      </c>
      <c r="O162" s="39">
        <v>270384000</v>
      </c>
      <c r="P162" s="40">
        <v>-3.0909507971097604E-2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45071</v>
      </c>
      <c r="E163" s="37">
        <v>3403.55</v>
      </c>
      <c r="F163" s="37">
        <v>3421.6666666666665</v>
      </c>
      <c r="G163" s="38">
        <v>3380.9333333333329</v>
      </c>
      <c r="H163" s="38">
        <v>3358.3166666666666</v>
      </c>
      <c r="I163" s="38">
        <v>3317.583333333333</v>
      </c>
      <c r="J163" s="38">
        <v>3444.2833333333328</v>
      </c>
      <c r="K163" s="38">
        <v>3485.0166666666664</v>
      </c>
      <c r="L163" s="38">
        <v>3507.6333333333328</v>
      </c>
      <c r="M163" s="28">
        <v>3462.4</v>
      </c>
      <c r="N163" s="28">
        <v>3399.05</v>
      </c>
      <c r="O163" s="39">
        <v>1366200</v>
      </c>
      <c r="P163" s="40">
        <v>-2.7961579509071504E-2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45071</v>
      </c>
      <c r="E164" s="37">
        <v>236.25</v>
      </c>
      <c r="F164" s="37">
        <v>237.35</v>
      </c>
      <c r="G164" s="38">
        <v>234.39999999999998</v>
      </c>
      <c r="H164" s="38">
        <v>232.54999999999998</v>
      </c>
      <c r="I164" s="38">
        <v>229.59999999999997</v>
      </c>
      <c r="J164" s="38">
        <v>239.2</v>
      </c>
      <c r="K164" s="38">
        <v>242.14999999999998</v>
      </c>
      <c r="L164" s="38">
        <v>244</v>
      </c>
      <c r="M164" s="28">
        <v>240.3</v>
      </c>
      <c r="N164" s="28">
        <v>235.5</v>
      </c>
      <c r="O164" s="39">
        <v>29205900</v>
      </c>
      <c r="P164" s="40">
        <v>1.6922064491868009E-2</v>
      </c>
    </row>
    <row r="165" spans="1:16" ht="12.75" customHeight="1">
      <c r="A165" s="28">
        <v>155</v>
      </c>
      <c r="B165" s="29" t="s">
        <v>178</v>
      </c>
      <c r="C165" s="30" t="s">
        <v>988</v>
      </c>
      <c r="D165" s="31">
        <v>45071</v>
      </c>
      <c r="E165" s="37">
        <v>1374.15</v>
      </c>
      <c r="F165" s="37">
        <v>1370.9833333333333</v>
      </c>
      <c r="G165" s="38">
        <v>1355.1666666666667</v>
      </c>
      <c r="H165" s="38">
        <v>1336.1833333333334</v>
      </c>
      <c r="I165" s="38">
        <v>1320.3666666666668</v>
      </c>
      <c r="J165" s="38">
        <v>1389.9666666666667</v>
      </c>
      <c r="K165" s="38">
        <v>1405.7833333333333</v>
      </c>
      <c r="L165" s="38">
        <v>1424.7666666666667</v>
      </c>
      <c r="M165" s="28">
        <v>1386.8</v>
      </c>
      <c r="N165" s="28">
        <v>1352</v>
      </c>
      <c r="O165" s="39">
        <v>3901502</v>
      </c>
      <c r="P165" s="40">
        <v>-6.6601752677702047E-2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45071</v>
      </c>
      <c r="E166" s="37">
        <v>147.15</v>
      </c>
      <c r="F166" s="37">
        <v>148.41666666666666</v>
      </c>
      <c r="G166" s="38">
        <v>145.43333333333331</v>
      </c>
      <c r="H166" s="38">
        <v>143.71666666666664</v>
      </c>
      <c r="I166" s="38">
        <v>140.73333333333329</v>
      </c>
      <c r="J166" s="38">
        <v>150.13333333333333</v>
      </c>
      <c r="K166" s="38">
        <v>153.11666666666667</v>
      </c>
      <c r="L166" s="38">
        <v>154.83333333333334</v>
      </c>
      <c r="M166" s="28">
        <v>151.4</v>
      </c>
      <c r="N166" s="28">
        <v>146.69999999999999</v>
      </c>
      <c r="O166" s="39">
        <v>12869500</v>
      </c>
      <c r="P166" s="40">
        <v>1.8277485461091109E-2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45071</v>
      </c>
      <c r="E167" s="37">
        <v>781.25</v>
      </c>
      <c r="F167" s="37">
        <v>779.76666666666677</v>
      </c>
      <c r="G167" s="38">
        <v>763.18333333333351</v>
      </c>
      <c r="H167" s="38">
        <v>745.11666666666679</v>
      </c>
      <c r="I167" s="38">
        <v>728.53333333333353</v>
      </c>
      <c r="J167" s="38">
        <v>797.83333333333348</v>
      </c>
      <c r="K167" s="38">
        <v>814.41666666666674</v>
      </c>
      <c r="L167" s="38">
        <v>832.48333333333346</v>
      </c>
      <c r="M167" s="28">
        <v>796.35</v>
      </c>
      <c r="N167" s="28">
        <v>761.7</v>
      </c>
      <c r="O167" s="39">
        <v>5089800</v>
      </c>
      <c r="P167" s="40">
        <v>0.20337620578778134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45071</v>
      </c>
      <c r="E168" s="37">
        <v>142.05000000000001</v>
      </c>
      <c r="F168" s="37">
        <v>143.51666666666665</v>
      </c>
      <c r="G168" s="38">
        <v>140.18333333333331</v>
      </c>
      <c r="H168" s="38">
        <v>138.31666666666666</v>
      </c>
      <c r="I168" s="38">
        <v>134.98333333333332</v>
      </c>
      <c r="J168" s="38">
        <v>145.3833333333333</v>
      </c>
      <c r="K168" s="38">
        <v>148.71666666666667</v>
      </c>
      <c r="L168" s="38">
        <v>150.58333333333329</v>
      </c>
      <c r="M168" s="28">
        <v>146.85</v>
      </c>
      <c r="N168" s="28">
        <v>141.65</v>
      </c>
      <c r="O168" s="39">
        <v>42795000</v>
      </c>
      <c r="P168" s="40">
        <v>-7.191741097320496E-3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45071</v>
      </c>
      <c r="E169" s="37">
        <v>129.5</v>
      </c>
      <c r="F169" s="37">
        <v>130.91666666666666</v>
      </c>
      <c r="G169" s="38">
        <v>127.68333333333331</v>
      </c>
      <c r="H169" s="38">
        <v>125.86666666666665</v>
      </c>
      <c r="I169" s="38">
        <v>122.6333333333333</v>
      </c>
      <c r="J169" s="38">
        <v>132.73333333333332</v>
      </c>
      <c r="K169" s="38">
        <v>135.96666666666667</v>
      </c>
      <c r="L169" s="38">
        <v>137.78333333333333</v>
      </c>
      <c r="M169" s="28">
        <v>134.15</v>
      </c>
      <c r="N169" s="28">
        <v>129.1</v>
      </c>
      <c r="O169" s="39">
        <v>69304000</v>
      </c>
      <c r="P169" s="40">
        <v>2.2544853635505194E-2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45071</v>
      </c>
      <c r="E170" s="37">
        <v>2439.25</v>
      </c>
      <c r="F170" s="37">
        <v>2443.7166666666667</v>
      </c>
      <c r="G170" s="38">
        <v>2428.5333333333333</v>
      </c>
      <c r="H170" s="38">
        <v>2417.8166666666666</v>
      </c>
      <c r="I170" s="38">
        <v>2402.6333333333332</v>
      </c>
      <c r="J170" s="38">
        <v>2454.4333333333334</v>
      </c>
      <c r="K170" s="38">
        <v>2469.6166666666668</v>
      </c>
      <c r="L170" s="38">
        <v>2480.3333333333335</v>
      </c>
      <c r="M170" s="28">
        <v>2458.9</v>
      </c>
      <c r="N170" s="28">
        <v>2433</v>
      </c>
      <c r="O170" s="39">
        <v>34256250</v>
      </c>
      <c r="P170" s="40">
        <v>9.8609299343341665E-3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45071</v>
      </c>
      <c r="E171" s="37">
        <v>82.45</v>
      </c>
      <c r="F171" s="37">
        <v>82.8</v>
      </c>
      <c r="G171" s="38">
        <v>81.849999999999994</v>
      </c>
      <c r="H171" s="38">
        <v>81.25</v>
      </c>
      <c r="I171" s="38">
        <v>80.3</v>
      </c>
      <c r="J171" s="38">
        <v>83.399999999999991</v>
      </c>
      <c r="K171" s="38">
        <v>84.350000000000009</v>
      </c>
      <c r="L171" s="38">
        <v>84.949999999999989</v>
      </c>
      <c r="M171" s="28">
        <v>83.75</v>
      </c>
      <c r="N171" s="28">
        <v>82.2</v>
      </c>
      <c r="O171" s="39">
        <v>100880000</v>
      </c>
      <c r="P171" s="40">
        <v>1.8272821164693732E-3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45071</v>
      </c>
      <c r="E172" s="37">
        <v>880.6</v>
      </c>
      <c r="F172" s="37">
        <v>883.35</v>
      </c>
      <c r="G172" s="38">
        <v>875.7</v>
      </c>
      <c r="H172" s="38">
        <v>870.80000000000007</v>
      </c>
      <c r="I172" s="38">
        <v>863.15000000000009</v>
      </c>
      <c r="J172" s="38">
        <v>888.25</v>
      </c>
      <c r="K172" s="38">
        <v>895.89999999999986</v>
      </c>
      <c r="L172" s="38">
        <v>900.8</v>
      </c>
      <c r="M172" s="28">
        <v>891</v>
      </c>
      <c r="N172" s="28">
        <v>878.45</v>
      </c>
      <c r="O172" s="39">
        <v>8488800</v>
      </c>
      <c r="P172" s="40">
        <v>6.4933761541549576E-2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45071</v>
      </c>
      <c r="E173" s="37">
        <v>1155.55</v>
      </c>
      <c r="F173" s="37">
        <v>1161.3333333333333</v>
      </c>
      <c r="G173" s="38">
        <v>1148.1666666666665</v>
      </c>
      <c r="H173" s="38">
        <v>1140.7833333333333</v>
      </c>
      <c r="I173" s="38">
        <v>1127.6166666666666</v>
      </c>
      <c r="J173" s="38">
        <v>1168.7166666666665</v>
      </c>
      <c r="K173" s="38">
        <v>1181.883333333333</v>
      </c>
      <c r="L173" s="38">
        <v>1189.2666666666664</v>
      </c>
      <c r="M173" s="28">
        <v>1174.5</v>
      </c>
      <c r="N173" s="28">
        <v>1153.95</v>
      </c>
      <c r="O173" s="39">
        <v>6879750</v>
      </c>
      <c r="P173" s="40">
        <v>1.7472971497215245E-3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45071</v>
      </c>
      <c r="E174" s="37">
        <v>574.75</v>
      </c>
      <c r="F174" s="37">
        <v>580.1</v>
      </c>
      <c r="G174" s="38">
        <v>566.70000000000005</v>
      </c>
      <c r="H174" s="38">
        <v>558.65</v>
      </c>
      <c r="I174" s="38">
        <v>545.25</v>
      </c>
      <c r="J174" s="38">
        <v>588.15000000000009</v>
      </c>
      <c r="K174" s="38">
        <v>601.54999999999995</v>
      </c>
      <c r="L174" s="38">
        <v>609.60000000000014</v>
      </c>
      <c r="M174" s="28">
        <v>593.5</v>
      </c>
      <c r="N174" s="28">
        <v>572.04999999999995</v>
      </c>
      <c r="O174" s="39">
        <v>79111500</v>
      </c>
      <c r="P174" s="40">
        <v>0.16482618490216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45071</v>
      </c>
      <c r="E175" s="37">
        <v>23951.200000000001</v>
      </c>
      <c r="F175" s="37">
        <v>24173.766666666666</v>
      </c>
      <c r="G175" s="38">
        <v>23657.683333333334</v>
      </c>
      <c r="H175" s="38">
        <v>23364.166666666668</v>
      </c>
      <c r="I175" s="38">
        <v>22848.083333333336</v>
      </c>
      <c r="J175" s="38">
        <v>24467.283333333333</v>
      </c>
      <c r="K175" s="38">
        <v>24983.366666666669</v>
      </c>
      <c r="L175" s="38">
        <v>25276.883333333331</v>
      </c>
      <c r="M175" s="28">
        <v>24689.85</v>
      </c>
      <c r="N175" s="28">
        <v>23880.25</v>
      </c>
      <c r="O175" s="39">
        <v>337500</v>
      </c>
      <c r="P175" s="40">
        <v>7.023941652132551E-2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45071</v>
      </c>
      <c r="E176" s="37">
        <v>3841.2</v>
      </c>
      <c r="F176" s="37">
        <v>3860.9500000000003</v>
      </c>
      <c r="G176" s="38">
        <v>3812.0000000000005</v>
      </c>
      <c r="H176" s="38">
        <v>3782.8</v>
      </c>
      <c r="I176" s="38">
        <v>3733.8500000000004</v>
      </c>
      <c r="J176" s="38">
        <v>3890.1500000000005</v>
      </c>
      <c r="K176" s="38">
        <v>3939.1000000000004</v>
      </c>
      <c r="L176" s="38">
        <v>3968.3000000000006</v>
      </c>
      <c r="M176" s="28">
        <v>3909.9</v>
      </c>
      <c r="N176" s="28">
        <v>3831.75</v>
      </c>
      <c r="O176" s="39">
        <v>2164525</v>
      </c>
      <c r="P176" s="40">
        <v>4.4665645737621239E-3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45071</v>
      </c>
      <c r="E177" s="37">
        <v>2433.6</v>
      </c>
      <c r="F177" s="37">
        <v>2448.6</v>
      </c>
      <c r="G177" s="38">
        <v>2410.1499999999996</v>
      </c>
      <c r="H177" s="38">
        <v>2386.6999999999998</v>
      </c>
      <c r="I177" s="38">
        <v>2348.2499999999995</v>
      </c>
      <c r="J177" s="38">
        <v>2472.0499999999997</v>
      </c>
      <c r="K177" s="38">
        <v>2510.4999999999995</v>
      </c>
      <c r="L177" s="38">
        <v>2533.9499999999998</v>
      </c>
      <c r="M177" s="28">
        <v>2487.0500000000002</v>
      </c>
      <c r="N177" s="28">
        <v>2425.15</v>
      </c>
      <c r="O177" s="39">
        <v>2646750</v>
      </c>
      <c r="P177" s="40">
        <v>5.1862891207153504E-2</v>
      </c>
    </row>
    <row r="178" spans="1:16" ht="12.75" customHeight="1">
      <c r="A178" s="28">
        <v>168</v>
      </c>
      <c r="B178" s="29" t="s">
        <v>63</v>
      </c>
      <c r="C178" s="30" t="s">
        <v>864</v>
      </c>
      <c r="D178" s="31">
        <v>45071</v>
      </c>
      <c r="E178" s="37">
        <v>1350.95</v>
      </c>
      <c r="F178" s="37">
        <v>1348.6</v>
      </c>
      <c r="G178" s="38">
        <v>1334.9499999999998</v>
      </c>
      <c r="H178" s="38">
        <v>1318.9499999999998</v>
      </c>
      <c r="I178" s="38">
        <v>1305.2999999999997</v>
      </c>
      <c r="J178" s="38">
        <v>1364.6</v>
      </c>
      <c r="K178" s="38">
        <v>1378.25</v>
      </c>
      <c r="L178" s="38">
        <v>1394.25</v>
      </c>
      <c r="M178" s="28">
        <v>1362.25</v>
      </c>
      <c r="N178" s="28">
        <v>1332.6</v>
      </c>
      <c r="O178" s="39">
        <v>4301400</v>
      </c>
      <c r="P178" s="40">
        <v>-2.129692832764505E-2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45071</v>
      </c>
      <c r="E179" s="37">
        <v>929.85</v>
      </c>
      <c r="F179" s="37">
        <v>931.91666666666663</v>
      </c>
      <c r="G179" s="38">
        <v>921.5333333333333</v>
      </c>
      <c r="H179" s="38">
        <v>913.2166666666667</v>
      </c>
      <c r="I179" s="38">
        <v>902.83333333333337</v>
      </c>
      <c r="J179" s="38">
        <v>940.23333333333323</v>
      </c>
      <c r="K179" s="38">
        <v>950.61666666666667</v>
      </c>
      <c r="L179" s="38">
        <v>958.93333333333317</v>
      </c>
      <c r="M179" s="28">
        <v>942.3</v>
      </c>
      <c r="N179" s="28">
        <v>923.6</v>
      </c>
      <c r="O179" s="39">
        <v>25129300</v>
      </c>
      <c r="P179" s="40">
        <v>1.3294569267246245E-2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45071</v>
      </c>
      <c r="E180" s="37">
        <v>426.6</v>
      </c>
      <c r="F180" s="37">
        <v>431.64999999999992</v>
      </c>
      <c r="G180" s="38">
        <v>420.34999999999985</v>
      </c>
      <c r="H180" s="38">
        <v>414.09999999999991</v>
      </c>
      <c r="I180" s="38">
        <v>402.79999999999984</v>
      </c>
      <c r="J180" s="38">
        <v>437.89999999999986</v>
      </c>
      <c r="K180" s="38">
        <v>449.19999999999993</v>
      </c>
      <c r="L180" s="38">
        <v>455.44999999999987</v>
      </c>
      <c r="M180" s="28">
        <v>442.95</v>
      </c>
      <c r="N180" s="28">
        <v>425.4</v>
      </c>
      <c r="O180" s="39">
        <v>8464500</v>
      </c>
      <c r="P180" s="40">
        <v>2.1357466063348415E-2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45071</v>
      </c>
      <c r="E181" s="37">
        <v>698.9</v>
      </c>
      <c r="F181" s="37">
        <v>699.5</v>
      </c>
      <c r="G181" s="38">
        <v>693.95</v>
      </c>
      <c r="H181" s="38">
        <v>689</v>
      </c>
      <c r="I181" s="38">
        <v>683.45</v>
      </c>
      <c r="J181" s="38">
        <v>704.45</v>
      </c>
      <c r="K181" s="38">
        <v>710</v>
      </c>
      <c r="L181" s="38">
        <v>714.95</v>
      </c>
      <c r="M181" s="28">
        <v>705.05</v>
      </c>
      <c r="N181" s="28">
        <v>694.55</v>
      </c>
      <c r="O181" s="39">
        <v>2476000</v>
      </c>
      <c r="P181" s="40">
        <v>2.6533996683250415E-2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45071</v>
      </c>
      <c r="E182" s="37">
        <v>981.1</v>
      </c>
      <c r="F182" s="37">
        <v>983.5</v>
      </c>
      <c r="G182" s="38">
        <v>975.5</v>
      </c>
      <c r="H182" s="38">
        <v>969.9</v>
      </c>
      <c r="I182" s="38">
        <v>961.9</v>
      </c>
      <c r="J182" s="38">
        <v>989.1</v>
      </c>
      <c r="K182" s="38">
        <v>997.1</v>
      </c>
      <c r="L182" s="38">
        <v>1002.7</v>
      </c>
      <c r="M182" s="28">
        <v>991.5</v>
      </c>
      <c r="N182" s="28">
        <v>977.9</v>
      </c>
      <c r="O182" s="39">
        <v>5785000</v>
      </c>
      <c r="P182" s="40">
        <v>2.4474038393426364E-2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45071</v>
      </c>
      <c r="E183" s="37">
        <v>1222.1500000000001</v>
      </c>
      <c r="F183" s="37">
        <v>1229</v>
      </c>
      <c r="G183" s="38">
        <v>1212.8499999999999</v>
      </c>
      <c r="H183" s="38">
        <v>1203.55</v>
      </c>
      <c r="I183" s="38">
        <v>1187.3999999999999</v>
      </c>
      <c r="J183" s="38">
        <v>1238.3</v>
      </c>
      <c r="K183" s="38">
        <v>1254.45</v>
      </c>
      <c r="L183" s="38">
        <v>1263.75</v>
      </c>
      <c r="M183" s="28">
        <v>1245.1500000000001</v>
      </c>
      <c r="N183" s="28">
        <v>1219.7</v>
      </c>
      <c r="O183" s="39">
        <v>2940500</v>
      </c>
      <c r="P183" s="40">
        <v>5.2057245080500893E-2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45071</v>
      </c>
      <c r="E184" s="37">
        <v>769.35</v>
      </c>
      <c r="F184" s="37">
        <v>771.80000000000007</v>
      </c>
      <c r="G184" s="38">
        <v>765.90000000000009</v>
      </c>
      <c r="H184" s="38">
        <v>762.45</v>
      </c>
      <c r="I184" s="38">
        <v>756.55000000000007</v>
      </c>
      <c r="J184" s="38">
        <v>775.25000000000011</v>
      </c>
      <c r="K184" s="38">
        <v>781.15</v>
      </c>
      <c r="L184" s="38">
        <v>784.60000000000014</v>
      </c>
      <c r="M184" s="28">
        <v>777.7</v>
      </c>
      <c r="N184" s="28">
        <v>768.35</v>
      </c>
      <c r="O184" s="39">
        <v>11688300</v>
      </c>
      <c r="P184" s="40">
        <v>8.2291747535129262E-3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45071</v>
      </c>
      <c r="E185" s="37">
        <v>509.55</v>
      </c>
      <c r="F185" s="37">
        <v>512.73333333333335</v>
      </c>
      <c r="G185" s="38">
        <v>504.81666666666672</v>
      </c>
      <c r="H185" s="38">
        <v>500.08333333333337</v>
      </c>
      <c r="I185" s="38">
        <v>492.16666666666674</v>
      </c>
      <c r="J185" s="38">
        <v>517.4666666666667</v>
      </c>
      <c r="K185" s="38">
        <v>525.38333333333321</v>
      </c>
      <c r="L185" s="38">
        <v>530.11666666666667</v>
      </c>
      <c r="M185" s="28">
        <v>520.65</v>
      </c>
      <c r="N185" s="28">
        <v>508</v>
      </c>
      <c r="O185" s="39">
        <v>60308850</v>
      </c>
      <c r="P185" s="40">
        <v>1.8383945329419126E-2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45071</v>
      </c>
      <c r="E186" s="37">
        <v>204.95</v>
      </c>
      <c r="F186" s="37">
        <v>206.45000000000002</v>
      </c>
      <c r="G186" s="38">
        <v>203.10000000000002</v>
      </c>
      <c r="H186" s="38">
        <v>201.25</v>
      </c>
      <c r="I186" s="38">
        <v>197.9</v>
      </c>
      <c r="J186" s="38">
        <v>208.30000000000004</v>
      </c>
      <c r="K186" s="38">
        <v>211.65</v>
      </c>
      <c r="L186" s="38">
        <v>213.50000000000006</v>
      </c>
      <c r="M186" s="28">
        <v>209.8</v>
      </c>
      <c r="N186" s="28">
        <v>204.6</v>
      </c>
      <c r="O186" s="39">
        <v>95856750</v>
      </c>
      <c r="P186" s="40">
        <v>1.1503258663057802E-2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45071</v>
      </c>
      <c r="E187" s="37">
        <v>105.25</v>
      </c>
      <c r="F187" s="37">
        <v>105.88333333333333</v>
      </c>
      <c r="G187" s="38">
        <v>104.46666666666665</v>
      </c>
      <c r="H187" s="38">
        <v>103.68333333333332</v>
      </c>
      <c r="I187" s="38">
        <v>102.26666666666665</v>
      </c>
      <c r="J187" s="38">
        <v>106.66666666666666</v>
      </c>
      <c r="K187" s="38">
        <v>108.08333333333334</v>
      </c>
      <c r="L187" s="38">
        <v>108.86666666666666</v>
      </c>
      <c r="M187" s="28">
        <v>107.3</v>
      </c>
      <c r="N187" s="28">
        <v>105.1</v>
      </c>
      <c r="O187" s="39">
        <v>222057000</v>
      </c>
      <c r="P187" s="40">
        <v>2.8663150653519834E-2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45071</v>
      </c>
      <c r="E188" s="37">
        <v>3205.7</v>
      </c>
      <c r="F188" s="37">
        <v>3212.4500000000003</v>
      </c>
      <c r="G188" s="38">
        <v>3195.2500000000005</v>
      </c>
      <c r="H188" s="38">
        <v>3184.8</v>
      </c>
      <c r="I188" s="38">
        <v>3167.6000000000004</v>
      </c>
      <c r="J188" s="38">
        <v>3222.9000000000005</v>
      </c>
      <c r="K188" s="38">
        <v>3240.1000000000004</v>
      </c>
      <c r="L188" s="38">
        <v>3250.5500000000006</v>
      </c>
      <c r="M188" s="28">
        <v>3229.65</v>
      </c>
      <c r="N188" s="28">
        <v>3202</v>
      </c>
      <c r="O188" s="39">
        <v>11966850</v>
      </c>
      <c r="P188" s="40">
        <v>2.0824936181647186E-2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45071</v>
      </c>
      <c r="E189" s="37">
        <v>1048.3</v>
      </c>
      <c r="F189" s="37">
        <v>1050.7833333333333</v>
      </c>
      <c r="G189" s="38">
        <v>1042.9166666666665</v>
      </c>
      <c r="H189" s="38">
        <v>1037.5333333333333</v>
      </c>
      <c r="I189" s="38">
        <v>1029.6666666666665</v>
      </c>
      <c r="J189" s="38">
        <v>1056.1666666666665</v>
      </c>
      <c r="K189" s="38">
        <v>1064.0333333333333</v>
      </c>
      <c r="L189" s="38">
        <v>1069.4166666666665</v>
      </c>
      <c r="M189" s="28">
        <v>1058.6500000000001</v>
      </c>
      <c r="N189" s="28">
        <v>1045.4000000000001</v>
      </c>
      <c r="O189" s="39">
        <v>10853400</v>
      </c>
      <c r="P189" s="40">
        <v>2.1342668398170627E-2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45071</v>
      </c>
      <c r="E190" s="37">
        <v>2728.75</v>
      </c>
      <c r="F190" s="37">
        <v>2743.7666666666664</v>
      </c>
      <c r="G190" s="38">
        <v>2709.0333333333328</v>
      </c>
      <c r="H190" s="38">
        <v>2689.3166666666666</v>
      </c>
      <c r="I190" s="38">
        <v>2654.583333333333</v>
      </c>
      <c r="J190" s="38">
        <v>2763.4833333333327</v>
      </c>
      <c r="K190" s="38">
        <v>2798.2166666666662</v>
      </c>
      <c r="L190" s="38">
        <v>2817.9333333333325</v>
      </c>
      <c r="M190" s="28">
        <v>2778.5</v>
      </c>
      <c r="N190" s="28">
        <v>2724.05</v>
      </c>
      <c r="O190" s="39">
        <v>5268750</v>
      </c>
      <c r="P190" s="40">
        <v>-1.7052721330112265E-3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45071</v>
      </c>
      <c r="E191" s="37">
        <v>1649.6</v>
      </c>
      <c r="F191" s="37">
        <v>1653.4666666666665</v>
      </c>
      <c r="G191" s="38">
        <v>1639.9833333333329</v>
      </c>
      <c r="H191" s="38">
        <v>1630.3666666666663</v>
      </c>
      <c r="I191" s="38">
        <v>1616.8833333333328</v>
      </c>
      <c r="J191" s="38">
        <v>1663.083333333333</v>
      </c>
      <c r="K191" s="38">
        <v>1676.5666666666666</v>
      </c>
      <c r="L191" s="38">
        <v>1686.1833333333332</v>
      </c>
      <c r="M191" s="28">
        <v>1666.95</v>
      </c>
      <c r="N191" s="28">
        <v>1643.85</v>
      </c>
      <c r="O191" s="39">
        <v>1481500</v>
      </c>
      <c r="P191" s="40">
        <v>2.7392510402219142E-2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45071</v>
      </c>
      <c r="E192" s="37">
        <v>1488.85</v>
      </c>
      <c r="F192" s="37">
        <v>1497.6166666666668</v>
      </c>
      <c r="G192" s="38">
        <v>1477.3333333333335</v>
      </c>
      <c r="H192" s="38">
        <v>1465.8166666666666</v>
      </c>
      <c r="I192" s="38">
        <v>1445.5333333333333</v>
      </c>
      <c r="J192" s="38">
        <v>1509.1333333333337</v>
      </c>
      <c r="K192" s="38">
        <v>1529.416666666667</v>
      </c>
      <c r="L192" s="38">
        <v>1540.9333333333338</v>
      </c>
      <c r="M192" s="28">
        <v>1517.9</v>
      </c>
      <c r="N192" s="28">
        <v>1486.1</v>
      </c>
      <c r="O192" s="39">
        <v>3247600</v>
      </c>
      <c r="P192" s="40">
        <v>-2.3347259768985011E-3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45071</v>
      </c>
      <c r="E193" s="37">
        <v>1235.25</v>
      </c>
      <c r="F193" s="37">
        <v>1238.9833333333333</v>
      </c>
      <c r="G193" s="38">
        <v>1226.5166666666667</v>
      </c>
      <c r="H193" s="38">
        <v>1217.7833333333333</v>
      </c>
      <c r="I193" s="38">
        <v>1205.3166666666666</v>
      </c>
      <c r="J193" s="38">
        <v>1247.7166666666667</v>
      </c>
      <c r="K193" s="38">
        <v>1260.1833333333334</v>
      </c>
      <c r="L193" s="38">
        <v>1268.9166666666667</v>
      </c>
      <c r="M193" s="28">
        <v>1251.45</v>
      </c>
      <c r="N193" s="28">
        <v>1230.25</v>
      </c>
      <c r="O193" s="39">
        <v>7774200</v>
      </c>
      <c r="P193" s="40">
        <v>1.1475409836065573E-2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45071</v>
      </c>
      <c r="E194" s="37">
        <v>1418</v>
      </c>
      <c r="F194" s="37">
        <v>1425.1499999999999</v>
      </c>
      <c r="G194" s="38">
        <v>1407.2999999999997</v>
      </c>
      <c r="H194" s="38">
        <v>1396.6</v>
      </c>
      <c r="I194" s="38">
        <v>1378.7499999999998</v>
      </c>
      <c r="J194" s="38">
        <v>1435.8499999999997</v>
      </c>
      <c r="K194" s="38">
        <v>1453.6999999999996</v>
      </c>
      <c r="L194" s="38">
        <v>1464.3999999999996</v>
      </c>
      <c r="M194" s="28">
        <v>1443</v>
      </c>
      <c r="N194" s="28">
        <v>1414.45</v>
      </c>
      <c r="O194" s="39">
        <v>2096400</v>
      </c>
      <c r="P194" s="40">
        <v>1.3145176879953605E-2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45071</v>
      </c>
      <c r="E195" s="37">
        <v>7616</v>
      </c>
      <c r="F195" s="37">
        <v>7664.333333333333</v>
      </c>
      <c r="G195" s="38">
        <v>7556.7166666666662</v>
      </c>
      <c r="H195" s="38">
        <v>7497.4333333333334</v>
      </c>
      <c r="I195" s="38">
        <v>7389.8166666666666</v>
      </c>
      <c r="J195" s="38">
        <v>7723.6166666666659</v>
      </c>
      <c r="K195" s="38">
        <v>7831.2333333333327</v>
      </c>
      <c r="L195" s="38">
        <v>7890.5166666666655</v>
      </c>
      <c r="M195" s="28">
        <v>7771.95</v>
      </c>
      <c r="N195" s="28">
        <v>7605.05</v>
      </c>
      <c r="O195" s="39">
        <v>1898100</v>
      </c>
      <c r="P195" s="40">
        <v>1.3716697441308362E-3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45071</v>
      </c>
      <c r="E196" s="37">
        <v>673.05</v>
      </c>
      <c r="F196" s="37">
        <v>675.9</v>
      </c>
      <c r="G196" s="38">
        <v>669.15</v>
      </c>
      <c r="H196" s="38">
        <v>665.25</v>
      </c>
      <c r="I196" s="38">
        <v>658.5</v>
      </c>
      <c r="J196" s="38">
        <v>679.8</v>
      </c>
      <c r="K196" s="38">
        <v>686.55</v>
      </c>
      <c r="L196" s="38">
        <v>690.44999999999993</v>
      </c>
      <c r="M196" s="28">
        <v>682.65</v>
      </c>
      <c r="N196" s="28">
        <v>672</v>
      </c>
      <c r="O196" s="39">
        <v>24592100</v>
      </c>
      <c r="P196" s="40">
        <v>2.2209013292986059E-2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45071</v>
      </c>
      <c r="E197" s="37">
        <v>278.60000000000002</v>
      </c>
      <c r="F197" s="37">
        <v>280.55</v>
      </c>
      <c r="G197" s="38">
        <v>276.10000000000002</v>
      </c>
      <c r="H197" s="38">
        <v>273.60000000000002</v>
      </c>
      <c r="I197" s="38">
        <v>269.15000000000003</v>
      </c>
      <c r="J197" s="38">
        <v>283.05</v>
      </c>
      <c r="K197" s="38">
        <v>287.49999999999994</v>
      </c>
      <c r="L197" s="38">
        <v>290</v>
      </c>
      <c r="M197" s="28">
        <v>285</v>
      </c>
      <c r="N197" s="28">
        <v>278.05</v>
      </c>
      <c r="O197" s="39">
        <v>41616000</v>
      </c>
      <c r="P197" s="40">
        <v>-1.1590347710431314E-2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45071</v>
      </c>
      <c r="E198" s="37">
        <v>798.1</v>
      </c>
      <c r="F198" s="37">
        <v>801.56666666666672</v>
      </c>
      <c r="G198" s="38">
        <v>793.18333333333339</v>
      </c>
      <c r="H198" s="38">
        <v>788.26666666666665</v>
      </c>
      <c r="I198" s="38">
        <v>779.88333333333333</v>
      </c>
      <c r="J198" s="38">
        <v>806.48333333333346</v>
      </c>
      <c r="K198" s="38">
        <v>814.8666666666669</v>
      </c>
      <c r="L198" s="38">
        <v>819.78333333333353</v>
      </c>
      <c r="M198" s="28">
        <v>809.95</v>
      </c>
      <c r="N198" s="28">
        <v>796.65</v>
      </c>
      <c r="O198" s="39">
        <v>7485600</v>
      </c>
      <c r="P198" s="40">
        <v>-2.2392834293026233E-3</v>
      </c>
    </row>
    <row r="199" spans="1:16" ht="12.75" customHeight="1">
      <c r="A199" s="28">
        <v>189</v>
      </c>
      <c r="B199" s="29" t="s">
        <v>70</v>
      </c>
      <c r="C199" s="30" t="s">
        <v>276</v>
      </c>
      <c r="D199" s="31">
        <v>45071</v>
      </c>
      <c r="E199" s="37">
        <v>1357.6</v>
      </c>
      <c r="F199" s="37">
        <v>1337.7333333333333</v>
      </c>
      <c r="G199" s="38">
        <v>1310.9166666666667</v>
      </c>
      <c r="H199" s="38">
        <v>1264.2333333333333</v>
      </c>
      <c r="I199" s="38">
        <v>1237.4166666666667</v>
      </c>
      <c r="J199" s="38">
        <v>1384.4166666666667</v>
      </c>
      <c r="K199" s="38">
        <v>1411.2333333333333</v>
      </c>
      <c r="L199" s="38">
        <v>1457.9166666666667</v>
      </c>
      <c r="M199" s="28">
        <v>1364.55</v>
      </c>
      <c r="N199" s="28">
        <v>1291.05</v>
      </c>
      <c r="O199" s="39">
        <v>625450</v>
      </c>
      <c r="P199" s="40">
        <v>-6.2926061877294173E-2</v>
      </c>
    </row>
    <row r="200" spans="1:16" ht="12.75" customHeight="1">
      <c r="A200" s="28">
        <v>190</v>
      </c>
      <c r="B200" s="29" t="s">
        <v>86</v>
      </c>
      <c r="C200" s="30" t="s">
        <v>208</v>
      </c>
      <c r="D200" s="31">
        <v>45071</v>
      </c>
      <c r="E200" s="37">
        <v>383.3</v>
      </c>
      <c r="F200" s="37">
        <v>383.81666666666666</v>
      </c>
      <c r="G200" s="38">
        <v>382.0333333333333</v>
      </c>
      <c r="H200" s="38">
        <v>380.76666666666665</v>
      </c>
      <c r="I200" s="38">
        <v>378.98333333333329</v>
      </c>
      <c r="J200" s="38">
        <v>385.08333333333331</v>
      </c>
      <c r="K200" s="38">
        <v>386.86666666666673</v>
      </c>
      <c r="L200" s="38">
        <v>388.13333333333333</v>
      </c>
      <c r="M200" s="28">
        <v>385.6</v>
      </c>
      <c r="N200" s="28">
        <v>382.55</v>
      </c>
      <c r="O200" s="39">
        <v>29607000</v>
      </c>
      <c r="P200" s="40">
        <v>-6.075949367088608E-4</v>
      </c>
    </row>
    <row r="201" spans="1:16" ht="12.75" customHeight="1">
      <c r="A201" s="28">
        <v>191</v>
      </c>
      <c r="B201" s="29" t="s">
        <v>178</v>
      </c>
      <c r="C201" s="30" t="s">
        <v>209</v>
      </c>
      <c r="D201" s="31">
        <v>45071</v>
      </c>
      <c r="E201" s="37">
        <v>185.1</v>
      </c>
      <c r="F201" s="37">
        <v>186.48333333333335</v>
      </c>
      <c r="G201" s="38">
        <v>183.4666666666667</v>
      </c>
      <c r="H201" s="38">
        <v>181.83333333333334</v>
      </c>
      <c r="I201" s="38">
        <v>178.81666666666669</v>
      </c>
      <c r="J201" s="38">
        <v>188.1166666666667</v>
      </c>
      <c r="K201" s="38">
        <v>191.13333333333335</v>
      </c>
      <c r="L201" s="38">
        <v>192.76666666666671</v>
      </c>
      <c r="M201" s="28">
        <v>189.5</v>
      </c>
      <c r="N201" s="28">
        <v>184.85</v>
      </c>
      <c r="O201" s="39">
        <v>84507000</v>
      </c>
      <c r="P201" s="40">
        <v>9.4968463302752288E-3</v>
      </c>
    </row>
    <row r="202" spans="1:16" ht="12.75" customHeight="1">
      <c r="A202" s="28">
        <v>192</v>
      </c>
      <c r="B202" s="29" t="s">
        <v>47</v>
      </c>
      <c r="C202" s="30" t="s">
        <v>796</v>
      </c>
      <c r="D202" s="31">
        <v>45071</v>
      </c>
      <c r="E202" s="37">
        <v>509.65</v>
      </c>
      <c r="F202" s="37">
        <v>513.4666666666667</v>
      </c>
      <c r="G202" s="38">
        <v>503.43333333333339</v>
      </c>
      <c r="H202" s="38">
        <v>497.2166666666667</v>
      </c>
      <c r="I202" s="38">
        <v>487.18333333333339</v>
      </c>
      <c r="J202" s="38">
        <v>519.68333333333339</v>
      </c>
      <c r="K202" s="38">
        <v>529.7166666666667</v>
      </c>
      <c r="L202" s="38">
        <v>535.93333333333339</v>
      </c>
      <c r="M202" s="28">
        <v>523.5</v>
      </c>
      <c r="N202" s="28">
        <v>507.25</v>
      </c>
      <c r="O202" s="39">
        <v>7461000</v>
      </c>
      <c r="P202" s="40">
        <v>4.1980894922071389E-2</v>
      </c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2"/>
      <c r="P203" s="233"/>
    </row>
    <row r="204" spans="1:16" ht="12.75" customHeight="1">
      <c r="A204" s="28">
        <v>194</v>
      </c>
      <c r="B204" s="29"/>
      <c r="C204" s="41"/>
      <c r="D204" s="43"/>
      <c r="E204" s="44"/>
      <c r="F204" s="44"/>
      <c r="G204" s="45"/>
      <c r="H204" s="45"/>
      <c r="I204" s="45"/>
      <c r="J204" s="45"/>
      <c r="K204" s="45"/>
      <c r="L204" s="45"/>
      <c r="M204" s="41"/>
      <c r="N204" s="41"/>
      <c r="O204" s="232"/>
      <c r="P204" s="233"/>
    </row>
    <row r="205" spans="1:16" ht="12.75" customHeight="1">
      <c r="A205" s="28"/>
      <c r="B205" s="42"/>
      <c r="C205" s="41"/>
      <c r="D205" s="43"/>
      <c r="E205" s="44"/>
      <c r="F205" s="44"/>
      <c r="G205" s="45"/>
      <c r="H205" s="45"/>
      <c r="I205" s="45"/>
      <c r="J205" s="45"/>
      <c r="K205" s="45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</row>
    <row r="510" spans="1:16" ht="12.75" customHeight="1">
      <c r="A510" s="1"/>
      <c r="B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I24" sqref="I2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45065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0" t="s">
        <v>16</v>
      </c>
      <c r="B8" s="382"/>
      <c r="C8" s="386" t="s">
        <v>20</v>
      </c>
      <c r="D8" s="386" t="s">
        <v>21</v>
      </c>
      <c r="E8" s="377" t="s">
        <v>22</v>
      </c>
      <c r="F8" s="378"/>
      <c r="G8" s="379"/>
      <c r="H8" s="377" t="s">
        <v>23</v>
      </c>
      <c r="I8" s="378"/>
      <c r="J8" s="379"/>
      <c r="K8" s="23"/>
      <c r="L8" s="50"/>
      <c r="M8" s="50"/>
      <c r="N8" s="1"/>
      <c r="O8" s="1"/>
    </row>
    <row r="9" spans="1:15" ht="36" customHeight="1">
      <c r="A9" s="384"/>
      <c r="B9" s="385"/>
      <c r="C9" s="385"/>
      <c r="D9" s="38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3">
        <v>1</v>
      </c>
      <c r="B10" s="257" t="s">
        <v>226</v>
      </c>
      <c r="C10" s="257">
        <v>18129.95</v>
      </c>
      <c r="D10" s="257">
        <v>18177.333333333332</v>
      </c>
      <c r="E10" s="257">
        <v>18057.466666666664</v>
      </c>
      <c r="F10" s="257">
        <v>17984.98333333333</v>
      </c>
      <c r="G10" s="257">
        <v>17865.116666666661</v>
      </c>
      <c r="H10" s="257">
        <v>18249.816666666666</v>
      </c>
      <c r="I10" s="257">
        <v>18369.683333333334</v>
      </c>
      <c r="J10" s="257">
        <v>18442.166666666668</v>
      </c>
      <c r="K10" s="257">
        <v>18297.2</v>
      </c>
      <c r="L10" s="257">
        <v>18104.849999999999</v>
      </c>
      <c r="M10" s="258"/>
      <c r="N10" s="1"/>
      <c r="O10" s="1"/>
    </row>
    <row r="11" spans="1:15" ht="12.75" customHeight="1">
      <c r="A11" s="213">
        <v>2</v>
      </c>
      <c r="B11" s="262" t="s">
        <v>227</v>
      </c>
      <c r="C11" s="257">
        <v>43752.3</v>
      </c>
      <c r="D11" s="257">
        <v>43835.066666666673</v>
      </c>
      <c r="E11" s="257">
        <v>43590.933333333349</v>
      </c>
      <c r="F11" s="257">
        <v>43429.566666666673</v>
      </c>
      <c r="G11" s="257">
        <v>43185.433333333349</v>
      </c>
      <c r="H11" s="257">
        <v>43996.433333333349</v>
      </c>
      <c r="I11" s="257">
        <v>44240.566666666666</v>
      </c>
      <c r="J11" s="257">
        <v>44401.933333333349</v>
      </c>
      <c r="K11" s="257">
        <v>44079.199999999997</v>
      </c>
      <c r="L11" s="257">
        <v>43673.7</v>
      </c>
      <c r="M11" s="258"/>
      <c r="N11" s="1"/>
      <c r="O11" s="1"/>
    </row>
    <row r="12" spans="1:15" ht="12.75" customHeight="1">
      <c r="A12" s="213">
        <v>3</v>
      </c>
      <c r="B12" s="230" t="s">
        <v>228</v>
      </c>
      <c r="C12" s="231">
        <v>3129.85</v>
      </c>
      <c r="D12" s="231">
        <v>3141.2166666666667</v>
      </c>
      <c r="E12" s="231">
        <v>3114.0333333333333</v>
      </c>
      <c r="F12" s="231">
        <v>3098.2166666666667</v>
      </c>
      <c r="G12" s="231">
        <v>3071.0333333333333</v>
      </c>
      <c r="H12" s="231">
        <v>3157.0333333333333</v>
      </c>
      <c r="I12" s="231">
        <v>3184.2166666666667</v>
      </c>
      <c r="J12" s="231">
        <v>3200.0333333333333</v>
      </c>
      <c r="K12" s="231">
        <v>3168.4</v>
      </c>
      <c r="L12" s="231">
        <v>3125.4</v>
      </c>
      <c r="M12" s="258"/>
      <c r="N12" s="1"/>
      <c r="O12" s="1"/>
    </row>
    <row r="13" spans="1:15" ht="12.75" customHeight="1">
      <c r="A13" s="213">
        <v>4</v>
      </c>
      <c r="B13" s="230" t="s">
        <v>229</v>
      </c>
      <c r="C13" s="231">
        <v>5348.05</v>
      </c>
      <c r="D13" s="231">
        <v>5371.45</v>
      </c>
      <c r="E13" s="231">
        <v>5318.2</v>
      </c>
      <c r="F13" s="231">
        <v>5288.35</v>
      </c>
      <c r="G13" s="231">
        <v>5235.1000000000004</v>
      </c>
      <c r="H13" s="231">
        <v>5401.2999999999993</v>
      </c>
      <c r="I13" s="231">
        <v>5454.5499999999993</v>
      </c>
      <c r="J13" s="231">
        <v>5484.3999999999987</v>
      </c>
      <c r="K13" s="231">
        <v>5424.7</v>
      </c>
      <c r="L13" s="231">
        <v>5341.6</v>
      </c>
      <c r="M13" s="258"/>
      <c r="N13" s="1"/>
      <c r="O13" s="1"/>
    </row>
    <row r="14" spans="1:15" ht="12.75" customHeight="1">
      <c r="A14" s="213">
        <v>5</v>
      </c>
      <c r="B14" s="230" t="s">
        <v>230</v>
      </c>
      <c r="C14" s="231">
        <v>27892.55</v>
      </c>
      <c r="D14" s="231">
        <v>27963</v>
      </c>
      <c r="E14" s="231">
        <v>27788.3</v>
      </c>
      <c r="F14" s="231">
        <v>27684.05</v>
      </c>
      <c r="G14" s="231">
        <v>27509.35</v>
      </c>
      <c r="H14" s="231">
        <v>28067.25</v>
      </c>
      <c r="I14" s="231">
        <v>28241.949999999997</v>
      </c>
      <c r="J14" s="231">
        <v>28346.2</v>
      </c>
      <c r="K14" s="231">
        <v>28137.7</v>
      </c>
      <c r="L14" s="231">
        <v>27858.75</v>
      </c>
      <c r="M14" s="258"/>
      <c r="N14" s="1"/>
      <c r="O14" s="1"/>
    </row>
    <row r="15" spans="1:15" ht="12.75" customHeight="1">
      <c r="A15" s="213">
        <v>6</v>
      </c>
      <c r="B15" s="230" t="s">
        <v>231</v>
      </c>
      <c r="C15" s="231">
        <v>4766.7</v>
      </c>
      <c r="D15" s="231">
        <v>4788.8166666666666</v>
      </c>
      <c r="E15" s="231">
        <v>4738.0333333333328</v>
      </c>
      <c r="F15" s="231">
        <v>4709.3666666666659</v>
      </c>
      <c r="G15" s="231">
        <v>4658.5833333333321</v>
      </c>
      <c r="H15" s="231">
        <v>4817.4833333333336</v>
      </c>
      <c r="I15" s="231">
        <v>4868.2666666666682</v>
      </c>
      <c r="J15" s="231">
        <v>4896.9333333333343</v>
      </c>
      <c r="K15" s="231">
        <v>4839.6000000000004</v>
      </c>
      <c r="L15" s="231">
        <v>4760.1499999999996</v>
      </c>
      <c r="M15" s="258"/>
      <c r="N15" s="1"/>
      <c r="O15" s="1"/>
    </row>
    <row r="16" spans="1:15" ht="12.75" customHeight="1">
      <c r="A16" s="213">
        <v>7</v>
      </c>
      <c r="B16" s="230" t="s">
        <v>232</v>
      </c>
      <c r="C16" s="231">
        <v>9176.5499999999993</v>
      </c>
      <c r="D16" s="231">
        <v>9209.9166666666661</v>
      </c>
      <c r="E16" s="231">
        <v>9132.6333333333314</v>
      </c>
      <c r="F16" s="231">
        <v>9088.7166666666653</v>
      </c>
      <c r="G16" s="231">
        <v>9011.4333333333307</v>
      </c>
      <c r="H16" s="231">
        <v>9253.8333333333321</v>
      </c>
      <c r="I16" s="231">
        <v>9331.1166666666686</v>
      </c>
      <c r="J16" s="231">
        <v>9375.0333333333328</v>
      </c>
      <c r="K16" s="231">
        <v>9287.2000000000007</v>
      </c>
      <c r="L16" s="231">
        <v>9166</v>
      </c>
      <c r="M16" s="258"/>
      <c r="N16" s="1"/>
      <c r="O16" s="1"/>
    </row>
    <row r="17" spans="1:15" ht="12.75" customHeight="1">
      <c r="A17" s="213">
        <v>8</v>
      </c>
      <c r="B17" s="216" t="s">
        <v>284</v>
      </c>
      <c r="C17" s="230">
        <v>3897.5</v>
      </c>
      <c r="D17" s="231">
        <v>3907.6833333333329</v>
      </c>
      <c r="E17" s="231">
        <v>3880.3666666666659</v>
      </c>
      <c r="F17" s="231">
        <v>3863.2333333333331</v>
      </c>
      <c r="G17" s="231">
        <v>3835.9166666666661</v>
      </c>
      <c r="H17" s="231">
        <v>3924.8166666666657</v>
      </c>
      <c r="I17" s="231">
        <v>3952.1333333333323</v>
      </c>
      <c r="J17" s="231">
        <v>3969.2666666666655</v>
      </c>
      <c r="K17" s="230">
        <v>3935</v>
      </c>
      <c r="L17" s="230">
        <v>3890.55</v>
      </c>
      <c r="M17" s="230">
        <v>1.41795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1712.45</v>
      </c>
      <c r="D18" s="231">
        <v>1731.95</v>
      </c>
      <c r="E18" s="231">
        <v>1684.95</v>
      </c>
      <c r="F18" s="231">
        <v>1657.45</v>
      </c>
      <c r="G18" s="231">
        <v>1610.45</v>
      </c>
      <c r="H18" s="231">
        <v>1759.45</v>
      </c>
      <c r="I18" s="231">
        <v>1806.45</v>
      </c>
      <c r="J18" s="231">
        <v>1833.95</v>
      </c>
      <c r="K18" s="230">
        <v>1778.95</v>
      </c>
      <c r="L18" s="230">
        <v>1704.45</v>
      </c>
      <c r="M18" s="230">
        <v>6.4764099999999996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747.6</v>
      </c>
      <c r="D19" s="231">
        <v>743.65</v>
      </c>
      <c r="E19" s="231">
        <v>732.4</v>
      </c>
      <c r="F19" s="231">
        <v>717.2</v>
      </c>
      <c r="G19" s="231">
        <v>705.95</v>
      </c>
      <c r="H19" s="231">
        <v>758.84999999999991</v>
      </c>
      <c r="I19" s="231">
        <v>770.09999999999991</v>
      </c>
      <c r="J19" s="231">
        <v>785.29999999999984</v>
      </c>
      <c r="K19" s="230">
        <v>754.9</v>
      </c>
      <c r="L19" s="230">
        <v>728.45</v>
      </c>
      <c r="M19" s="230">
        <v>34.220210000000002</v>
      </c>
      <c r="N19" s="1"/>
      <c r="O19" s="1"/>
    </row>
    <row r="20" spans="1:15" ht="12.75" customHeight="1">
      <c r="A20" s="213">
        <v>11</v>
      </c>
      <c r="B20" s="216" t="s">
        <v>233</v>
      </c>
      <c r="C20" s="230">
        <v>20970.55</v>
      </c>
      <c r="D20" s="231">
        <v>21085.5</v>
      </c>
      <c r="E20" s="231">
        <v>20817.05</v>
      </c>
      <c r="F20" s="231">
        <v>20663.55</v>
      </c>
      <c r="G20" s="231">
        <v>20395.099999999999</v>
      </c>
      <c r="H20" s="231">
        <v>21239</v>
      </c>
      <c r="I20" s="231">
        <v>21507.449999999997</v>
      </c>
      <c r="J20" s="231">
        <v>21660.95</v>
      </c>
      <c r="K20" s="230">
        <v>21353.95</v>
      </c>
      <c r="L20" s="230">
        <v>20932</v>
      </c>
      <c r="M20" s="230">
        <v>7.3459999999999998E-2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1890</v>
      </c>
      <c r="D21" s="231">
        <v>1897.0666666666666</v>
      </c>
      <c r="E21" s="231">
        <v>1870.1333333333332</v>
      </c>
      <c r="F21" s="231">
        <v>1850.2666666666667</v>
      </c>
      <c r="G21" s="231">
        <v>1823.3333333333333</v>
      </c>
      <c r="H21" s="231">
        <v>1916.9333333333332</v>
      </c>
      <c r="I21" s="231">
        <v>1943.8666666666666</v>
      </c>
      <c r="J21" s="231">
        <v>1963.7333333333331</v>
      </c>
      <c r="K21" s="230">
        <v>1924</v>
      </c>
      <c r="L21" s="230">
        <v>1877.2</v>
      </c>
      <c r="M21" s="230">
        <v>24.37396</v>
      </c>
      <c r="N21" s="1"/>
      <c r="O21" s="1"/>
    </row>
    <row r="22" spans="1:15" ht="12.75" customHeight="1">
      <c r="A22" s="213">
        <v>13</v>
      </c>
      <c r="B22" s="216" t="s">
        <v>234</v>
      </c>
      <c r="C22" s="230">
        <v>860.55</v>
      </c>
      <c r="D22" s="231">
        <v>865.98333333333323</v>
      </c>
      <c r="E22" s="231">
        <v>844.56666666666649</v>
      </c>
      <c r="F22" s="231">
        <v>828.58333333333326</v>
      </c>
      <c r="G22" s="231">
        <v>807.16666666666652</v>
      </c>
      <c r="H22" s="231">
        <v>881.96666666666647</v>
      </c>
      <c r="I22" s="231">
        <v>903.38333333333321</v>
      </c>
      <c r="J22" s="231">
        <v>919.36666666666645</v>
      </c>
      <c r="K22" s="230">
        <v>887.4</v>
      </c>
      <c r="L22" s="230">
        <v>850</v>
      </c>
      <c r="M22" s="230">
        <v>6.4607099999999997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664.95</v>
      </c>
      <c r="D23" s="231">
        <v>671.98333333333335</v>
      </c>
      <c r="E23" s="231">
        <v>654.26666666666665</v>
      </c>
      <c r="F23" s="231">
        <v>643.58333333333326</v>
      </c>
      <c r="G23" s="231">
        <v>625.86666666666656</v>
      </c>
      <c r="H23" s="231">
        <v>682.66666666666674</v>
      </c>
      <c r="I23" s="231">
        <v>700.38333333333344</v>
      </c>
      <c r="J23" s="231">
        <v>711.06666666666683</v>
      </c>
      <c r="K23" s="230">
        <v>689.7</v>
      </c>
      <c r="L23" s="230">
        <v>661.3</v>
      </c>
      <c r="M23" s="230">
        <v>44.054099999999998</v>
      </c>
      <c r="N23" s="1"/>
      <c r="O23" s="1"/>
    </row>
    <row r="24" spans="1:15" ht="12.75" customHeight="1">
      <c r="A24" s="213">
        <v>15</v>
      </c>
      <c r="B24" s="216" t="s">
        <v>235</v>
      </c>
      <c r="C24" s="230">
        <v>666.65</v>
      </c>
      <c r="D24" s="231">
        <v>672</v>
      </c>
      <c r="E24" s="231">
        <v>661.3</v>
      </c>
      <c r="F24" s="231">
        <v>655.94999999999993</v>
      </c>
      <c r="G24" s="231">
        <v>645.24999999999989</v>
      </c>
      <c r="H24" s="231">
        <v>677.35</v>
      </c>
      <c r="I24" s="231">
        <v>688.05000000000007</v>
      </c>
      <c r="J24" s="231">
        <v>693.40000000000009</v>
      </c>
      <c r="K24" s="230">
        <v>682.7</v>
      </c>
      <c r="L24" s="230">
        <v>666.65</v>
      </c>
      <c r="M24" s="230">
        <v>29.68685</v>
      </c>
      <c r="N24" s="1"/>
      <c r="O24" s="1"/>
    </row>
    <row r="25" spans="1:15" ht="12.75" customHeight="1">
      <c r="A25" s="213">
        <v>16</v>
      </c>
      <c r="B25" s="216" t="s">
        <v>236</v>
      </c>
      <c r="C25" s="230">
        <v>751.6</v>
      </c>
      <c r="D25" s="231">
        <v>765.61666666666667</v>
      </c>
      <c r="E25" s="231">
        <v>736.48333333333335</v>
      </c>
      <c r="F25" s="231">
        <v>721.36666666666667</v>
      </c>
      <c r="G25" s="231">
        <v>692.23333333333335</v>
      </c>
      <c r="H25" s="231">
        <v>780.73333333333335</v>
      </c>
      <c r="I25" s="231">
        <v>809.86666666666679</v>
      </c>
      <c r="J25" s="231">
        <v>824.98333333333335</v>
      </c>
      <c r="K25" s="230">
        <v>794.75</v>
      </c>
      <c r="L25" s="230">
        <v>750.5</v>
      </c>
      <c r="M25" s="230">
        <v>23.613320000000002</v>
      </c>
      <c r="N25" s="1"/>
      <c r="O25" s="1"/>
    </row>
    <row r="26" spans="1:15" ht="12.75" customHeight="1">
      <c r="A26" s="213">
        <v>17</v>
      </c>
      <c r="B26" s="216" t="s">
        <v>841</v>
      </c>
      <c r="C26" s="230">
        <v>378</v>
      </c>
      <c r="D26" s="231">
        <v>381.06666666666666</v>
      </c>
      <c r="E26" s="231">
        <v>373.93333333333334</v>
      </c>
      <c r="F26" s="231">
        <v>369.86666666666667</v>
      </c>
      <c r="G26" s="231">
        <v>362.73333333333335</v>
      </c>
      <c r="H26" s="231">
        <v>385.13333333333333</v>
      </c>
      <c r="I26" s="231">
        <v>392.26666666666665</v>
      </c>
      <c r="J26" s="231">
        <v>396.33333333333331</v>
      </c>
      <c r="K26" s="230">
        <v>388.2</v>
      </c>
      <c r="L26" s="230">
        <v>377</v>
      </c>
      <c r="M26" s="230">
        <v>8.3753600000000006</v>
      </c>
      <c r="N26" s="1"/>
      <c r="O26" s="1"/>
    </row>
    <row r="27" spans="1:15" ht="12.75" customHeight="1">
      <c r="A27" s="213">
        <v>18</v>
      </c>
      <c r="B27" s="216" t="s">
        <v>237</v>
      </c>
      <c r="C27" s="230">
        <v>164.8</v>
      </c>
      <c r="D27" s="231">
        <v>165.63333333333333</v>
      </c>
      <c r="E27" s="231">
        <v>163.51666666666665</v>
      </c>
      <c r="F27" s="231">
        <v>162.23333333333332</v>
      </c>
      <c r="G27" s="231">
        <v>160.11666666666665</v>
      </c>
      <c r="H27" s="231">
        <v>166.91666666666666</v>
      </c>
      <c r="I27" s="231">
        <v>169.03333333333333</v>
      </c>
      <c r="J27" s="231">
        <v>170.31666666666666</v>
      </c>
      <c r="K27" s="230">
        <v>167.75</v>
      </c>
      <c r="L27" s="230">
        <v>164.35</v>
      </c>
      <c r="M27" s="230">
        <v>25.800370000000001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193.7</v>
      </c>
      <c r="D28" s="231">
        <v>194.4</v>
      </c>
      <c r="E28" s="231">
        <v>191.3</v>
      </c>
      <c r="F28" s="231">
        <v>188.9</v>
      </c>
      <c r="G28" s="231">
        <v>185.8</v>
      </c>
      <c r="H28" s="231">
        <v>196.8</v>
      </c>
      <c r="I28" s="231">
        <v>199.89999999999998</v>
      </c>
      <c r="J28" s="231">
        <v>202.3</v>
      </c>
      <c r="K28" s="230">
        <v>197.5</v>
      </c>
      <c r="L28" s="230">
        <v>192</v>
      </c>
      <c r="M28" s="230">
        <v>38.526670000000003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3326.3</v>
      </c>
      <c r="D29" s="231">
        <v>3343.8333333333335</v>
      </c>
      <c r="E29" s="231">
        <v>3295.6166666666668</v>
      </c>
      <c r="F29" s="231">
        <v>3264.9333333333334</v>
      </c>
      <c r="G29" s="231">
        <v>3216.7166666666667</v>
      </c>
      <c r="H29" s="231">
        <v>3374.5166666666669</v>
      </c>
      <c r="I29" s="231">
        <v>3422.7333333333331</v>
      </c>
      <c r="J29" s="231">
        <v>3453.416666666667</v>
      </c>
      <c r="K29" s="230">
        <v>3392.05</v>
      </c>
      <c r="L29" s="230">
        <v>3313.15</v>
      </c>
      <c r="M29" s="230">
        <v>3.7324199999999998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399.05</v>
      </c>
      <c r="D30" s="231">
        <v>401.11666666666662</v>
      </c>
      <c r="E30" s="231">
        <v>393.43333333333322</v>
      </c>
      <c r="F30" s="231">
        <v>387.81666666666661</v>
      </c>
      <c r="G30" s="231">
        <v>380.13333333333321</v>
      </c>
      <c r="H30" s="231">
        <v>406.73333333333323</v>
      </c>
      <c r="I30" s="231">
        <v>414.41666666666663</v>
      </c>
      <c r="J30" s="231">
        <v>420.03333333333325</v>
      </c>
      <c r="K30" s="230">
        <v>408.8</v>
      </c>
      <c r="L30" s="230">
        <v>395.5</v>
      </c>
      <c r="M30" s="230">
        <v>42.66534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4442</v>
      </c>
      <c r="D31" s="231">
        <v>4468.3</v>
      </c>
      <c r="E31" s="231">
        <v>4406.7000000000007</v>
      </c>
      <c r="F31" s="231">
        <v>4371.4000000000005</v>
      </c>
      <c r="G31" s="231">
        <v>4309.8000000000011</v>
      </c>
      <c r="H31" s="231">
        <v>4503.6000000000004</v>
      </c>
      <c r="I31" s="231">
        <v>4565.2000000000007</v>
      </c>
      <c r="J31" s="231">
        <v>4600.5</v>
      </c>
      <c r="K31" s="230">
        <v>4529.8999999999996</v>
      </c>
      <c r="L31" s="230">
        <v>4433</v>
      </c>
      <c r="M31" s="230">
        <v>1.6705700000000001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152.69999999999999</v>
      </c>
      <c r="D32" s="231">
        <v>153.1</v>
      </c>
      <c r="E32" s="231">
        <v>151.69999999999999</v>
      </c>
      <c r="F32" s="231">
        <v>150.69999999999999</v>
      </c>
      <c r="G32" s="231">
        <v>149.29999999999998</v>
      </c>
      <c r="H32" s="231">
        <v>154.1</v>
      </c>
      <c r="I32" s="231">
        <v>155.50000000000003</v>
      </c>
      <c r="J32" s="231">
        <v>156.5</v>
      </c>
      <c r="K32" s="230">
        <v>154.5</v>
      </c>
      <c r="L32" s="230">
        <v>152.1</v>
      </c>
      <c r="M32" s="230">
        <v>50.654899999999998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3109.05</v>
      </c>
      <c r="D33" s="231">
        <v>3109.1</v>
      </c>
      <c r="E33" s="231">
        <v>3093.2</v>
      </c>
      <c r="F33" s="231">
        <v>3077.35</v>
      </c>
      <c r="G33" s="231">
        <v>3061.45</v>
      </c>
      <c r="H33" s="231">
        <v>3124.95</v>
      </c>
      <c r="I33" s="231">
        <v>3140.8500000000004</v>
      </c>
      <c r="J33" s="231">
        <v>3156.7</v>
      </c>
      <c r="K33" s="230">
        <v>3125</v>
      </c>
      <c r="L33" s="230">
        <v>3093.25</v>
      </c>
      <c r="M33" s="230">
        <v>4.9806699999999999</v>
      </c>
      <c r="N33" s="1"/>
      <c r="O33" s="1"/>
    </row>
    <row r="34" spans="1:15" ht="12.75" customHeight="1">
      <c r="A34" s="213">
        <v>25</v>
      </c>
      <c r="B34" s="216" t="s">
        <v>297</v>
      </c>
      <c r="C34" s="230">
        <v>1684.2</v>
      </c>
      <c r="D34" s="231">
        <v>1693.9166666666667</v>
      </c>
      <c r="E34" s="231">
        <v>1659.0333333333335</v>
      </c>
      <c r="F34" s="231">
        <v>1633.8666666666668</v>
      </c>
      <c r="G34" s="231">
        <v>1598.9833333333336</v>
      </c>
      <c r="H34" s="231">
        <v>1719.0833333333335</v>
      </c>
      <c r="I34" s="231">
        <v>1753.9666666666667</v>
      </c>
      <c r="J34" s="231">
        <v>1779.1333333333334</v>
      </c>
      <c r="K34" s="230">
        <v>1728.8</v>
      </c>
      <c r="L34" s="230">
        <v>1668.75</v>
      </c>
      <c r="M34" s="230">
        <v>7.2961200000000002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599.79999999999995</v>
      </c>
      <c r="D35" s="231">
        <v>605.56666666666661</v>
      </c>
      <c r="E35" s="231">
        <v>590.58333333333326</v>
      </c>
      <c r="F35" s="231">
        <v>581.36666666666667</v>
      </c>
      <c r="G35" s="231">
        <v>566.38333333333333</v>
      </c>
      <c r="H35" s="231">
        <v>614.78333333333319</v>
      </c>
      <c r="I35" s="231">
        <v>629.76666666666654</v>
      </c>
      <c r="J35" s="231">
        <v>638.98333333333312</v>
      </c>
      <c r="K35" s="230">
        <v>620.54999999999995</v>
      </c>
      <c r="L35" s="230">
        <v>596.35</v>
      </c>
      <c r="M35" s="230">
        <v>11.717930000000001</v>
      </c>
      <c r="N35" s="1"/>
      <c r="O35" s="1"/>
    </row>
    <row r="36" spans="1:15" ht="12.75" customHeight="1">
      <c r="A36" s="213">
        <v>27</v>
      </c>
      <c r="B36" s="216" t="s">
        <v>239</v>
      </c>
      <c r="C36" s="230">
        <v>3368.55</v>
      </c>
      <c r="D36" s="231">
        <v>3390.5499999999997</v>
      </c>
      <c r="E36" s="231">
        <v>3329.9999999999995</v>
      </c>
      <c r="F36" s="231">
        <v>3291.45</v>
      </c>
      <c r="G36" s="231">
        <v>3230.8999999999996</v>
      </c>
      <c r="H36" s="231">
        <v>3429.0999999999995</v>
      </c>
      <c r="I36" s="231">
        <v>3489.6499999999996</v>
      </c>
      <c r="J36" s="231">
        <v>3528.1999999999994</v>
      </c>
      <c r="K36" s="230">
        <v>3451.1</v>
      </c>
      <c r="L36" s="230">
        <v>3352</v>
      </c>
      <c r="M36" s="230">
        <v>2.8924799999999999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914.7</v>
      </c>
      <c r="D37" s="231">
        <v>918.93333333333339</v>
      </c>
      <c r="E37" s="231">
        <v>908.36666666666679</v>
      </c>
      <c r="F37" s="231">
        <v>902.03333333333342</v>
      </c>
      <c r="G37" s="231">
        <v>891.46666666666681</v>
      </c>
      <c r="H37" s="231">
        <v>925.26666666666677</v>
      </c>
      <c r="I37" s="231">
        <v>935.83333333333337</v>
      </c>
      <c r="J37" s="231">
        <v>942.16666666666674</v>
      </c>
      <c r="K37" s="230">
        <v>929.5</v>
      </c>
      <c r="L37" s="230">
        <v>912.6</v>
      </c>
      <c r="M37" s="230">
        <v>136.14126999999999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4518.6499999999996</v>
      </c>
      <c r="D38" s="231">
        <v>4534.7833333333328</v>
      </c>
      <c r="E38" s="231">
        <v>4497.1166666666659</v>
      </c>
      <c r="F38" s="231">
        <v>4475.583333333333</v>
      </c>
      <c r="G38" s="231">
        <v>4437.9166666666661</v>
      </c>
      <c r="H38" s="231">
        <v>4556.3166666666657</v>
      </c>
      <c r="I38" s="231">
        <v>4593.9833333333336</v>
      </c>
      <c r="J38" s="231">
        <v>4615.5166666666655</v>
      </c>
      <c r="K38" s="230">
        <v>4572.45</v>
      </c>
      <c r="L38" s="230">
        <v>4513.25</v>
      </c>
      <c r="M38" s="230">
        <v>1.9423299999999999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6789.4</v>
      </c>
      <c r="D39" s="231">
        <v>6788.3999999999987</v>
      </c>
      <c r="E39" s="231">
        <v>6746.1499999999978</v>
      </c>
      <c r="F39" s="231">
        <v>6702.8999999999987</v>
      </c>
      <c r="G39" s="231">
        <v>6660.6499999999978</v>
      </c>
      <c r="H39" s="231">
        <v>6831.6499999999978</v>
      </c>
      <c r="I39" s="231">
        <v>6873.9</v>
      </c>
      <c r="J39" s="231">
        <v>6917.1499999999978</v>
      </c>
      <c r="K39" s="230">
        <v>6830.65</v>
      </c>
      <c r="L39" s="230">
        <v>6745.15</v>
      </c>
      <c r="M39" s="230">
        <v>11.06718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1415.45</v>
      </c>
      <c r="D40" s="231">
        <v>1419.1666666666667</v>
      </c>
      <c r="E40" s="231">
        <v>1408.3333333333335</v>
      </c>
      <c r="F40" s="231">
        <v>1401.2166666666667</v>
      </c>
      <c r="G40" s="231">
        <v>1390.3833333333334</v>
      </c>
      <c r="H40" s="231">
        <v>1426.2833333333335</v>
      </c>
      <c r="I40" s="231">
        <v>1437.116666666667</v>
      </c>
      <c r="J40" s="231">
        <v>1444.2333333333336</v>
      </c>
      <c r="K40" s="230">
        <v>1430</v>
      </c>
      <c r="L40" s="230">
        <v>1412.05</v>
      </c>
      <c r="M40" s="230">
        <v>7.39262</v>
      </c>
      <c r="N40" s="1"/>
      <c r="O40" s="1"/>
    </row>
    <row r="41" spans="1:15" ht="12.75" customHeight="1">
      <c r="A41" s="213">
        <v>32</v>
      </c>
      <c r="B41" s="216" t="s">
        <v>240</v>
      </c>
      <c r="C41" s="230">
        <v>6328.75</v>
      </c>
      <c r="D41" s="231">
        <v>6375</v>
      </c>
      <c r="E41" s="231">
        <v>6240.05</v>
      </c>
      <c r="F41" s="231">
        <v>6151.35</v>
      </c>
      <c r="G41" s="231">
        <v>6016.4000000000005</v>
      </c>
      <c r="H41" s="231">
        <v>6463.7</v>
      </c>
      <c r="I41" s="231">
        <v>6598.6500000000005</v>
      </c>
      <c r="J41" s="231">
        <v>6687.3499999999995</v>
      </c>
      <c r="K41" s="230">
        <v>6509.95</v>
      </c>
      <c r="L41" s="230">
        <v>6286.3</v>
      </c>
      <c r="M41" s="230">
        <v>0.20865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2190.0500000000002</v>
      </c>
      <c r="D42" s="231">
        <v>2197.6833333333334</v>
      </c>
      <c r="E42" s="231">
        <v>2175.3666666666668</v>
      </c>
      <c r="F42" s="231">
        <v>2160.6833333333334</v>
      </c>
      <c r="G42" s="231">
        <v>2138.3666666666668</v>
      </c>
      <c r="H42" s="231">
        <v>2212.3666666666668</v>
      </c>
      <c r="I42" s="231">
        <v>2234.6833333333334</v>
      </c>
      <c r="J42" s="231">
        <v>2249.3666666666668</v>
      </c>
      <c r="K42" s="230">
        <v>2220</v>
      </c>
      <c r="L42" s="230">
        <v>2183</v>
      </c>
      <c r="M42" s="230">
        <v>0.84497999999999995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244</v>
      </c>
      <c r="D43" s="231">
        <v>245.16666666666666</v>
      </c>
      <c r="E43" s="231">
        <v>242.0333333333333</v>
      </c>
      <c r="F43" s="231">
        <v>240.06666666666663</v>
      </c>
      <c r="G43" s="231">
        <v>236.93333333333328</v>
      </c>
      <c r="H43" s="231">
        <v>247.13333333333333</v>
      </c>
      <c r="I43" s="231">
        <v>250.26666666666671</v>
      </c>
      <c r="J43" s="231">
        <v>252.23333333333335</v>
      </c>
      <c r="K43" s="230">
        <v>248.3</v>
      </c>
      <c r="L43" s="230">
        <v>243.2</v>
      </c>
      <c r="M43" s="230">
        <v>72.802189999999996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180.35</v>
      </c>
      <c r="D44" s="231">
        <v>182.58333333333334</v>
      </c>
      <c r="E44" s="231">
        <v>177.56666666666669</v>
      </c>
      <c r="F44" s="231">
        <v>174.78333333333336</v>
      </c>
      <c r="G44" s="231">
        <v>169.76666666666671</v>
      </c>
      <c r="H44" s="231">
        <v>185.36666666666667</v>
      </c>
      <c r="I44" s="231">
        <v>190.38333333333333</v>
      </c>
      <c r="J44" s="231">
        <v>193.16666666666666</v>
      </c>
      <c r="K44" s="230">
        <v>187.6</v>
      </c>
      <c r="L44" s="230">
        <v>179.8</v>
      </c>
      <c r="M44" s="230">
        <v>317.27393999999998</v>
      </c>
      <c r="N44" s="1"/>
      <c r="O44" s="1"/>
    </row>
    <row r="45" spans="1:15" ht="12.75" customHeight="1">
      <c r="A45" s="213">
        <v>36</v>
      </c>
      <c r="B45" s="216" t="s">
        <v>241</v>
      </c>
      <c r="C45" s="230">
        <v>76.349999999999994</v>
      </c>
      <c r="D45" s="231">
        <v>76.733333333333334</v>
      </c>
      <c r="E45" s="231">
        <v>75.616666666666674</v>
      </c>
      <c r="F45" s="231">
        <v>74.88333333333334</v>
      </c>
      <c r="G45" s="231">
        <v>73.76666666666668</v>
      </c>
      <c r="H45" s="231">
        <v>77.466666666666669</v>
      </c>
      <c r="I45" s="231">
        <v>78.583333333333314</v>
      </c>
      <c r="J45" s="231">
        <v>79.316666666666663</v>
      </c>
      <c r="K45" s="230">
        <v>77.849999999999994</v>
      </c>
      <c r="L45" s="230">
        <v>76</v>
      </c>
      <c r="M45" s="230">
        <v>44.642209999999999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1525.55</v>
      </c>
      <c r="D46" s="231">
        <v>1529.1833333333334</v>
      </c>
      <c r="E46" s="231">
        <v>1513.9166666666667</v>
      </c>
      <c r="F46" s="231">
        <v>1502.2833333333333</v>
      </c>
      <c r="G46" s="231">
        <v>1487.0166666666667</v>
      </c>
      <c r="H46" s="231">
        <v>1540.8166666666668</v>
      </c>
      <c r="I46" s="231">
        <v>1556.0833333333333</v>
      </c>
      <c r="J46" s="231">
        <v>1567.7166666666669</v>
      </c>
      <c r="K46" s="230">
        <v>1544.45</v>
      </c>
      <c r="L46" s="230">
        <v>1517.55</v>
      </c>
      <c r="M46" s="230">
        <v>1.5731999999999999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622.75</v>
      </c>
      <c r="D47" s="231">
        <v>622.26666666666665</v>
      </c>
      <c r="E47" s="231">
        <v>618.23333333333335</v>
      </c>
      <c r="F47" s="231">
        <v>613.7166666666667</v>
      </c>
      <c r="G47" s="231">
        <v>609.68333333333339</v>
      </c>
      <c r="H47" s="231">
        <v>626.7833333333333</v>
      </c>
      <c r="I47" s="231">
        <v>630.81666666666661</v>
      </c>
      <c r="J47" s="231">
        <v>635.33333333333326</v>
      </c>
      <c r="K47" s="230">
        <v>626.29999999999995</v>
      </c>
      <c r="L47" s="230">
        <v>617.75</v>
      </c>
      <c r="M47" s="230">
        <v>6.4552800000000001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107.8</v>
      </c>
      <c r="D48" s="231">
        <v>108.10000000000001</v>
      </c>
      <c r="E48" s="231">
        <v>106.95000000000002</v>
      </c>
      <c r="F48" s="231">
        <v>106.10000000000001</v>
      </c>
      <c r="G48" s="231">
        <v>104.95000000000002</v>
      </c>
      <c r="H48" s="231">
        <v>108.95000000000002</v>
      </c>
      <c r="I48" s="231">
        <v>110.10000000000002</v>
      </c>
      <c r="J48" s="231">
        <v>110.95000000000002</v>
      </c>
      <c r="K48" s="230">
        <v>109.25</v>
      </c>
      <c r="L48" s="230">
        <v>107.25</v>
      </c>
      <c r="M48" s="230">
        <v>72.20608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765.45</v>
      </c>
      <c r="D49" s="231">
        <v>770.6</v>
      </c>
      <c r="E49" s="231">
        <v>757.2</v>
      </c>
      <c r="F49" s="231">
        <v>748.95</v>
      </c>
      <c r="G49" s="231">
        <v>735.55000000000007</v>
      </c>
      <c r="H49" s="231">
        <v>778.85</v>
      </c>
      <c r="I49" s="231">
        <v>792.24999999999989</v>
      </c>
      <c r="J49" s="231">
        <v>800.5</v>
      </c>
      <c r="K49" s="230">
        <v>784</v>
      </c>
      <c r="L49" s="230">
        <v>762.35</v>
      </c>
      <c r="M49" s="230">
        <v>7.9652399999999997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81.650000000000006</v>
      </c>
      <c r="D50" s="231">
        <v>82.25</v>
      </c>
      <c r="E50" s="231">
        <v>80.900000000000006</v>
      </c>
      <c r="F50" s="231">
        <v>80.150000000000006</v>
      </c>
      <c r="G50" s="231">
        <v>78.800000000000011</v>
      </c>
      <c r="H50" s="231">
        <v>83</v>
      </c>
      <c r="I50" s="231">
        <v>84.35</v>
      </c>
      <c r="J50" s="231">
        <v>85.1</v>
      </c>
      <c r="K50" s="230">
        <v>83.6</v>
      </c>
      <c r="L50" s="230">
        <v>81.5</v>
      </c>
      <c r="M50" s="230">
        <v>152.42495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360.7</v>
      </c>
      <c r="D51" s="231">
        <v>362.26666666666671</v>
      </c>
      <c r="E51" s="231">
        <v>358.53333333333342</v>
      </c>
      <c r="F51" s="231">
        <v>356.36666666666673</v>
      </c>
      <c r="G51" s="231">
        <v>352.63333333333344</v>
      </c>
      <c r="H51" s="231">
        <v>364.43333333333339</v>
      </c>
      <c r="I51" s="231">
        <v>368.16666666666663</v>
      </c>
      <c r="J51" s="231">
        <v>370.33333333333337</v>
      </c>
      <c r="K51" s="230">
        <v>366</v>
      </c>
      <c r="L51" s="230">
        <v>360.1</v>
      </c>
      <c r="M51" s="230">
        <v>17.134450000000001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799.35</v>
      </c>
      <c r="D52" s="231">
        <v>799</v>
      </c>
      <c r="E52" s="231">
        <v>795</v>
      </c>
      <c r="F52" s="231">
        <v>790.65</v>
      </c>
      <c r="G52" s="231">
        <v>786.65</v>
      </c>
      <c r="H52" s="231">
        <v>803.35</v>
      </c>
      <c r="I52" s="231">
        <v>807.35</v>
      </c>
      <c r="J52" s="231">
        <v>811.7</v>
      </c>
      <c r="K52" s="230">
        <v>803</v>
      </c>
      <c r="L52" s="230">
        <v>794.65</v>
      </c>
      <c r="M52" s="230">
        <v>113.83252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245.05</v>
      </c>
      <c r="D53" s="231">
        <v>245.98333333333335</v>
      </c>
      <c r="E53" s="231">
        <v>243.4666666666667</v>
      </c>
      <c r="F53" s="231">
        <v>241.88333333333335</v>
      </c>
      <c r="G53" s="231">
        <v>239.3666666666667</v>
      </c>
      <c r="H53" s="231">
        <v>247.56666666666669</v>
      </c>
      <c r="I53" s="231">
        <v>250.08333333333334</v>
      </c>
      <c r="J53" s="231">
        <v>251.66666666666669</v>
      </c>
      <c r="K53" s="230">
        <v>248.5</v>
      </c>
      <c r="L53" s="230">
        <v>244.4</v>
      </c>
      <c r="M53" s="230">
        <v>19.11242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19014.55</v>
      </c>
      <c r="D54" s="231">
        <v>19101.366666666665</v>
      </c>
      <c r="E54" s="231">
        <v>18883.883333333331</v>
      </c>
      <c r="F54" s="231">
        <v>18753.216666666667</v>
      </c>
      <c r="G54" s="231">
        <v>18535.733333333334</v>
      </c>
      <c r="H54" s="231">
        <v>19232.033333333329</v>
      </c>
      <c r="I54" s="231">
        <v>19449.516666666659</v>
      </c>
      <c r="J54" s="231">
        <v>19580.183333333327</v>
      </c>
      <c r="K54" s="230">
        <v>19318.849999999999</v>
      </c>
      <c r="L54" s="230">
        <v>18970.7</v>
      </c>
      <c r="M54" s="230">
        <v>0.13824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4564.3500000000004</v>
      </c>
      <c r="D55" s="231">
        <v>4592.6166666666668</v>
      </c>
      <c r="E55" s="231">
        <v>4529.7333333333336</v>
      </c>
      <c r="F55" s="231">
        <v>4495.1166666666668</v>
      </c>
      <c r="G55" s="231">
        <v>4432.2333333333336</v>
      </c>
      <c r="H55" s="231">
        <v>4627.2333333333336</v>
      </c>
      <c r="I55" s="231">
        <v>4690.1166666666668</v>
      </c>
      <c r="J55" s="231">
        <v>4724.7333333333336</v>
      </c>
      <c r="K55" s="230">
        <v>4655.5</v>
      </c>
      <c r="L55" s="230">
        <v>4558</v>
      </c>
      <c r="M55" s="230">
        <v>1.5521400000000001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295.14999999999998</v>
      </c>
      <c r="D56" s="231">
        <v>298.21666666666664</v>
      </c>
      <c r="E56" s="231">
        <v>290.93333333333328</v>
      </c>
      <c r="F56" s="231">
        <v>286.71666666666664</v>
      </c>
      <c r="G56" s="231">
        <v>279.43333333333328</v>
      </c>
      <c r="H56" s="231">
        <v>302.43333333333328</v>
      </c>
      <c r="I56" s="231">
        <v>309.7166666666667</v>
      </c>
      <c r="J56" s="231">
        <v>313.93333333333328</v>
      </c>
      <c r="K56" s="230">
        <v>305.5</v>
      </c>
      <c r="L56" s="230">
        <v>294</v>
      </c>
      <c r="M56" s="230">
        <v>81.791489999999996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1042.3</v>
      </c>
      <c r="D57" s="231">
        <v>1034.45</v>
      </c>
      <c r="E57" s="231">
        <v>1018.95</v>
      </c>
      <c r="F57" s="231">
        <v>995.6</v>
      </c>
      <c r="G57" s="231">
        <v>980.1</v>
      </c>
      <c r="H57" s="231">
        <v>1057.8000000000002</v>
      </c>
      <c r="I57" s="231">
        <v>1073.3000000000002</v>
      </c>
      <c r="J57" s="231">
        <v>1096.6500000000001</v>
      </c>
      <c r="K57" s="230">
        <v>1049.95</v>
      </c>
      <c r="L57" s="230">
        <v>1011.1</v>
      </c>
      <c r="M57" s="230">
        <v>33.47392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914.5</v>
      </c>
      <c r="D58" s="231">
        <v>918.56666666666661</v>
      </c>
      <c r="E58" s="231">
        <v>907.48333333333323</v>
      </c>
      <c r="F58" s="231">
        <v>900.46666666666658</v>
      </c>
      <c r="G58" s="231">
        <v>889.38333333333321</v>
      </c>
      <c r="H58" s="231">
        <v>925.58333333333326</v>
      </c>
      <c r="I58" s="231">
        <v>936.66666666666674</v>
      </c>
      <c r="J58" s="231">
        <v>943.68333333333328</v>
      </c>
      <c r="K58" s="230">
        <v>929.65</v>
      </c>
      <c r="L58" s="230">
        <v>911.55</v>
      </c>
      <c r="M58" s="230">
        <v>18.81606</v>
      </c>
      <c r="N58" s="1"/>
      <c r="O58" s="1"/>
    </row>
    <row r="59" spans="1:15" ht="12.75" customHeight="1">
      <c r="A59" s="213">
        <v>50</v>
      </c>
      <c r="B59" s="216" t="s">
        <v>801</v>
      </c>
      <c r="C59" s="230">
        <v>1506.35</v>
      </c>
      <c r="D59" s="231">
        <v>1525.75</v>
      </c>
      <c r="E59" s="231">
        <v>1477.1</v>
      </c>
      <c r="F59" s="231">
        <v>1447.85</v>
      </c>
      <c r="G59" s="231">
        <v>1399.1999999999998</v>
      </c>
      <c r="H59" s="231">
        <v>1555</v>
      </c>
      <c r="I59" s="231">
        <v>1603.65</v>
      </c>
      <c r="J59" s="231">
        <v>1632.9</v>
      </c>
      <c r="K59" s="230">
        <v>1574.4</v>
      </c>
      <c r="L59" s="230">
        <v>1496.5</v>
      </c>
      <c r="M59" s="230">
        <v>2.8959999999999999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239.6</v>
      </c>
      <c r="D60" s="231">
        <v>240.48333333333335</v>
      </c>
      <c r="E60" s="231">
        <v>238.06666666666669</v>
      </c>
      <c r="F60" s="231">
        <v>236.53333333333333</v>
      </c>
      <c r="G60" s="231">
        <v>234.11666666666667</v>
      </c>
      <c r="H60" s="231">
        <v>242.01666666666671</v>
      </c>
      <c r="I60" s="231">
        <v>244.43333333333334</v>
      </c>
      <c r="J60" s="231">
        <v>245.96666666666673</v>
      </c>
      <c r="K60" s="230">
        <v>242.9</v>
      </c>
      <c r="L60" s="230">
        <v>238.95</v>
      </c>
      <c r="M60" s="230">
        <v>35.121130000000001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4206.1499999999996</v>
      </c>
      <c r="D61" s="231">
        <v>4212.2166666666662</v>
      </c>
      <c r="E61" s="231">
        <v>4169.4333333333325</v>
      </c>
      <c r="F61" s="231">
        <v>4132.7166666666662</v>
      </c>
      <c r="G61" s="231">
        <v>4089.9333333333325</v>
      </c>
      <c r="H61" s="231">
        <v>4248.9333333333325</v>
      </c>
      <c r="I61" s="231">
        <v>4291.7166666666672</v>
      </c>
      <c r="J61" s="231">
        <v>4328.4333333333325</v>
      </c>
      <c r="K61" s="230">
        <v>4255</v>
      </c>
      <c r="L61" s="230">
        <v>4175.5</v>
      </c>
      <c r="M61" s="230">
        <v>2.0427599999999999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1635.6</v>
      </c>
      <c r="D62" s="231">
        <v>1651.2166666666665</v>
      </c>
      <c r="E62" s="231">
        <v>1615.4333333333329</v>
      </c>
      <c r="F62" s="231">
        <v>1595.2666666666664</v>
      </c>
      <c r="G62" s="231">
        <v>1559.4833333333329</v>
      </c>
      <c r="H62" s="231">
        <v>1671.383333333333</v>
      </c>
      <c r="I62" s="231">
        <v>1707.1666666666663</v>
      </c>
      <c r="J62" s="231">
        <v>1727.333333333333</v>
      </c>
      <c r="K62" s="230">
        <v>1687</v>
      </c>
      <c r="L62" s="230">
        <v>1631.05</v>
      </c>
      <c r="M62" s="230">
        <v>3.8879899999999998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631.4</v>
      </c>
      <c r="D63" s="231">
        <v>634.31666666666672</v>
      </c>
      <c r="E63" s="231">
        <v>625.28333333333342</v>
      </c>
      <c r="F63" s="231">
        <v>619.16666666666674</v>
      </c>
      <c r="G63" s="231">
        <v>610.13333333333344</v>
      </c>
      <c r="H63" s="231">
        <v>640.43333333333339</v>
      </c>
      <c r="I63" s="231">
        <v>649.4666666666667</v>
      </c>
      <c r="J63" s="231">
        <v>655.58333333333337</v>
      </c>
      <c r="K63" s="230">
        <v>643.35</v>
      </c>
      <c r="L63" s="230">
        <v>628.20000000000005</v>
      </c>
      <c r="M63" s="230">
        <v>16.779620000000001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943</v>
      </c>
      <c r="D64" s="231">
        <v>950.91666666666663</v>
      </c>
      <c r="E64" s="231">
        <v>912.83333333333326</v>
      </c>
      <c r="F64" s="231">
        <v>882.66666666666663</v>
      </c>
      <c r="G64" s="231">
        <v>844.58333333333326</v>
      </c>
      <c r="H64" s="231">
        <v>981.08333333333326</v>
      </c>
      <c r="I64" s="231">
        <v>1019.1666666666665</v>
      </c>
      <c r="J64" s="231">
        <v>1049.3333333333333</v>
      </c>
      <c r="K64" s="230">
        <v>989</v>
      </c>
      <c r="L64" s="230">
        <v>920.75</v>
      </c>
      <c r="M64" s="230">
        <v>13.858320000000001</v>
      </c>
      <c r="N64" s="1"/>
      <c r="O64" s="1"/>
    </row>
    <row r="65" spans="1:15" ht="12.75" customHeight="1">
      <c r="A65" s="213">
        <v>56</v>
      </c>
      <c r="B65" s="216" t="s">
        <v>245</v>
      </c>
      <c r="C65" s="230">
        <v>253.85</v>
      </c>
      <c r="D65" s="231">
        <v>254.38333333333335</v>
      </c>
      <c r="E65" s="231">
        <v>252.76666666666671</v>
      </c>
      <c r="F65" s="231">
        <v>251.68333333333337</v>
      </c>
      <c r="G65" s="231">
        <v>250.06666666666672</v>
      </c>
      <c r="H65" s="231">
        <v>255.4666666666667</v>
      </c>
      <c r="I65" s="231">
        <v>257.08333333333331</v>
      </c>
      <c r="J65" s="231">
        <v>258.16666666666669</v>
      </c>
      <c r="K65" s="230">
        <v>256</v>
      </c>
      <c r="L65" s="230">
        <v>253.3</v>
      </c>
      <c r="M65" s="230">
        <v>12.78307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1644.05</v>
      </c>
      <c r="D66" s="231">
        <v>1654.6833333333334</v>
      </c>
      <c r="E66" s="231">
        <v>1629.3666666666668</v>
      </c>
      <c r="F66" s="231">
        <v>1614.6833333333334</v>
      </c>
      <c r="G66" s="231">
        <v>1589.3666666666668</v>
      </c>
      <c r="H66" s="231">
        <v>1669.3666666666668</v>
      </c>
      <c r="I66" s="231">
        <v>1694.6833333333334</v>
      </c>
      <c r="J66" s="231">
        <v>1709.3666666666668</v>
      </c>
      <c r="K66" s="230">
        <v>1680</v>
      </c>
      <c r="L66" s="230">
        <v>1640</v>
      </c>
      <c r="M66" s="230">
        <v>5.9423899999999996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459.95</v>
      </c>
      <c r="D67" s="231">
        <v>464.76666666666671</v>
      </c>
      <c r="E67" s="231">
        <v>453.53333333333342</v>
      </c>
      <c r="F67" s="231">
        <v>447.11666666666673</v>
      </c>
      <c r="G67" s="231">
        <v>435.88333333333344</v>
      </c>
      <c r="H67" s="231">
        <v>471.18333333333339</v>
      </c>
      <c r="I67" s="231">
        <v>482.41666666666663</v>
      </c>
      <c r="J67" s="231">
        <v>488.83333333333337</v>
      </c>
      <c r="K67" s="230">
        <v>476</v>
      </c>
      <c r="L67" s="230">
        <v>458.35</v>
      </c>
      <c r="M67" s="230">
        <v>58.521189999999997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523.45000000000005</v>
      </c>
      <c r="D68" s="231">
        <v>524.30000000000007</v>
      </c>
      <c r="E68" s="231">
        <v>521.15000000000009</v>
      </c>
      <c r="F68" s="231">
        <v>518.85</v>
      </c>
      <c r="G68" s="231">
        <v>515.70000000000005</v>
      </c>
      <c r="H68" s="231">
        <v>526.60000000000014</v>
      </c>
      <c r="I68" s="231">
        <v>529.75</v>
      </c>
      <c r="J68" s="231">
        <v>532.05000000000018</v>
      </c>
      <c r="K68" s="230">
        <v>527.45000000000005</v>
      </c>
      <c r="L68" s="230">
        <v>522</v>
      </c>
      <c r="M68" s="230">
        <v>15.790979999999999</v>
      </c>
      <c r="N68" s="1"/>
      <c r="O68" s="1"/>
    </row>
    <row r="69" spans="1:15" ht="12.75" customHeight="1">
      <c r="A69" s="213">
        <v>60</v>
      </c>
      <c r="B69" s="216" t="s">
        <v>246</v>
      </c>
      <c r="C69" s="230">
        <v>2062.6</v>
      </c>
      <c r="D69" s="231">
        <v>2076.35</v>
      </c>
      <c r="E69" s="231">
        <v>2039.25</v>
      </c>
      <c r="F69" s="231">
        <v>2015.9</v>
      </c>
      <c r="G69" s="231">
        <v>1978.8000000000002</v>
      </c>
      <c r="H69" s="231">
        <v>2099.6999999999998</v>
      </c>
      <c r="I69" s="231">
        <v>2136.7999999999993</v>
      </c>
      <c r="J69" s="231">
        <v>2160.1499999999996</v>
      </c>
      <c r="K69" s="230">
        <v>2113.4499999999998</v>
      </c>
      <c r="L69" s="230">
        <v>2053</v>
      </c>
      <c r="M69" s="230">
        <v>2.2460800000000001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1966.5</v>
      </c>
      <c r="D70" s="231">
        <v>1977.7</v>
      </c>
      <c r="E70" s="231">
        <v>1949.25</v>
      </c>
      <c r="F70" s="231">
        <v>1932</v>
      </c>
      <c r="G70" s="231">
        <v>1903.55</v>
      </c>
      <c r="H70" s="231">
        <v>1994.95</v>
      </c>
      <c r="I70" s="231">
        <v>2023.4000000000003</v>
      </c>
      <c r="J70" s="231">
        <v>2040.65</v>
      </c>
      <c r="K70" s="230">
        <v>2006.15</v>
      </c>
      <c r="L70" s="230">
        <v>1960.45</v>
      </c>
      <c r="M70" s="230">
        <v>6.1837499999999999</v>
      </c>
      <c r="N70" s="1"/>
      <c r="O70" s="1"/>
    </row>
    <row r="71" spans="1:15" ht="12.75" customHeight="1">
      <c r="A71" s="213">
        <v>62</v>
      </c>
      <c r="B71" s="216" t="s">
        <v>842</v>
      </c>
      <c r="C71" s="230">
        <v>365.6</v>
      </c>
      <c r="D71" s="231">
        <v>366.33333333333331</v>
      </c>
      <c r="E71" s="231">
        <v>361.61666666666662</v>
      </c>
      <c r="F71" s="231">
        <v>357.63333333333333</v>
      </c>
      <c r="G71" s="231">
        <v>352.91666666666663</v>
      </c>
      <c r="H71" s="231">
        <v>370.31666666666661</v>
      </c>
      <c r="I71" s="231">
        <v>375.0333333333333</v>
      </c>
      <c r="J71" s="231">
        <v>379.01666666666659</v>
      </c>
      <c r="K71" s="230">
        <v>371.05</v>
      </c>
      <c r="L71" s="230">
        <v>362.35</v>
      </c>
      <c r="M71" s="230">
        <v>3.6017399999999999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3153.5</v>
      </c>
      <c r="D72" s="231">
        <v>3194.15</v>
      </c>
      <c r="E72" s="231">
        <v>3103.3500000000004</v>
      </c>
      <c r="F72" s="231">
        <v>3053.2000000000003</v>
      </c>
      <c r="G72" s="231">
        <v>2962.4000000000005</v>
      </c>
      <c r="H72" s="231">
        <v>3244.3</v>
      </c>
      <c r="I72" s="231">
        <v>3335.1000000000004</v>
      </c>
      <c r="J72" s="231">
        <v>3385.25</v>
      </c>
      <c r="K72" s="230">
        <v>3284.95</v>
      </c>
      <c r="L72" s="230">
        <v>3144</v>
      </c>
      <c r="M72" s="230">
        <v>7.6623599999999996</v>
      </c>
      <c r="N72" s="1"/>
      <c r="O72" s="1"/>
    </row>
    <row r="73" spans="1:15" ht="12.75" customHeight="1">
      <c r="A73" s="213">
        <v>64</v>
      </c>
      <c r="B73" s="216" t="s">
        <v>248</v>
      </c>
      <c r="C73" s="230">
        <v>2983.7</v>
      </c>
      <c r="D73" s="231">
        <v>2996.5833333333335</v>
      </c>
      <c r="E73" s="231">
        <v>2953.166666666667</v>
      </c>
      <c r="F73" s="231">
        <v>2922.6333333333337</v>
      </c>
      <c r="G73" s="231">
        <v>2879.2166666666672</v>
      </c>
      <c r="H73" s="231">
        <v>3027.1166666666668</v>
      </c>
      <c r="I73" s="231">
        <v>3070.5333333333338</v>
      </c>
      <c r="J73" s="231">
        <v>3101.0666666666666</v>
      </c>
      <c r="K73" s="230">
        <v>3040</v>
      </c>
      <c r="L73" s="230">
        <v>2966.05</v>
      </c>
      <c r="M73" s="230">
        <v>9.1247100000000003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1976.15</v>
      </c>
      <c r="D74" s="231">
        <v>1990.5</v>
      </c>
      <c r="E74" s="231">
        <v>1956</v>
      </c>
      <c r="F74" s="231">
        <v>1935.85</v>
      </c>
      <c r="G74" s="231">
        <v>1901.35</v>
      </c>
      <c r="H74" s="231">
        <v>2010.65</v>
      </c>
      <c r="I74" s="231">
        <v>2045.15</v>
      </c>
      <c r="J74" s="231">
        <v>2065.3000000000002</v>
      </c>
      <c r="K74" s="230">
        <v>2025</v>
      </c>
      <c r="L74" s="230">
        <v>1970.35</v>
      </c>
      <c r="M74" s="230">
        <v>1.10558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4423.1000000000004</v>
      </c>
      <c r="D75" s="231">
        <v>4443.3999999999996</v>
      </c>
      <c r="E75" s="231">
        <v>4384.5999999999995</v>
      </c>
      <c r="F75" s="231">
        <v>4346.0999999999995</v>
      </c>
      <c r="G75" s="231">
        <v>4287.2999999999993</v>
      </c>
      <c r="H75" s="231">
        <v>4481.8999999999996</v>
      </c>
      <c r="I75" s="231">
        <v>4540.6999999999989</v>
      </c>
      <c r="J75" s="231">
        <v>4579.2</v>
      </c>
      <c r="K75" s="230">
        <v>4502.2</v>
      </c>
      <c r="L75" s="230">
        <v>4404.8999999999996</v>
      </c>
      <c r="M75" s="230">
        <v>4.2544700000000004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3576.15</v>
      </c>
      <c r="D76" s="231">
        <v>3598.85</v>
      </c>
      <c r="E76" s="231">
        <v>3547.75</v>
      </c>
      <c r="F76" s="231">
        <v>3519.35</v>
      </c>
      <c r="G76" s="231">
        <v>3468.25</v>
      </c>
      <c r="H76" s="231">
        <v>3627.25</v>
      </c>
      <c r="I76" s="231">
        <v>3678.3499999999995</v>
      </c>
      <c r="J76" s="231">
        <v>3706.75</v>
      </c>
      <c r="K76" s="230">
        <v>3649.95</v>
      </c>
      <c r="L76" s="230">
        <v>3570.45</v>
      </c>
      <c r="M76" s="230">
        <v>12.350910000000001</v>
      </c>
      <c r="N76" s="1"/>
      <c r="O76" s="1"/>
    </row>
    <row r="77" spans="1:15" ht="12.75" customHeight="1">
      <c r="A77" s="213">
        <v>68</v>
      </c>
      <c r="B77" s="216" t="s">
        <v>249</v>
      </c>
      <c r="C77" s="230">
        <v>390</v>
      </c>
      <c r="D77" s="231">
        <v>389.88333333333338</v>
      </c>
      <c r="E77" s="231">
        <v>387.11666666666679</v>
      </c>
      <c r="F77" s="231">
        <v>384.23333333333341</v>
      </c>
      <c r="G77" s="231">
        <v>381.46666666666681</v>
      </c>
      <c r="H77" s="231">
        <v>392.76666666666677</v>
      </c>
      <c r="I77" s="231">
        <v>395.5333333333333</v>
      </c>
      <c r="J77" s="231">
        <v>398.41666666666674</v>
      </c>
      <c r="K77" s="230">
        <v>392.65</v>
      </c>
      <c r="L77" s="230">
        <v>387</v>
      </c>
      <c r="M77" s="230">
        <v>1.1427400000000001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2084.0500000000002</v>
      </c>
      <c r="D78" s="231">
        <v>2098.4666666666667</v>
      </c>
      <c r="E78" s="231">
        <v>2060.6333333333332</v>
      </c>
      <c r="F78" s="231">
        <v>2037.2166666666667</v>
      </c>
      <c r="G78" s="231">
        <v>1999.3833333333332</v>
      </c>
      <c r="H78" s="231">
        <v>2121.8833333333332</v>
      </c>
      <c r="I78" s="231">
        <v>2159.7166666666662</v>
      </c>
      <c r="J78" s="231">
        <v>2183.1333333333332</v>
      </c>
      <c r="K78" s="230">
        <v>2136.3000000000002</v>
      </c>
      <c r="L78" s="230">
        <v>2075.0500000000002</v>
      </c>
      <c r="M78" s="230">
        <v>1.89723</v>
      </c>
      <c r="N78" s="1"/>
      <c r="O78" s="1"/>
    </row>
    <row r="79" spans="1:15" ht="12.75" customHeight="1">
      <c r="A79" s="213">
        <v>70</v>
      </c>
      <c r="B79" s="216" t="s">
        <v>802</v>
      </c>
      <c r="C79" s="230">
        <v>125.75</v>
      </c>
      <c r="D79" s="231">
        <v>126.46666666666665</v>
      </c>
      <c r="E79" s="231">
        <v>124.33333333333331</v>
      </c>
      <c r="F79" s="231">
        <v>122.91666666666666</v>
      </c>
      <c r="G79" s="231">
        <v>120.78333333333332</v>
      </c>
      <c r="H79" s="231">
        <v>127.88333333333331</v>
      </c>
      <c r="I79" s="231">
        <v>130.01666666666665</v>
      </c>
      <c r="J79" s="231">
        <v>131.43333333333331</v>
      </c>
      <c r="K79" s="230">
        <v>128.6</v>
      </c>
      <c r="L79" s="230">
        <v>125.05</v>
      </c>
      <c r="M79" s="230">
        <v>26.340530000000001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126.75</v>
      </c>
      <c r="D80" s="231">
        <v>127.31666666666666</v>
      </c>
      <c r="E80" s="231">
        <v>125.88333333333333</v>
      </c>
      <c r="F80" s="231">
        <v>125.01666666666667</v>
      </c>
      <c r="G80" s="231">
        <v>123.58333333333333</v>
      </c>
      <c r="H80" s="231">
        <v>128.18333333333334</v>
      </c>
      <c r="I80" s="231">
        <v>129.61666666666667</v>
      </c>
      <c r="J80" s="231">
        <v>130.48333333333332</v>
      </c>
      <c r="K80" s="230">
        <v>128.75</v>
      </c>
      <c r="L80" s="230">
        <v>126.45</v>
      </c>
      <c r="M80" s="230">
        <v>110.1888</v>
      </c>
      <c r="N80" s="1"/>
      <c r="O80" s="1"/>
    </row>
    <row r="81" spans="1:15" ht="12.75" customHeight="1">
      <c r="A81" s="213">
        <v>72</v>
      </c>
      <c r="B81" s="216" t="s">
        <v>251</v>
      </c>
      <c r="C81" s="230">
        <v>283.64999999999998</v>
      </c>
      <c r="D81" s="231">
        <v>282.88333333333333</v>
      </c>
      <c r="E81" s="231">
        <v>280.76666666666665</v>
      </c>
      <c r="F81" s="231">
        <v>277.88333333333333</v>
      </c>
      <c r="G81" s="231">
        <v>275.76666666666665</v>
      </c>
      <c r="H81" s="231">
        <v>285.76666666666665</v>
      </c>
      <c r="I81" s="231">
        <v>287.88333333333333</v>
      </c>
      <c r="J81" s="231">
        <v>290.76666666666665</v>
      </c>
      <c r="K81" s="230">
        <v>285</v>
      </c>
      <c r="L81" s="230">
        <v>280</v>
      </c>
      <c r="M81" s="230">
        <v>6.5908699999999998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106.2</v>
      </c>
      <c r="D82" s="231">
        <v>107.28333333333335</v>
      </c>
      <c r="E82" s="231">
        <v>103.7166666666667</v>
      </c>
      <c r="F82" s="231">
        <v>101.23333333333335</v>
      </c>
      <c r="G82" s="231">
        <v>97.6666666666667</v>
      </c>
      <c r="H82" s="231">
        <v>109.76666666666669</v>
      </c>
      <c r="I82" s="231">
        <v>113.33333333333333</v>
      </c>
      <c r="J82" s="231">
        <v>115.81666666666669</v>
      </c>
      <c r="K82" s="230">
        <v>110.85</v>
      </c>
      <c r="L82" s="230">
        <v>104.8</v>
      </c>
      <c r="M82" s="230">
        <v>247.15468000000001</v>
      </c>
      <c r="N82" s="1"/>
      <c r="O82" s="1"/>
    </row>
    <row r="83" spans="1:15" ht="12.75" customHeight="1">
      <c r="A83" s="213">
        <v>74</v>
      </c>
      <c r="B83" s="216" t="s">
        <v>252</v>
      </c>
      <c r="C83" s="230">
        <v>1331.95</v>
      </c>
      <c r="D83" s="231">
        <v>1342.3000000000002</v>
      </c>
      <c r="E83" s="231">
        <v>1304.7000000000003</v>
      </c>
      <c r="F83" s="231">
        <v>1277.45</v>
      </c>
      <c r="G83" s="231">
        <v>1239.8500000000001</v>
      </c>
      <c r="H83" s="231">
        <v>1369.5500000000004</v>
      </c>
      <c r="I83" s="231">
        <v>1407.1500000000003</v>
      </c>
      <c r="J83" s="231">
        <v>1434.4000000000005</v>
      </c>
      <c r="K83" s="230">
        <v>1379.9</v>
      </c>
      <c r="L83" s="230">
        <v>1315.05</v>
      </c>
      <c r="M83" s="230">
        <v>2.3792800000000001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1008.8</v>
      </c>
      <c r="D84" s="231">
        <v>1012.4333333333334</v>
      </c>
      <c r="E84" s="231">
        <v>1002.3666666666668</v>
      </c>
      <c r="F84" s="231">
        <v>995.93333333333339</v>
      </c>
      <c r="G84" s="231">
        <v>985.86666666666679</v>
      </c>
      <c r="H84" s="231">
        <v>1018.8666666666668</v>
      </c>
      <c r="I84" s="231">
        <v>1028.9333333333334</v>
      </c>
      <c r="J84" s="231">
        <v>1035.3666666666668</v>
      </c>
      <c r="K84" s="230">
        <v>1022.5</v>
      </c>
      <c r="L84" s="230">
        <v>1006</v>
      </c>
      <c r="M84" s="230">
        <v>6.9187700000000003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1309.1500000000001</v>
      </c>
      <c r="D85" s="231">
        <v>1336.0666666666668</v>
      </c>
      <c r="E85" s="231">
        <v>1274.4833333333336</v>
      </c>
      <c r="F85" s="231">
        <v>1239.8166666666668</v>
      </c>
      <c r="G85" s="231">
        <v>1178.2333333333336</v>
      </c>
      <c r="H85" s="231">
        <v>1370.7333333333336</v>
      </c>
      <c r="I85" s="231">
        <v>1432.3166666666671</v>
      </c>
      <c r="J85" s="231">
        <v>1466.9833333333336</v>
      </c>
      <c r="K85" s="230">
        <v>1397.65</v>
      </c>
      <c r="L85" s="230">
        <v>1301.4000000000001</v>
      </c>
      <c r="M85" s="230">
        <v>13.366630000000001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1705.7</v>
      </c>
      <c r="D86" s="231">
        <v>1711.8166666666666</v>
      </c>
      <c r="E86" s="231">
        <v>1690.6333333333332</v>
      </c>
      <c r="F86" s="231">
        <v>1675.5666666666666</v>
      </c>
      <c r="G86" s="231">
        <v>1654.3833333333332</v>
      </c>
      <c r="H86" s="231">
        <v>1726.8833333333332</v>
      </c>
      <c r="I86" s="231">
        <v>1748.0666666666666</v>
      </c>
      <c r="J86" s="231">
        <v>1763.1333333333332</v>
      </c>
      <c r="K86" s="230">
        <v>1733</v>
      </c>
      <c r="L86" s="230">
        <v>1696.75</v>
      </c>
      <c r="M86" s="230">
        <v>2.3174999999999999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487</v>
      </c>
      <c r="D87" s="231">
        <v>488.75</v>
      </c>
      <c r="E87" s="231">
        <v>480.05</v>
      </c>
      <c r="F87" s="231">
        <v>473.1</v>
      </c>
      <c r="G87" s="231">
        <v>464.40000000000003</v>
      </c>
      <c r="H87" s="231">
        <v>495.7</v>
      </c>
      <c r="I87" s="231">
        <v>504.40000000000003</v>
      </c>
      <c r="J87" s="231">
        <v>511.34999999999997</v>
      </c>
      <c r="K87" s="230">
        <v>497.45</v>
      </c>
      <c r="L87" s="230">
        <v>481.8</v>
      </c>
      <c r="M87" s="230">
        <v>9.7759400000000003</v>
      </c>
      <c r="N87" s="1"/>
      <c r="O87" s="1"/>
    </row>
    <row r="88" spans="1:15" ht="12.75" customHeight="1">
      <c r="A88" s="213">
        <v>79</v>
      </c>
      <c r="B88" s="216" t="s">
        <v>255</v>
      </c>
      <c r="C88" s="230">
        <v>277.85000000000002</v>
      </c>
      <c r="D88" s="231">
        <v>280.83333333333331</v>
      </c>
      <c r="E88" s="231">
        <v>273.21666666666664</v>
      </c>
      <c r="F88" s="231">
        <v>268.58333333333331</v>
      </c>
      <c r="G88" s="231">
        <v>260.96666666666664</v>
      </c>
      <c r="H88" s="231">
        <v>285.46666666666664</v>
      </c>
      <c r="I88" s="231">
        <v>293.08333333333331</v>
      </c>
      <c r="J88" s="231">
        <v>297.71666666666664</v>
      </c>
      <c r="K88" s="230">
        <v>288.45</v>
      </c>
      <c r="L88" s="230">
        <v>276.2</v>
      </c>
      <c r="M88" s="230">
        <v>4.0487500000000001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1079.9000000000001</v>
      </c>
      <c r="D89" s="231">
        <v>1079.3</v>
      </c>
      <c r="E89" s="231">
        <v>1073.5999999999999</v>
      </c>
      <c r="F89" s="231">
        <v>1067.3</v>
      </c>
      <c r="G89" s="231">
        <v>1061.5999999999999</v>
      </c>
      <c r="H89" s="231">
        <v>1085.5999999999999</v>
      </c>
      <c r="I89" s="231">
        <v>1091.3000000000002</v>
      </c>
      <c r="J89" s="231">
        <v>1097.5999999999999</v>
      </c>
      <c r="K89" s="230">
        <v>1085</v>
      </c>
      <c r="L89" s="230">
        <v>1073</v>
      </c>
      <c r="M89" s="230">
        <v>15.15743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1813.6</v>
      </c>
      <c r="D90" s="231">
        <v>1817.3999999999999</v>
      </c>
      <c r="E90" s="231">
        <v>1800.4499999999998</v>
      </c>
      <c r="F90" s="231">
        <v>1787.3</v>
      </c>
      <c r="G90" s="231">
        <v>1770.35</v>
      </c>
      <c r="H90" s="231">
        <v>1830.5499999999997</v>
      </c>
      <c r="I90" s="231">
        <v>1847.5</v>
      </c>
      <c r="J90" s="231">
        <v>1860.6499999999996</v>
      </c>
      <c r="K90" s="230">
        <v>1834.35</v>
      </c>
      <c r="L90" s="230">
        <v>1804.25</v>
      </c>
      <c r="M90" s="230">
        <v>1.6349899999999999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1645</v>
      </c>
      <c r="D91" s="231">
        <v>1646.3166666666666</v>
      </c>
      <c r="E91" s="231">
        <v>1638.6833333333332</v>
      </c>
      <c r="F91" s="231">
        <v>1632.3666666666666</v>
      </c>
      <c r="G91" s="231">
        <v>1624.7333333333331</v>
      </c>
      <c r="H91" s="231">
        <v>1652.6333333333332</v>
      </c>
      <c r="I91" s="231">
        <v>1660.2666666666664</v>
      </c>
      <c r="J91" s="231">
        <v>1666.5833333333333</v>
      </c>
      <c r="K91" s="230">
        <v>1653.95</v>
      </c>
      <c r="L91" s="230">
        <v>1640</v>
      </c>
      <c r="M91" s="230">
        <v>248.23471000000001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561.54999999999995</v>
      </c>
      <c r="D92" s="231">
        <v>563.21666666666658</v>
      </c>
      <c r="E92" s="231">
        <v>557.63333333333321</v>
      </c>
      <c r="F92" s="231">
        <v>553.71666666666658</v>
      </c>
      <c r="G92" s="231">
        <v>548.13333333333321</v>
      </c>
      <c r="H92" s="231">
        <v>567.13333333333321</v>
      </c>
      <c r="I92" s="231">
        <v>572.71666666666647</v>
      </c>
      <c r="J92" s="231">
        <v>576.63333333333321</v>
      </c>
      <c r="K92" s="230">
        <v>568.79999999999995</v>
      </c>
      <c r="L92" s="230">
        <v>559.29999999999995</v>
      </c>
      <c r="M92" s="230">
        <v>17.453340000000001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1264.4000000000001</v>
      </c>
      <c r="D93" s="231">
        <v>1267.3999999999999</v>
      </c>
      <c r="E93" s="231">
        <v>1258.0499999999997</v>
      </c>
      <c r="F93" s="231">
        <v>1251.6999999999998</v>
      </c>
      <c r="G93" s="231">
        <v>1242.3499999999997</v>
      </c>
      <c r="H93" s="231">
        <v>1273.7499999999998</v>
      </c>
      <c r="I93" s="231">
        <v>1283.0999999999997</v>
      </c>
      <c r="J93" s="231">
        <v>1289.4499999999998</v>
      </c>
      <c r="K93" s="230">
        <v>1276.75</v>
      </c>
      <c r="L93" s="230">
        <v>1261.05</v>
      </c>
      <c r="M93" s="230">
        <v>2.6177899999999998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2735.15</v>
      </c>
      <c r="D94" s="231">
        <v>2739.5166666666664</v>
      </c>
      <c r="E94" s="231">
        <v>2719.8833333333328</v>
      </c>
      <c r="F94" s="231">
        <v>2704.6166666666663</v>
      </c>
      <c r="G94" s="231">
        <v>2684.9833333333327</v>
      </c>
      <c r="H94" s="231">
        <v>2754.7833333333328</v>
      </c>
      <c r="I94" s="231">
        <v>2774.4166666666661</v>
      </c>
      <c r="J94" s="231">
        <v>2789.6833333333329</v>
      </c>
      <c r="K94" s="230">
        <v>2759.15</v>
      </c>
      <c r="L94" s="230">
        <v>2724.25</v>
      </c>
      <c r="M94" s="230">
        <v>6.1040999999999999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406.5</v>
      </c>
      <c r="D95" s="231">
        <v>408.51666666666665</v>
      </c>
      <c r="E95" s="231">
        <v>403.63333333333333</v>
      </c>
      <c r="F95" s="231">
        <v>400.76666666666665</v>
      </c>
      <c r="G95" s="231">
        <v>395.88333333333333</v>
      </c>
      <c r="H95" s="231">
        <v>411.38333333333333</v>
      </c>
      <c r="I95" s="231">
        <v>416.26666666666665</v>
      </c>
      <c r="J95" s="231">
        <v>419.13333333333333</v>
      </c>
      <c r="K95" s="230">
        <v>413.4</v>
      </c>
      <c r="L95" s="230">
        <v>405.65</v>
      </c>
      <c r="M95" s="230">
        <v>40.789180000000002</v>
      </c>
      <c r="N95" s="1"/>
      <c r="O95" s="1"/>
    </row>
    <row r="96" spans="1:15" ht="12.75" customHeight="1">
      <c r="A96" s="213">
        <v>87</v>
      </c>
      <c r="B96" s="216" t="s">
        <v>256</v>
      </c>
      <c r="C96" s="230">
        <v>3093.9</v>
      </c>
      <c r="D96" s="231">
        <v>3103.5</v>
      </c>
      <c r="E96" s="231">
        <v>3057.4</v>
      </c>
      <c r="F96" s="231">
        <v>3020.9</v>
      </c>
      <c r="G96" s="231">
        <v>2974.8</v>
      </c>
      <c r="H96" s="231">
        <v>3140</v>
      </c>
      <c r="I96" s="231">
        <v>3186.1000000000004</v>
      </c>
      <c r="J96" s="231">
        <v>3222.6</v>
      </c>
      <c r="K96" s="230">
        <v>3149.6</v>
      </c>
      <c r="L96" s="230">
        <v>3067</v>
      </c>
      <c r="M96" s="230">
        <v>8.9347100000000008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254.4</v>
      </c>
      <c r="D97" s="231">
        <v>255.73333333333335</v>
      </c>
      <c r="E97" s="231">
        <v>251.86666666666667</v>
      </c>
      <c r="F97" s="231">
        <v>249.33333333333331</v>
      </c>
      <c r="G97" s="231">
        <v>245.46666666666664</v>
      </c>
      <c r="H97" s="231">
        <v>258.26666666666671</v>
      </c>
      <c r="I97" s="231">
        <v>262.13333333333338</v>
      </c>
      <c r="J97" s="231">
        <v>264.66666666666674</v>
      </c>
      <c r="K97" s="230">
        <v>259.60000000000002</v>
      </c>
      <c r="L97" s="230">
        <v>253.2</v>
      </c>
      <c r="M97" s="230">
        <v>14.403409999999999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2627.55</v>
      </c>
      <c r="D98" s="231">
        <v>2639.5333333333333</v>
      </c>
      <c r="E98" s="231">
        <v>2609.8666666666668</v>
      </c>
      <c r="F98" s="231">
        <v>2592.1833333333334</v>
      </c>
      <c r="G98" s="231">
        <v>2562.5166666666669</v>
      </c>
      <c r="H98" s="231">
        <v>2657.2166666666667</v>
      </c>
      <c r="I98" s="231">
        <v>2686.8833333333337</v>
      </c>
      <c r="J98" s="231">
        <v>2704.5666666666666</v>
      </c>
      <c r="K98" s="230">
        <v>2669.2</v>
      </c>
      <c r="L98" s="230">
        <v>2621.85</v>
      </c>
      <c r="M98" s="230">
        <v>14.340669999999999</v>
      </c>
      <c r="N98" s="1"/>
      <c r="O98" s="1"/>
    </row>
    <row r="99" spans="1:15" ht="12.75" customHeight="1">
      <c r="A99" s="213">
        <v>90</v>
      </c>
      <c r="B99" s="216" t="s">
        <v>257</v>
      </c>
      <c r="C99" s="230">
        <v>310.3</v>
      </c>
      <c r="D99" s="231">
        <v>311.26666666666665</v>
      </c>
      <c r="E99" s="231">
        <v>309.0333333333333</v>
      </c>
      <c r="F99" s="231">
        <v>307.76666666666665</v>
      </c>
      <c r="G99" s="231">
        <v>305.5333333333333</v>
      </c>
      <c r="H99" s="231">
        <v>312.5333333333333</v>
      </c>
      <c r="I99" s="231">
        <v>314.76666666666665</v>
      </c>
      <c r="J99" s="231">
        <v>316.0333333333333</v>
      </c>
      <c r="K99" s="230">
        <v>313.5</v>
      </c>
      <c r="L99" s="230">
        <v>310</v>
      </c>
      <c r="M99" s="230">
        <v>3.0331899999999998</v>
      </c>
      <c r="N99" s="1"/>
      <c r="O99" s="1"/>
    </row>
    <row r="100" spans="1:15" ht="12.75" customHeight="1">
      <c r="A100" s="213">
        <v>91</v>
      </c>
      <c r="B100" s="216" t="s">
        <v>372</v>
      </c>
      <c r="C100" s="230">
        <v>40206.65</v>
      </c>
      <c r="D100" s="231">
        <v>40188.616666666669</v>
      </c>
      <c r="E100" s="231">
        <v>39118.433333333334</v>
      </c>
      <c r="F100" s="231">
        <v>38030.216666666667</v>
      </c>
      <c r="G100" s="231">
        <v>36960.033333333333</v>
      </c>
      <c r="H100" s="231">
        <v>41276.833333333336</v>
      </c>
      <c r="I100" s="231">
        <v>42347.01666666667</v>
      </c>
      <c r="J100" s="231">
        <v>43435.233333333337</v>
      </c>
      <c r="K100" s="230">
        <v>41258.800000000003</v>
      </c>
      <c r="L100" s="230">
        <v>39100.400000000001</v>
      </c>
      <c r="M100" s="230">
        <v>0.57440000000000002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2716</v>
      </c>
      <c r="D101" s="231">
        <v>2718.4833333333336</v>
      </c>
      <c r="E101" s="231">
        <v>2704.6166666666672</v>
      </c>
      <c r="F101" s="231">
        <v>2693.2333333333336</v>
      </c>
      <c r="G101" s="231">
        <v>2679.3666666666672</v>
      </c>
      <c r="H101" s="231">
        <v>2729.8666666666672</v>
      </c>
      <c r="I101" s="231">
        <v>2743.733333333334</v>
      </c>
      <c r="J101" s="231">
        <v>2755.1166666666672</v>
      </c>
      <c r="K101" s="230">
        <v>2732.35</v>
      </c>
      <c r="L101" s="230">
        <v>2707.1</v>
      </c>
      <c r="M101" s="230">
        <v>21.448779999999999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946.5</v>
      </c>
      <c r="D102" s="231">
        <v>946.94999999999993</v>
      </c>
      <c r="E102" s="231">
        <v>941.64999999999986</v>
      </c>
      <c r="F102" s="231">
        <v>936.8</v>
      </c>
      <c r="G102" s="231">
        <v>931.49999999999989</v>
      </c>
      <c r="H102" s="231">
        <v>951.79999999999984</v>
      </c>
      <c r="I102" s="231">
        <v>957.0999999999998</v>
      </c>
      <c r="J102" s="231">
        <v>961.94999999999982</v>
      </c>
      <c r="K102" s="230">
        <v>952.25</v>
      </c>
      <c r="L102" s="230">
        <v>942.1</v>
      </c>
      <c r="M102" s="230">
        <v>215.50140999999999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1094.8</v>
      </c>
      <c r="D103" s="231">
        <v>1102.3999999999999</v>
      </c>
      <c r="E103" s="231">
        <v>1084.8999999999996</v>
      </c>
      <c r="F103" s="231">
        <v>1074.9999999999998</v>
      </c>
      <c r="G103" s="231">
        <v>1057.4999999999995</v>
      </c>
      <c r="H103" s="231">
        <v>1112.2999999999997</v>
      </c>
      <c r="I103" s="231">
        <v>1129.8000000000002</v>
      </c>
      <c r="J103" s="231">
        <v>1139.6999999999998</v>
      </c>
      <c r="K103" s="230">
        <v>1119.9000000000001</v>
      </c>
      <c r="L103" s="230">
        <v>1092.5</v>
      </c>
      <c r="M103" s="230">
        <v>3.0775199999999998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424.25</v>
      </c>
      <c r="D104" s="231">
        <v>427.2166666666667</v>
      </c>
      <c r="E104" s="231">
        <v>420.03333333333342</v>
      </c>
      <c r="F104" s="231">
        <v>415.81666666666672</v>
      </c>
      <c r="G104" s="231">
        <v>408.63333333333344</v>
      </c>
      <c r="H104" s="231">
        <v>431.43333333333339</v>
      </c>
      <c r="I104" s="231">
        <v>438.61666666666667</v>
      </c>
      <c r="J104" s="231">
        <v>442.83333333333337</v>
      </c>
      <c r="K104" s="230">
        <v>434.4</v>
      </c>
      <c r="L104" s="230">
        <v>423</v>
      </c>
      <c r="M104" s="230">
        <v>11.90785</v>
      </c>
      <c r="N104" s="1"/>
      <c r="O104" s="1"/>
    </row>
    <row r="105" spans="1:15" ht="12.75" customHeight="1">
      <c r="A105" s="213">
        <v>96</v>
      </c>
      <c r="B105" s="216" t="s">
        <v>258</v>
      </c>
      <c r="C105" s="230">
        <v>491.75</v>
      </c>
      <c r="D105" s="231">
        <v>494.68333333333339</v>
      </c>
      <c r="E105" s="231">
        <v>485.9166666666668</v>
      </c>
      <c r="F105" s="231">
        <v>480.08333333333343</v>
      </c>
      <c r="G105" s="231">
        <v>471.31666666666683</v>
      </c>
      <c r="H105" s="231">
        <v>500.51666666666677</v>
      </c>
      <c r="I105" s="231">
        <v>509.28333333333342</v>
      </c>
      <c r="J105" s="231">
        <v>515.11666666666679</v>
      </c>
      <c r="K105" s="230">
        <v>503.45</v>
      </c>
      <c r="L105" s="230">
        <v>488.85</v>
      </c>
      <c r="M105" s="230">
        <v>1.12798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66.7</v>
      </c>
      <c r="D106" s="231">
        <v>67</v>
      </c>
      <c r="E106" s="231">
        <v>66.2</v>
      </c>
      <c r="F106" s="231">
        <v>65.7</v>
      </c>
      <c r="G106" s="231">
        <v>64.900000000000006</v>
      </c>
      <c r="H106" s="231">
        <v>67.5</v>
      </c>
      <c r="I106" s="231">
        <v>68.300000000000011</v>
      </c>
      <c r="J106" s="231">
        <v>68.8</v>
      </c>
      <c r="K106" s="230">
        <v>67.8</v>
      </c>
      <c r="L106" s="230">
        <v>66.5</v>
      </c>
      <c r="M106" s="230">
        <v>284.49421000000001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419.7</v>
      </c>
      <c r="D107" s="231">
        <v>423.41666666666669</v>
      </c>
      <c r="E107" s="231">
        <v>414.38333333333338</v>
      </c>
      <c r="F107" s="231">
        <v>409.06666666666672</v>
      </c>
      <c r="G107" s="231">
        <v>400.03333333333342</v>
      </c>
      <c r="H107" s="231">
        <v>428.73333333333335</v>
      </c>
      <c r="I107" s="231">
        <v>437.76666666666665</v>
      </c>
      <c r="J107" s="231">
        <v>443.08333333333331</v>
      </c>
      <c r="K107" s="230">
        <v>432.45</v>
      </c>
      <c r="L107" s="230">
        <v>418.1</v>
      </c>
      <c r="M107" s="230">
        <v>239.95166</v>
      </c>
      <c r="N107" s="1"/>
      <c r="O107" s="1"/>
    </row>
    <row r="108" spans="1:15" ht="12.75" customHeight="1">
      <c r="A108" s="213">
        <v>99</v>
      </c>
      <c r="B108" s="216" t="s">
        <v>259</v>
      </c>
      <c r="C108" s="230">
        <v>5640.7</v>
      </c>
      <c r="D108" s="231">
        <v>5706.1333333333341</v>
      </c>
      <c r="E108" s="231">
        <v>5550.4166666666679</v>
      </c>
      <c r="F108" s="231">
        <v>5460.1333333333341</v>
      </c>
      <c r="G108" s="231">
        <v>5304.4166666666679</v>
      </c>
      <c r="H108" s="231">
        <v>5796.4166666666679</v>
      </c>
      <c r="I108" s="231">
        <v>5952.1333333333332</v>
      </c>
      <c r="J108" s="231">
        <v>6042.4166666666679</v>
      </c>
      <c r="K108" s="230">
        <v>5861.85</v>
      </c>
      <c r="L108" s="230">
        <v>5615.85</v>
      </c>
      <c r="M108" s="230">
        <v>1.12964</v>
      </c>
      <c r="N108" s="1"/>
      <c r="O108" s="1"/>
    </row>
    <row r="109" spans="1:15" ht="12.75" customHeight="1">
      <c r="A109" s="213">
        <v>100</v>
      </c>
      <c r="B109" s="216" t="s">
        <v>384</v>
      </c>
      <c r="C109" s="230">
        <v>287.10000000000002</v>
      </c>
      <c r="D109" s="231">
        <v>288.51666666666671</v>
      </c>
      <c r="E109" s="231">
        <v>283.98333333333341</v>
      </c>
      <c r="F109" s="231">
        <v>280.86666666666667</v>
      </c>
      <c r="G109" s="231">
        <v>276.33333333333337</v>
      </c>
      <c r="H109" s="231">
        <v>291.63333333333344</v>
      </c>
      <c r="I109" s="231">
        <v>296.16666666666674</v>
      </c>
      <c r="J109" s="231">
        <v>299.28333333333347</v>
      </c>
      <c r="K109" s="230">
        <v>293.05</v>
      </c>
      <c r="L109" s="230">
        <v>285.39999999999998</v>
      </c>
      <c r="M109" s="230">
        <v>13.106619999999999</v>
      </c>
      <c r="N109" s="1"/>
      <c r="O109" s="1"/>
    </row>
    <row r="110" spans="1:15" ht="12.75" customHeight="1">
      <c r="A110" s="213">
        <v>101</v>
      </c>
      <c r="B110" s="216" t="s">
        <v>385</v>
      </c>
      <c r="C110" s="230">
        <v>159.1</v>
      </c>
      <c r="D110" s="231">
        <v>160.15</v>
      </c>
      <c r="E110" s="231">
        <v>157.4</v>
      </c>
      <c r="F110" s="231">
        <v>155.69999999999999</v>
      </c>
      <c r="G110" s="231">
        <v>152.94999999999999</v>
      </c>
      <c r="H110" s="231">
        <v>161.85000000000002</v>
      </c>
      <c r="I110" s="231">
        <v>164.60000000000002</v>
      </c>
      <c r="J110" s="231">
        <v>166.30000000000004</v>
      </c>
      <c r="K110" s="230">
        <v>162.9</v>
      </c>
      <c r="L110" s="230">
        <v>158.44999999999999</v>
      </c>
      <c r="M110" s="230">
        <v>61.447949999999999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366.6</v>
      </c>
      <c r="D111" s="231">
        <v>368.11666666666662</v>
      </c>
      <c r="E111" s="231">
        <v>363.73333333333323</v>
      </c>
      <c r="F111" s="231">
        <v>360.86666666666662</v>
      </c>
      <c r="G111" s="231">
        <v>356.48333333333323</v>
      </c>
      <c r="H111" s="231">
        <v>370.98333333333323</v>
      </c>
      <c r="I111" s="231">
        <v>375.36666666666656</v>
      </c>
      <c r="J111" s="231">
        <v>378.23333333333323</v>
      </c>
      <c r="K111" s="230">
        <v>372.5</v>
      </c>
      <c r="L111" s="230">
        <v>365.25</v>
      </c>
      <c r="M111" s="230">
        <v>44.628059999999998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86</v>
      </c>
      <c r="D112" s="231">
        <v>86.516666666666666</v>
      </c>
      <c r="E112" s="231">
        <v>85.283333333333331</v>
      </c>
      <c r="F112" s="231">
        <v>84.566666666666663</v>
      </c>
      <c r="G112" s="231">
        <v>83.333333333333329</v>
      </c>
      <c r="H112" s="231">
        <v>87.233333333333334</v>
      </c>
      <c r="I112" s="231">
        <v>88.466666666666654</v>
      </c>
      <c r="J112" s="231">
        <v>89.183333333333337</v>
      </c>
      <c r="K112" s="230">
        <v>87.75</v>
      </c>
      <c r="L112" s="230">
        <v>85.8</v>
      </c>
      <c r="M112" s="230">
        <v>161.19484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614.85</v>
      </c>
      <c r="D113" s="231">
        <v>618.55000000000007</v>
      </c>
      <c r="E113" s="231">
        <v>609.30000000000018</v>
      </c>
      <c r="F113" s="231">
        <v>603.75000000000011</v>
      </c>
      <c r="G113" s="231">
        <v>594.50000000000023</v>
      </c>
      <c r="H113" s="231">
        <v>624.10000000000014</v>
      </c>
      <c r="I113" s="231">
        <v>633.34999999999991</v>
      </c>
      <c r="J113" s="231">
        <v>638.90000000000009</v>
      </c>
      <c r="K113" s="230">
        <v>627.79999999999995</v>
      </c>
      <c r="L113" s="230">
        <v>613</v>
      </c>
      <c r="M113" s="230">
        <v>7.2325100000000004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479.75</v>
      </c>
      <c r="D114" s="231">
        <v>483.40000000000003</v>
      </c>
      <c r="E114" s="231">
        <v>474.85000000000008</v>
      </c>
      <c r="F114" s="231">
        <v>469.95000000000005</v>
      </c>
      <c r="G114" s="231">
        <v>461.40000000000009</v>
      </c>
      <c r="H114" s="231">
        <v>488.30000000000007</v>
      </c>
      <c r="I114" s="231">
        <v>496.85</v>
      </c>
      <c r="J114" s="231">
        <v>501.75000000000006</v>
      </c>
      <c r="K114" s="230">
        <v>491.95</v>
      </c>
      <c r="L114" s="230">
        <v>478.5</v>
      </c>
      <c r="M114" s="230">
        <v>11.313700000000001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147.5</v>
      </c>
      <c r="D115" s="231">
        <v>149.01666666666668</v>
      </c>
      <c r="E115" s="231">
        <v>145.48333333333335</v>
      </c>
      <c r="F115" s="231">
        <v>143.46666666666667</v>
      </c>
      <c r="G115" s="231">
        <v>139.93333333333334</v>
      </c>
      <c r="H115" s="231">
        <v>151.03333333333336</v>
      </c>
      <c r="I115" s="231">
        <v>154.56666666666672</v>
      </c>
      <c r="J115" s="231">
        <v>156.58333333333337</v>
      </c>
      <c r="K115" s="230">
        <v>152.55000000000001</v>
      </c>
      <c r="L115" s="230">
        <v>147</v>
      </c>
      <c r="M115" s="230">
        <v>57.237139999999997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1238.9000000000001</v>
      </c>
      <c r="D116" s="231">
        <v>1239.2</v>
      </c>
      <c r="E116" s="231">
        <v>1230.4000000000001</v>
      </c>
      <c r="F116" s="231">
        <v>1221.9000000000001</v>
      </c>
      <c r="G116" s="231">
        <v>1213.1000000000001</v>
      </c>
      <c r="H116" s="231">
        <v>1247.7</v>
      </c>
      <c r="I116" s="231">
        <v>1256.4999999999998</v>
      </c>
      <c r="J116" s="231">
        <v>1265</v>
      </c>
      <c r="K116" s="230">
        <v>1248</v>
      </c>
      <c r="L116" s="230">
        <v>1230.7</v>
      </c>
      <c r="M116" s="230">
        <v>24.899709999999999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3743.15</v>
      </c>
      <c r="D117" s="231">
        <v>3772.0333333333328</v>
      </c>
      <c r="E117" s="231">
        <v>3674.0666666666657</v>
      </c>
      <c r="F117" s="231">
        <v>3604.9833333333327</v>
      </c>
      <c r="G117" s="231">
        <v>3507.0166666666655</v>
      </c>
      <c r="H117" s="231">
        <v>3841.1166666666659</v>
      </c>
      <c r="I117" s="231">
        <v>3939.083333333333</v>
      </c>
      <c r="J117" s="231">
        <v>4008.1666666666661</v>
      </c>
      <c r="K117" s="230">
        <v>3870</v>
      </c>
      <c r="L117" s="230">
        <v>3702.95</v>
      </c>
      <c r="M117" s="230">
        <v>3.2960099999999999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1246</v>
      </c>
      <c r="D118" s="231">
        <v>1249.3666666666668</v>
      </c>
      <c r="E118" s="231">
        <v>1239.0833333333335</v>
      </c>
      <c r="F118" s="231">
        <v>1232.1666666666667</v>
      </c>
      <c r="G118" s="231">
        <v>1221.8833333333334</v>
      </c>
      <c r="H118" s="231">
        <v>1256.2833333333335</v>
      </c>
      <c r="I118" s="231">
        <v>1266.5666666666668</v>
      </c>
      <c r="J118" s="231">
        <v>1273.4833333333336</v>
      </c>
      <c r="K118" s="230">
        <v>1259.6500000000001</v>
      </c>
      <c r="L118" s="230">
        <v>1242.45</v>
      </c>
      <c r="M118" s="230">
        <v>69.487319999999997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2264.65</v>
      </c>
      <c r="D119" s="231">
        <v>2284.3000000000002</v>
      </c>
      <c r="E119" s="231">
        <v>2235.6500000000005</v>
      </c>
      <c r="F119" s="231">
        <v>2206.6500000000005</v>
      </c>
      <c r="G119" s="231">
        <v>2158.0000000000009</v>
      </c>
      <c r="H119" s="231">
        <v>2313.3000000000002</v>
      </c>
      <c r="I119" s="231">
        <v>2361.9499999999998</v>
      </c>
      <c r="J119" s="231">
        <v>2390.9499999999998</v>
      </c>
      <c r="K119" s="230">
        <v>2332.9499999999998</v>
      </c>
      <c r="L119" s="230">
        <v>2255.3000000000002</v>
      </c>
      <c r="M119" s="230">
        <v>8.2780199999999997</v>
      </c>
      <c r="N119" s="1"/>
      <c r="O119" s="1"/>
    </row>
    <row r="120" spans="1:15" ht="12.75" customHeight="1">
      <c r="A120" s="213">
        <v>111</v>
      </c>
      <c r="B120" s="216" t="s">
        <v>260</v>
      </c>
      <c r="C120" s="230">
        <v>675.15</v>
      </c>
      <c r="D120" s="231">
        <v>677.83333333333337</v>
      </c>
      <c r="E120" s="231">
        <v>667.91666666666674</v>
      </c>
      <c r="F120" s="231">
        <v>660.68333333333339</v>
      </c>
      <c r="G120" s="231">
        <v>650.76666666666677</v>
      </c>
      <c r="H120" s="231">
        <v>685.06666666666672</v>
      </c>
      <c r="I120" s="231">
        <v>694.98333333333346</v>
      </c>
      <c r="J120" s="231">
        <v>702.2166666666667</v>
      </c>
      <c r="K120" s="230">
        <v>687.75</v>
      </c>
      <c r="L120" s="230">
        <v>670.6</v>
      </c>
      <c r="M120" s="230">
        <v>5.4721900000000003</v>
      </c>
      <c r="N120" s="1"/>
      <c r="O120" s="1"/>
    </row>
    <row r="121" spans="1:15" ht="12.75" customHeight="1">
      <c r="A121" s="213">
        <v>112</v>
      </c>
      <c r="B121" s="216" t="s">
        <v>261</v>
      </c>
      <c r="C121" s="230">
        <v>246.75</v>
      </c>
      <c r="D121" s="231">
        <v>247.55000000000004</v>
      </c>
      <c r="E121" s="231">
        <v>244.25000000000009</v>
      </c>
      <c r="F121" s="231">
        <v>241.75000000000006</v>
      </c>
      <c r="G121" s="231">
        <v>238.4500000000001</v>
      </c>
      <c r="H121" s="231">
        <v>250.05000000000007</v>
      </c>
      <c r="I121" s="231">
        <v>253.35000000000002</v>
      </c>
      <c r="J121" s="231">
        <v>255.85000000000005</v>
      </c>
      <c r="K121" s="230">
        <v>250.85</v>
      </c>
      <c r="L121" s="230">
        <v>245.05</v>
      </c>
      <c r="M121" s="230">
        <v>5.6083499999999997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692.05</v>
      </c>
      <c r="D122" s="231">
        <v>696.93333333333339</v>
      </c>
      <c r="E122" s="231">
        <v>684.36666666666679</v>
      </c>
      <c r="F122" s="231">
        <v>676.68333333333339</v>
      </c>
      <c r="G122" s="231">
        <v>664.11666666666679</v>
      </c>
      <c r="H122" s="231">
        <v>704.61666666666679</v>
      </c>
      <c r="I122" s="231">
        <v>717.18333333333339</v>
      </c>
      <c r="J122" s="231">
        <v>724.86666666666679</v>
      </c>
      <c r="K122" s="230">
        <v>709.5</v>
      </c>
      <c r="L122" s="230">
        <v>689.25</v>
      </c>
      <c r="M122" s="230">
        <v>36.67407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523.85</v>
      </c>
      <c r="D123" s="231">
        <v>528.21666666666658</v>
      </c>
      <c r="E123" s="231">
        <v>517.18333333333317</v>
      </c>
      <c r="F123" s="231">
        <v>510.51666666666654</v>
      </c>
      <c r="G123" s="231">
        <v>499.48333333333312</v>
      </c>
      <c r="H123" s="231">
        <v>534.88333333333321</v>
      </c>
      <c r="I123" s="231">
        <v>545.91666666666674</v>
      </c>
      <c r="J123" s="231">
        <v>552.58333333333326</v>
      </c>
      <c r="K123" s="230">
        <v>539.25</v>
      </c>
      <c r="L123" s="230">
        <v>521.54999999999995</v>
      </c>
      <c r="M123" s="230">
        <v>40.008510000000001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474.7</v>
      </c>
      <c r="D124" s="231">
        <v>471.73333333333329</v>
      </c>
      <c r="E124" s="231">
        <v>458.56666666666661</v>
      </c>
      <c r="F124" s="231">
        <v>442.43333333333334</v>
      </c>
      <c r="G124" s="231">
        <v>429.26666666666665</v>
      </c>
      <c r="H124" s="231">
        <v>487.86666666666656</v>
      </c>
      <c r="I124" s="231">
        <v>501.03333333333319</v>
      </c>
      <c r="J124" s="231">
        <v>517.16666666666652</v>
      </c>
      <c r="K124" s="230">
        <v>484.9</v>
      </c>
      <c r="L124" s="230">
        <v>455.6</v>
      </c>
      <c r="M124" s="230">
        <v>89.894639999999995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1927.4</v>
      </c>
      <c r="D125" s="231">
        <v>1924.0833333333333</v>
      </c>
      <c r="E125" s="231">
        <v>1914.5166666666664</v>
      </c>
      <c r="F125" s="231">
        <v>1901.6333333333332</v>
      </c>
      <c r="G125" s="231">
        <v>1892.0666666666664</v>
      </c>
      <c r="H125" s="231">
        <v>1936.9666666666665</v>
      </c>
      <c r="I125" s="231">
        <v>1946.5333333333335</v>
      </c>
      <c r="J125" s="231">
        <v>1959.4166666666665</v>
      </c>
      <c r="K125" s="230">
        <v>1933.65</v>
      </c>
      <c r="L125" s="230">
        <v>1911.2</v>
      </c>
      <c r="M125" s="230">
        <v>41.452280000000002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99.45</v>
      </c>
      <c r="D126" s="231">
        <v>100.23333333333335</v>
      </c>
      <c r="E126" s="231">
        <v>98.066666666666691</v>
      </c>
      <c r="F126" s="231">
        <v>96.683333333333337</v>
      </c>
      <c r="G126" s="231">
        <v>94.51666666666668</v>
      </c>
      <c r="H126" s="231">
        <v>101.6166666666667</v>
      </c>
      <c r="I126" s="231">
        <v>103.78333333333336</v>
      </c>
      <c r="J126" s="231">
        <v>105.16666666666671</v>
      </c>
      <c r="K126" s="230">
        <v>102.4</v>
      </c>
      <c r="L126" s="230">
        <v>98.85</v>
      </c>
      <c r="M126" s="230">
        <v>159.65978000000001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3844.4</v>
      </c>
      <c r="D127" s="231">
        <v>3849.1333333333337</v>
      </c>
      <c r="E127" s="231">
        <v>3820.3166666666675</v>
      </c>
      <c r="F127" s="231">
        <v>3796.233333333334</v>
      </c>
      <c r="G127" s="231">
        <v>3767.4166666666679</v>
      </c>
      <c r="H127" s="231">
        <v>3873.2166666666672</v>
      </c>
      <c r="I127" s="231">
        <v>3902.0333333333338</v>
      </c>
      <c r="J127" s="231">
        <v>3926.1166666666668</v>
      </c>
      <c r="K127" s="230">
        <v>3877.95</v>
      </c>
      <c r="L127" s="230">
        <v>3825.05</v>
      </c>
      <c r="M127" s="230">
        <v>1.1067400000000001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365.8</v>
      </c>
      <c r="D128" s="231">
        <v>367.84999999999997</v>
      </c>
      <c r="E128" s="231">
        <v>360.69999999999993</v>
      </c>
      <c r="F128" s="231">
        <v>355.59999999999997</v>
      </c>
      <c r="G128" s="231">
        <v>348.44999999999993</v>
      </c>
      <c r="H128" s="231">
        <v>372.94999999999993</v>
      </c>
      <c r="I128" s="231">
        <v>380.09999999999991</v>
      </c>
      <c r="J128" s="231">
        <v>385.19999999999993</v>
      </c>
      <c r="K128" s="230">
        <v>375</v>
      </c>
      <c r="L128" s="230">
        <v>362.75</v>
      </c>
      <c r="M128" s="230">
        <v>37.300089999999997</v>
      </c>
      <c r="N128" s="1"/>
      <c r="O128" s="1"/>
    </row>
    <row r="129" spans="1:15" ht="12.75" customHeight="1">
      <c r="A129" s="213">
        <v>120</v>
      </c>
      <c r="B129" s="216" t="s">
        <v>863</v>
      </c>
      <c r="C129" s="230">
        <v>4712.8</v>
      </c>
      <c r="D129" s="231">
        <v>4730.4833333333336</v>
      </c>
      <c r="E129" s="231">
        <v>4683.3166666666675</v>
      </c>
      <c r="F129" s="231">
        <v>4653.8333333333339</v>
      </c>
      <c r="G129" s="231">
        <v>4606.6666666666679</v>
      </c>
      <c r="H129" s="231">
        <v>4759.9666666666672</v>
      </c>
      <c r="I129" s="231">
        <v>4807.1333333333332</v>
      </c>
      <c r="J129" s="231">
        <v>4836.6166666666668</v>
      </c>
      <c r="K129" s="230">
        <v>4777.6499999999996</v>
      </c>
      <c r="L129" s="230">
        <v>4701</v>
      </c>
      <c r="M129" s="230">
        <v>2.46516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2188.1999999999998</v>
      </c>
      <c r="D130" s="231">
        <v>2200.9166666666665</v>
      </c>
      <c r="E130" s="231">
        <v>2168.2833333333328</v>
      </c>
      <c r="F130" s="231">
        <v>2148.3666666666663</v>
      </c>
      <c r="G130" s="231">
        <v>2115.7333333333327</v>
      </c>
      <c r="H130" s="231">
        <v>2220.833333333333</v>
      </c>
      <c r="I130" s="231">
        <v>2253.4666666666672</v>
      </c>
      <c r="J130" s="231">
        <v>2273.3833333333332</v>
      </c>
      <c r="K130" s="230">
        <v>2233.5500000000002</v>
      </c>
      <c r="L130" s="230">
        <v>2181</v>
      </c>
      <c r="M130" s="230">
        <v>22.90757</v>
      </c>
      <c r="N130" s="1"/>
      <c r="O130" s="1"/>
    </row>
    <row r="131" spans="1:15" ht="12.75" customHeight="1">
      <c r="A131" s="213">
        <v>122</v>
      </c>
      <c r="B131" s="216" t="s">
        <v>262</v>
      </c>
      <c r="C131" s="230">
        <v>310.39999999999998</v>
      </c>
      <c r="D131" s="231">
        <v>312.26666666666665</v>
      </c>
      <c r="E131" s="231">
        <v>307.58333333333331</v>
      </c>
      <c r="F131" s="231">
        <v>304.76666666666665</v>
      </c>
      <c r="G131" s="231">
        <v>300.08333333333331</v>
      </c>
      <c r="H131" s="231">
        <v>315.08333333333331</v>
      </c>
      <c r="I131" s="231">
        <v>319.76666666666671</v>
      </c>
      <c r="J131" s="231">
        <v>322.58333333333331</v>
      </c>
      <c r="K131" s="230">
        <v>316.95</v>
      </c>
      <c r="L131" s="230">
        <v>309.45</v>
      </c>
      <c r="M131" s="230">
        <v>11.60609</v>
      </c>
      <c r="N131" s="1"/>
      <c r="O131" s="1"/>
    </row>
    <row r="132" spans="1:15" ht="12.75" customHeight="1">
      <c r="A132" s="213">
        <v>123</v>
      </c>
      <c r="B132" s="216" t="s">
        <v>843</v>
      </c>
      <c r="C132" s="230">
        <v>568.15</v>
      </c>
      <c r="D132" s="231">
        <v>570.66666666666663</v>
      </c>
      <c r="E132" s="231">
        <v>564.48333333333323</v>
      </c>
      <c r="F132" s="231">
        <v>560.81666666666661</v>
      </c>
      <c r="G132" s="231">
        <v>554.63333333333321</v>
      </c>
      <c r="H132" s="231">
        <v>574.33333333333326</v>
      </c>
      <c r="I132" s="231">
        <v>580.51666666666665</v>
      </c>
      <c r="J132" s="231">
        <v>584.18333333333328</v>
      </c>
      <c r="K132" s="230">
        <v>576.85</v>
      </c>
      <c r="L132" s="230">
        <v>567</v>
      </c>
      <c r="M132" s="230">
        <v>9.6435399999999998</v>
      </c>
      <c r="N132" s="1"/>
      <c r="O132" s="1"/>
    </row>
    <row r="133" spans="1:15" ht="12.75" customHeight="1">
      <c r="A133" s="213">
        <v>124</v>
      </c>
      <c r="B133" s="216" t="s">
        <v>410</v>
      </c>
      <c r="C133" s="230">
        <v>3956.2</v>
      </c>
      <c r="D133" s="231">
        <v>3964.1</v>
      </c>
      <c r="E133" s="231">
        <v>3933.2</v>
      </c>
      <c r="F133" s="231">
        <v>3910.2</v>
      </c>
      <c r="G133" s="231">
        <v>3879.2999999999997</v>
      </c>
      <c r="H133" s="231">
        <v>3987.1</v>
      </c>
      <c r="I133" s="231">
        <v>4018.0000000000005</v>
      </c>
      <c r="J133" s="231">
        <v>4041</v>
      </c>
      <c r="K133" s="230">
        <v>3995</v>
      </c>
      <c r="L133" s="230">
        <v>3941.1</v>
      </c>
      <c r="M133" s="230">
        <v>0.11837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779.3</v>
      </c>
      <c r="D134" s="231">
        <v>777.75</v>
      </c>
      <c r="E134" s="231">
        <v>773.15</v>
      </c>
      <c r="F134" s="231">
        <v>767</v>
      </c>
      <c r="G134" s="231">
        <v>762.4</v>
      </c>
      <c r="H134" s="231">
        <v>783.9</v>
      </c>
      <c r="I134" s="231">
        <v>788.49999999999989</v>
      </c>
      <c r="J134" s="231">
        <v>794.65</v>
      </c>
      <c r="K134" s="230">
        <v>782.35</v>
      </c>
      <c r="L134" s="230">
        <v>771.6</v>
      </c>
      <c r="M134" s="230">
        <v>5.9726100000000004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97060.7</v>
      </c>
      <c r="D135" s="231">
        <v>97420.266666666677</v>
      </c>
      <c r="E135" s="231">
        <v>96440.533333333355</v>
      </c>
      <c r="F135" s="231">
        <v>95820.366666666683</v>
      </c>
      <c r="G135" s="231">
        <v>94840.63333333336</v>
      </c>
      <c r="H135" s="231">
        <v>98040.433333333349</v>
      </c>
      <c r="I135" s="231">
        <v>99020.166666666657</v>
      </c>
      <c r="J135" s="231">
        <v>99640.333333333343</v>
      </c>
      <c r="K135" s="230">
        <v>98400</v>
      </c>
      <c r="L135" s="230">
        <v>96800.1</v>
      </c>
      <c r="M135" s="230">
        <v>8.1640000000000004E-2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285.10000000000002</v>
      </c>
      <c r="D136" s="231">
        <v>286.53333333333336</v>
      </c>
      <c r="E136" s="231">
        <v>282.66666666666674</v>
      </c>
      <c r="F136" s="231">
        <v>280.23333333333341</v>
      </c>
      <c r="G136" s="231">
        <v>276.36666666666679</v>
      </c>
      <c r="H136" s="231">
        <v>288.9666666666667</v>
      </c>
      <c r="I136" s="231">
        <v>292.83333333333337</v>
      </c>
      <c r="J136" s="231">
        <v>295.26666666666665</v>
      </c>
      <c r="K136" s="230">
        <v>290.39999999999998</v>
      </c>
      <c r="L136" s="230">
        <v>284.10000000000002</v>
      </c>
      <c r="M136" s="230">
        <v>22.00543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1245.5</v>
      </c>
      <c r="D137" s="231">
        <v>1252.2333333333333</v>
      </c>
      <c r="E137" s="231">
        <v>1234.5166666666667</v>
      </c>
      <c r="F137" s="231">
        <v>1223.5333333333333</v>
      </c>
      <c r="G137" s="231">
        <v>1205.8166666666666</v>
      </c>
      <c r="H137" s="231">
        <v>1263.2166666666667</v>
      </c>
      <c r="I137" s="231">
        <v>1280.9333333333334</v>
      </c>
      <c r="J137" s="231">
        <v>1291.9166666666667</v>
      </c>
      <c r="K137" s="230">
        <v>1269.95</v>
      </c>
      <c r="L137" s="230">
        <v>1241.25</v>
      </c>
      <c r="M137" s="230">
        <v>19.004470000000001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532.79999999999995</v>
      </c>
      <c r="D138" s="231">
        <v>531.35</v>
      </c>
      <c r="E138" s="231">
        <v>525.65000000000009</v>
      </c>
      <c r="F138" s="231">
        <v>518.50000000000011</v>
      </c>
      <c r="G138" s="231">
        <v>512.80000000000018</v>
      </c>
      <c r="H138" s="231">
        <v>538.5</v>
      </c>
      <c r="I138" s="231">
        <v>544.20000000000005</v>
      </c>
      <c r="J138" s="231">
        <v>551.34999999999991</v>
      </c>
      <c r="K138" s="230">
        <v>537.04999999999995</v>
      </c>
      <c r="L138" s="230">
        <v>524.20000000000005</v>
      </c>
      <c r="M138" s="230">
        <v>8.4612999999999996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9053.2999999999993</v>
      </c>
      <c r="D139" s="231">
        <v>9082.4666666666672</v>
      </c>
      <c r="E139" s="231">
        <v>9014.9333333333343</v>
      </c>
      <c r="F139" s="231">
        <v>8976.5666666666675</v>
      </c>
      <c r="G139" s="231">
        <v>8909.0333333333347</v>
      </c>
      <c r="H139" s="231">
        <v>9120.8333333333339</v>
      </c>
      <c r="I139" s="231">
        <v>9188.3666666666668</v>
      </c>
      <c r="J139" s="231">
        <v>9226.7333333333336</v>
      </c>
      <c r="K139" s="230">
        <v>9150</v>
      </c>
      <c r="L139" s="230">
        <v>9044.1</v>
      </c>
      <c r="M139" s="230">
        <v>2.7249699999999999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673.2</v>
      </c>
      <c r="D140" s="231">
        <v>673.93333333333328</v>
      </c>
      <c r="E140" s="231">
        <v>668.71666666666658</v>
      </c>
      <c r="F140" s="231">
        <v>664.23333333333335</v>
      </c>
      <c r="G140" s="231">
        <v>659.01666666666665</v>
      </c>
      <c r="H140" s="231">
        <v>678.41666666666652</v>
      </c>
      <c r="I140" s="231">
        <v>683.63333333333321</v>
      </c>
      <c r="J140" s="231">
        <v>688.11666666666645</v>
      </c>
      <c r="K140" s="230">
        <v>679.15</v>
      </c>
      <c r="L140" s="230">
        <v>669.45</v>
      </c>
      <c r="M140" s="230">
        <v>2.0398000000000001</v>
      </c>
      <c r="N140" s="1"/>
      <c r="O140" s="1"/>
    </row>
    <row r="141" spans="1:15" ht="12.75" customHeight="1">
      <c r="A141" s="213">
        <v>132</v>
      </c>
      <c r="B141" s="216" t="s">
        <v>418</v>
      </c>
      <c r="C141" s="230">
        <v>534.20000000000005</v>
      </c>
      <c r="D141" s="231">
        <v>530.08333333333337</v>
      </c>
      <c r="E141" s="231">
        <v>524.16666666666674</v>
      </c>
      <c r="F141" s="231">
        <v>514.13333333333333</v>
      </c>
      <c r="G141" s="231">
        <v>508.2166666666667</v>
      </c>
      <c r="H141" s="231">
        <v>540.11666666666679</v>
      </c>
      <c r="I141" s="231">
        <v>546.03333333333353</v>
      </c>
      <c r="J141" s="231">
        <v>556.06666666666683</v>
      </c>
      <c r="K141" s="230">
        <v>536</v>
      </c>
      <c r="L141" s="230">
        <v>520.04999999999995</v>
      </c>
      <c r="M141" s="230">
        <v>47.51726</v>
      </c>
      <c r="N141" s="1"/>
      <c r="O141" s="1"/>
    </row>
    <row r="142" spans="1:15" ht="12.75" customHeight="1">
      <c r="A142" s="213">
        <v>133</v>
      </c>
      <c r="B142" s="216" t="s">
        <v>844</v>
      </c>
      <c r="C142" s="230">
        <v>55.5</v>
      </c>
      <c r="D142" s="231">
        <v>55.516666666666673</v>
      </c>
      <c r="E142" s="231">
        <v>55.233333333333348</v>
      </c>
      <c r="F142" s="231">
        <v>54.966666666666676</v>
      </c>
      <c r="G142" s="231">
        <v>54.683333333333351</v>
      </c>
      <c r="H142" s="231">
        <v>55.783333333333346</v>
      </c>
      <c r="I142" s="231">
        <v>56.066666666666663</v>
      </c>
      <c r="J142" s="231">
        <v>56.333333333333343</v>
      </c>
      <c r="K142" s="230">
        <v>55.8</v>
      </c>
      <c r="L142" s="230">
        <v>55.25</v>
      </c>
      <c r="M142" s="230">
        <v>15.825710000000001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1862.2</v>
      </c>
      <c r="D143" s="231">
        <v>1864.05</v>
      </c>
      <c r="E143" s="231">
        <v>1848.1499999999999</v>
      </c>
      <c r="F143" s="231">
        <v>1834.1</v>
      </c>
      <c r="G143" s="231">
        <v>1818.1999999999998</v>
      </c>
      <c r="H143" s="231">
        <v>1878.1</v>
      </c>
      <c r="I143" s="231">
        <v>1894</v>
      </c>
      <c r="J143" s="231">
        <v>1908.05</v>
      </c>
      <c r="K143" s="230">
        <v>1879.95</v>
      </c>
      <c r="L143" s="230">
        <v>1850</v>
      </c>
      <c r="M143" s="230">
        <v>2.4499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1050.4000000000001</v>
      </c>
      <c r="D144" s="231">
        <v>1053.7</v>
      </c>
      <c r="E144" s="231">
        <v>1045.4000000000001</v>
      </c>
      <c r="F144" s="231">
        <v>1040.4000000000001</v>
      </c>
      <c r="G144" s="231">
        <v>1032.1000000000001</v>
      </c>
      <c r="H144" s="231">
        <v>1058.7</v>
      </c>
      <c r="I144" s="231">
        <v>1066.9999999999998</v>
      </c>
      <c r="J144" s="231">
        <v>1072</v>
      </c>
      <c r="K144" s="230">
        <v>1062</v>
      </c>
      <c r="L144" s="230">
        <v>1048.7</v>
      </c>
      <c r="M144" s="230">
        <v>1.7042999999999999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175.1</v>
      </c>
      <c r="D145" s="231">
        <v>175.81666666666663</v>
      </c>
      <c r="E145" s="231">
        <v>173.93333333333328</v>
      </c>
      <c r="F145" s="231">
        <v>172.76666666666665</v>
      </c>
      <c r="G145" s="231">
        <v>170.8833333333333</v>
      </c>
      <c r="H145" s="231">
        <v>176.98333333333326</v>
      </c>
      <c r="I145" s="231">
        <v>178.86666666666665</v>
      </c>
      <c r="J145" s="231">
        <v>180.03333333333325</v>
      </c>
      <c r="K145" s="230">
        <v>177.7</v>
      </c>
      <c r="L145" s="230">
        <v>174.65</v>
      </c>
      <c r="M145" s="230">
        <v>69.219390000000004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80.849999999999994</v>
      </c>
      <c r="D146" s="231">
        <v>81.183333333333337</v>
      </c>
      <c r="E146" s="231">
        <v>80.216666666666669</v>
      </c>
      <c r="F146" s="231">
        <v>79.583333333333329</v>
      </c>
      <c r="G146" s="231">
        <v>78.61666666666666</v>
      </c>
      <c r="H146" s="231">
        <v>81.816666666666677</v>
      </c>
      <c r="I146" s="231">
        <v>82.783333333333346</v>
      </c>
      <c r="J146" s="231">
        <v>83.416666666666686</v>
      </c>
      <c r="K146" s="230">
        <v>82.15</v>
      </c>
      <c r="L146" s="230">
        <v>80.55</v>
      </c>
      <c r="M146" s="230">
        <v>41.131019999999999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4619.8999999999996</v>
      </c>
      <c r="D147" s="231">
        <v>4636.1000000000004</v>
      </c>
      <c r="E147" s="231">
        <v>4587.6500000000005</v>
      </c>
      <c r="F147" s="231">
        <v>4555.4000000000005</v>
      </c>
      <c r="G147" s="231">
        <v>4506.9500000000007</v>
      </c>
      <c r="H147" s="231">
        <v>4668.3500000000004</v>
      </c>
      <c r="I147" s="231">
        <v>4716.8000000000011</v>
      </c>
      <c r="J147" s="231">
        <v>4749.05</v>
      </c>
      <c r="K147" s="230">
        <v>4684.55</v>
      </c>
      <c r="L147" s="230">
        <v>4603.8500000000004</v>
      </c>
      <c r="M147" s="230">
        <v>0.97728999999999999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21679.599999999999</v>
      </c>
      <c r="D148" s="231">
        <v>21759.933333333334</v>
      </c>
      <c r="E148" s="231">
        <v>21569.866666666669</v>
      </c>
      <c r="F148" s="231">
        <v>21460.133333333335</v>
      </c>
      <c r="G148" s="231">
        <v>21270.066666666669</v>
      </c>
      <c r="H148" s="231">
        <v>21869.666666666668</v>
      </c>
      <c r="I148" s="231">
        <v>22059.733333333334</v>
      </c>
      <c r="J148" s="231">
        <v>22169.466666666667</v>
      </c>
      <c r="K148" s="230">
        <v>21950</v>
      </c>
      <c r="L148" s="230">
        <v>21650.2</v>
      </c>
      <c r="M148" s="230">
        <v>0.51175000000000004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235.95</v>
      </c>
      <c r="D149" s="231">
        <v>236.81666666666669</v>
      </c>
      <c r="E149" s="231">
        <v>234.63333333333338</v>
      </c>
      <c r="F149" s="231">
        <v>233.31666666666669</v>
      </c>
      <c r="G149" s="231">
        <v>231.13333333333338</v>
      </c>
      <c r="H149" s="231">
        <v>238.13333333333338</v>
      </c>
      <c r="I149" s="231">
        <v>240.31666666666672</v>
      </c>
      <c r="J149" s="231">
        <v>241.63333333333338</v>
      </c>
      <c r="K149" s="230">
        <v>239</v>
      </c>
      <c r="L149" s="230">
        <v>235.5</v>
      </c>
      <c r="M149" s="230">
        <v>1.19217</v>
      </c>
      <c r="N149" s="1"/>
      <c r="O149" s="1"/>
    </row>
    <row r="150" spans="1:15" ht="12.75" customHeight="1">
      <c r="A150" s="213">
        <v>141</v>
      </c>
      <c r="B150" s="216" t="s">
        <v>264</v>
      </c>
      <c r="C150" s="230">
        <v>890.05</v>
      </c>
      <c r="D150" s="231">
        <v>898.5</v>
      </c>
      <c r="E150" s="231">
        <v>880</v>
      </c>
      <c r="F150" s="231">
        <v>869.95</v>
      </c>
      <c r="G150" s="231">
        <v>851.45</v>
      </c>
      <c r="H150" s="231">
        <v>908.55</v>
      </c>
      <c r="I150" s="231">
        <v>927.05</v>
      </c>
      <c r="J150" s="231">
        <v>937.09999999999991</v>
      </c>
      <c r="K150" s="230">
        <v>917</v>
      </c>
      <c r="L150" s="230">
        <v>888.45</v>
      </c>
      <c r="M150" s="230">
        <v>11.25395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166.35</v>
      </c>
      <c r="D151" s="231">
        <v>166.93333333333331</v>
      </c>
      <c r="E151" s="231">
        <v>165.41666666666663</v>
      </c>
      <c r="F151" s="231">
        <v>164.48333333333332</v>
      </c>
      <c r="G151" s="231">
        <v>162.96666666666664</v>
      </c>
      <c r="H151" s="231">
        <v>167.86666666666662</v>
      </c>
      <c r="I151" s="231">
        <v>169.38333333333333</v>
      </c>
      <c r="J151" s="231">
        <v>170.31666666666661</v>
      </c>
      <c r="K151" s="230">
        <v>168.45</v>
      </c>
      <c r="L151" s="230">
        <v>166</v>
      </c>
      <c r="M151" s="230">
        <v>74.3309</v>
      </c>
      <c r="N151" s="1"/>
      <c r="O151" s="1"/>
    </row>
    <row r="152" spans="1:15" ht="12.75" customHeight="1">
      <c r="A152" s="213">
        <v>143</v>
      </c>
      <c r="B152" s="216" t="s">
        <v>265</v>
      </c>
      <c r="C152" s="230">
        <v>268</v>
      </c>
      <c r="D152" s="231">
        <v>269.36666666666667</v>
      </c>
      <c r="E152" s="231">
        <v>264.73333333333335</v>
      </c>
      <c r="F152" s="231">
        <v>261.4666666666667</v>
      </c>
      <c r="G152" s="231">
        <v>256.83333333333337</v>
      </c>
      <c r="H152" s="231">
        <v>272.63333333333333</v>
      </c>
      <c r="I152" s="231">
        <v>277.26666666666665</v>
      </c>
      <c r="J152" s="231">
        <v>280.5333333333333</v>
      </c>
      <c r="K152" s="230">
        <v>274</v>
      </c>
      <c r="L152" s="230">
        <v>266.10000000000002</v>
      </c>
      <c r="M152" s="230">
        <v>29.829029999999999</v>
      </c>
      <c r="N152" s="1"/>
      <c r="O152" s="1"/>
    </row>
    <row r="153" spans="1:15" ht="12.75" customHeight="1">
      <c r="A153" s="213">
        <v>144</v>
      </c>
      <c r="B153" s="216" t="s">
        <v>803</v>
      </c>
      <c r="C153" s="230">
        <v>708.55</v>
      </c>
      <c r="D153" s="231">
        <v>713.73333333333323</v>
      </c>
      <c r="E153" s="231">
        <v>699.81666666666649</v>
      </c>
      <c r="F153" s="231">
        <v>691.08333333333326</v>
      </c>
      <c r="G153" s="231">
        <v>677.16666666666652</v>
      </c>
      <c r="H153" s="231">
        <v>722.46666666666647</v>
      </c>
      <c r="I153" s="231">
        <v>736.38333333333321</v>
      </c>
      <c r="J153" s="231">
        <v>745.11666666666645</v>
      </c>
      <c r="K153" s="230">
        <v>727.65</v>
      </c>
      <c r="L153" s="230">
        <v>705</v>
      </c>
      <c r="M153" s="230">
        <v>17.680859999999999</v>
      </c>
      <c r="N153" s="1"/>
      <c r="O153" s="1"/>
    </row>
    <row r="154" spans="1:15" ht="12.75" customHeight="1">
      <c r="A154" s="213">
        <v>145</v>
      </c>
      <c r="B154" s="216" t="s">
        <v>430</v>
      </c>
      <c r="C154" s="230">
        <v>3508.35</v>
      </c>
      <c r="D154" s="231">
        <v>3530.1</v>
      </c>
      <c r="E154" s="231">
        <v>3479.25</v>
      </c>
      <c r="F154" s="231">
        <v>3450.15</v>
      </c>
      <c r="G154" s="231">
        <v>3399.3</v>
      </c>
      <c r="H154" s="231">
        <v>3559.2</v>
      </c>
      <c r="I154" s="231">
        <v>3610.0499999999993</v>
      </c>
      <c r="J154" s="231">
        <v>3639.1499999999996</v>
      </c>
      <c r="K154" s="230">
        <v>3580.95</v>
      </c>
      <c r="L154" s="230">
        <v>3501</v>
      </c>
      <c r="M154" s="230">
        <v>0.48638999999999999</v>
      </c>
      <c r="N154" s="1"/>
      <c r="O154" s="1"/>
    </row>
    <row r="155" spans="1:15" ht="12.75" customHeight="1">
      <c r="A155" s="213">
        <v>146</v>
      </c>
      <c r="B155" s="216" t="s">
        <v>804</v>
      </c>
      <c r="C155" s="230">
        <v>633.79999999999995</v>
      </c>
      <c r="D155" s="231">
        <v>635.35</v>
      </c>
      <c r="E155" s="231">
        <v>626.6</v>
      </c>
      <c r="F155" s="231">
        <v>619.4</v>
      </c>
      <c r="G155" s="231">
        <v>610.65</v>
      </c>
      <c r="H155" s="231">
        <v>642.55000000000007</v>
      </c>
      <c r="I155" s="231">
        <v>651.30000000000007</v>
      </c>
      <c r="J155" s="231">
        <v>658.50000000000011</v>
      </c>
      <c r="K155" s="230">
        <v>644.1</v>
      </c>
      <c r="L155" s="230">
        <v>628.15</v>
      </c>
      <c r="M155" s="230">
        <v>14.87041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3256.15</v>
      </c>
      <c r="D156" s="231">
        <v>3279.3833333333332</v>
      </c>
      <c r="E156" s="231">
        <v>3218.1666666666665</v>
      </c>
      <c r="F156" s="231">
        <v>3180.1833333333334</v>
      </c>
      <c r="G156" s="231">
        <v>3118.9666666666667</v>
      </c>
      <c r="H156" s="231">
        <v>3317.3666666666663</v>
      </c>
      <c r="I156" s="231">
        <v>3378.5833333333335</v>
      </c>
      <c r="J156" s="231">
        <v>3416.5666666666662</v>
      </c>
      <c r="K156" s="230">
        <v>3340.6</v>
      </c>
      <c r="L156" s="230">
        <v>3241.4</v>
      </c>
      <c r="M156" s="230">
        <v>2.1108099999999999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41739.199999999997</v>
      </c>
      <c r="D157" s="231">
        <v>41988.816666666666</v>
      </c>
      <c r="E157" s="231">
        <v>41273.933333333334</v>
      </c>
      <c r="F157" s="231">
        <v>40808.666666666672</v>
      </c>
      <c r="G157" s="231">
        <v>40093.78333333334</v>
      </c>
      <c r="H157" s="231">
        <v>42454.083333333328</v>
      </c>
      <c r="I157" s="231">
        <v>43168.96666666666</v>
      </c>
      <c r="J157" s="231">
        <v>43634.233333333323</v>
      </c>
      <c r="K157" s="230">
        <v>42703.7</v>
      </c>
      <c r="L157" s="230">
        <v>41523.550000000003</v>
      </c>
      <c r="M157" s="230">
        <v>0.18748000000000001</v>
      </c>
      <c r="N157" s="1"/>
      <c r="O157" s="1"/>
    </row>
    <row r="158" spans="1:15" ht="12.75" customHeight="1">
      <c r="A158" s="213">
        <v>149</v>
      </c>
      <c r="B158" s="216" t="s">
        <v>845</v>
      </c>
      <c r="C158" s="230">
        <v>959.8</v>
      </c>
      <c r="D158" s="231">
        <v>951.98333333333323</v>
      </c>
      <c r="E158" s="231">
        <v>939.01666666666642</v>
      </c>
      <c r="F158" s="231">
        <v>918.23333333333323</v>
      </c>
      <c r="G158" s="231">
        <v>905.26666666666642</v>
      </c>
      <c r="H158" s="231">
        <v>972.76666666666642</v>
      </c>
      <c r="I158" s="231">
        <v>985.73333333333335</v>
      </c>
      <c r="J158" s="231">
        <v>1006.5166666666664</v>
      </c>
      <c r="K158" s="230">
        <v>964.95</v>
      </c>
      <c r="L158" s="230">
        <v>931.2</v>
      </c>
      <c r="M158" s="230">
        <v>2.1772100000000001</v>
      </c>
      <c r="N158" s="1"/>
      <c r="O158" s="1"/>
    </row>
    <row r="159" spans="1:15" ht="12.75" customHeight="1">
      <c r="A159" s="213">
        <v>150</v>
      </c>
      <c r="B159" s="216" t="s">
        <v>435</v>
      </c>
      <c r="C159" s="230">
        <v>4748.25</v>
      </c>
      <c r="D159" s="231">
        <v>4779.25</v>
      </c>
      <c r="E159" s="231">
        <v>4704.3</v>
      </c>
      <c r="F159" s="231">
        <v>4660.3500000000004</v>
      </c>
      <c r="G159" s="231">
        <v>4585.4000000000005</v>
      </c>
      <c r="H159" s="231">
        <v>4823.2</v>
      </c>
      <c r="I159" s="231">
        <v>4898.1500000000005</v>
      </c>
      <c r="J159" s="231">
        <v>4942.0999999999995</v>
      </c>
      <c r="K159" s="230">
        <v>4854.2</v>
      </c>
      <c r="L159" s="230">
        <v>4735.3</v>
      </c>
      <c r="M159" s="230">
        <v>1.80362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226.85</v>
      </c>
      <c r="D160" s="231">
        <v>228.33333333333334</v>
      </c>
      <c r="E160" s="231">
        <v>224.41666666666669</v>
      </c>
      <c r="F160" s="231">
        <v>221.98333333333335</v>
      </c>
      <c r="G160" s="231">
        <v>218.06666666666669</v>
      </c>
      <c r="H160" s="231">
        <v>230.76666666666668</v>
      </c>
      <c r="I160" s="231">
        <v>234.68333333333337</v>
      </c>
      <c r="J160" s="231">
        <v>237.11666666666667</v>
      </c>
      <c r="K160" s="230">
        <v>232.25</v>
      </c>
      <c r="L160" s="230">
        <v>225.9</v>
      </c>
      <c r="M160" s="230">
        <v>14.75714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2552.25</v>
      </c>
      <c r="D161" s="231">
        <v>2555.1833333333329</v>
      </c>
      <c r="E161" s="231">
        <v>2539.1666666666661</v>
      </c>
      <c r="F161" s="231">
        <v>2526.083333333333</v>
      </c>
      <c r="G161" s="231">
        <v>2510.0666666666662</v>
      </c>
      <c r="H161" s="231">
        <v>2568.266666666666</v>
      </c>
      <c r="I161" s="231">
        <v>2584.2833333333333</v>
      </c>
      <c r="J161" s="231">
        <v>2597.3666666666659</v>
      </c>
      <c r="K161" s="230">
        <v>2571.1999999999998</v>
      </c>
      <c r="L161" s="230">
        <v>2542.1</v>
      </c>
      <c r="M161" s="230">
        <v>3.9434100000000001</v>
      </c>
      <c r="N161" s="1"/>
      <c r="O161" s="1"/>
    </row>
    <row r="162" spans="1:15" ht="12.75" customHeight="1">
      <c r="A162" s="213">
        <v>153</v>
      </c>
      <c r="B162" s="216" t="s">
        <v>266</v>
      </c>
      <c r="C162" s="230">
        <v>3405.4</v>
      </c>
      <c r="D162" s="231">
        <v>3424.6333333333332</v>
      </c>
      <c r="E162" s="231">
        <v>3380.7666666666664</v>
      </c>
      <c r="F162" s="231">
        <v>3356.1333333333332</v>
      </c>
      <c r="G162" s="231">
        <v>3312.2666666666664</v>
      </c>
      <c r="H162" s="231">
        <v>3449.2666666666664</v>
      </c>
      <c r="I162" s="231">
        <v>3493.1333333333332</v>
      </c>
      <c r="J162" s="231">
        <v>3517.7666666666664</v>
      </c>
      <c r="K162" s="230">
        <v>3468.5</v>
      </c>
      <c r="L162" s="230">
        <v>3400</v>
      </c>
      <c r="M162" s="230">
        <v>1.6888399999999999</v>
      </c>
      <c r="N162" s="1"/>
      <c r="O162" s="1"/>
    </row>
    <row r="163" spans="1:15" ht="12.75" customHeight="1">
      <c r="A163" s="213">
        <v>154</v>
      </c>
      <c r="B163" s="216" t="s">
        <v>781</v>
      </c>
      <c r="C163" s="230">
        <v>336</v>
      </c>
      <c r="D163" s="231">
        <v>336.38333333333333</v>
      </c>
      <c r="E163" s="231">
        <v>329.86666666666667</v>
      </c>
      <c r="F163" s="231">
        <v>323.73333333333335</v>
      </c>
      <c r="G163" s="231">
        <v>317.2166666666667</v>
      </c>
      <c r="H163" s="231">
        <v>342.51666666666665</v>
      </c>
      <c r="I163" s="231">
        <v>349.0333333333333</v>
      </c>
      <c r="J163" s="231">
        <v>355.16666666666663</v>
      </c>
      <c r="K163" s="230">
        <v>342.9</v>
      </c>
      <c r="L163" s="230">
        <v>330.25</v>
      </c>
      <c r="M163" s="230">
        <v>61.680309999999999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164.85</v>
      </c>
      <c r="D164" s="231">
        <v>165.86666666666667</v>
      </c>
      <c r="E164" s="231">
        <v>163.13333333333335</v>
      </c>
      <c r="F164" s="231">
        <v>161.41666666666669</v>
      </c>
      <c r="G164" s="231">
        <v>158.68333333333337</v>
      </c>
      <c r="H164" s="231">
        <v>167.58333333333334</v>
      </c>
      <c r="I164" s="231">
        <v>170.31666666666669</v>
      </c>
      <c r="J164" s="231">
        <v>172.03333333333333</v>
      </c>
      <c r="K164" s="230">
        <v>168.6</v>
      </c>
      <c r="L164" s="230">
        <v>164.15</v>
      </c>
      <c r="M164" s="230">
        <v>95.093019999999996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235.65</v>
      </c>
      <c r="D165" s="231">
        <v>237.08333333333334</v>
      </c>
      <c r="E165" s="231">
        <v>233.16666666666669</v>
      </c>
      <c r="F165" s="231">
        <v>230.68333333333334</v>
      </c>
      <c r="G165" s="231">
        <v>226.76666666666668</v>
      </c>
      <c r="H165" s="231">
        <v>239.56666666666669</v>
      </c>
      <c r="I165" s="231">
        <v>243.48333333333338</v>
      </c>
      <c r="J165" s="231">
        <v>245.9666666666667</v>
      </c>
      <c r="K165" s="230">
        <v>241</v>
      </c>
      <c r="L165" s="230">
        <v>234.6</v>
      </c>
      <c r="M165" s="230">
        <v>108.73293</v>
      </c>
      <c r="N165" s="1"/>
      <c r="O165" s="1"/>
    </row>
    <row r="166" spans="1:15" ht="12.75" customHeight="1">
      <c r="A166" s="213">
        <v>157</v>
      </c>
      <c r="B166" s="216" t="s">
        <v>267</v>
      </c>
      <c r="C166" s="230">
        <v>479.2</v>
      </c>
      <c r="D166" s="231">
        <v>482.7833333333333</v>
      </c>
      <c r="E166" s="231">
        <v>471.71666666666658</v>
      </c>
      <c r="F166" s="231">
        <v>464.23333333333329</v>
      </c>
      <c r="G166" s="231">
        <v>453.16666666666657</v>
      </c>
      <c r="H166" s="231">
        <v>490.26666666666659</v>
      </c>
      <c r="I166" s="231">
        <v>501.33333333333331</v>
      </c>
      <c r="J166" s="231">
        <v>508.81666666666661</v>
      </c>
      <c r="K166" s="230">
        <v>493.85</v>
      </c>
      <c r="L166" s="230">
        <v>475.3</v>
      </c>
      <c r="M166" s="230">
        <v>3.4822799999999998</v>
      </c>
      <c r="N166" s="1"/>
      <c r="O166" s="1"/>
    </row>
    <row r="167" spans="1:15" ht="12.75" customHeight="1">
      <c r="A167" s="213">
        <v>158</v>
      </c>
      <c r="B167" s="216" t="s">
        <v>268</v>
      </c>
      <c r="C167" s="230">
        <v>13778.3</v>
      </c>
      <c r="D167" s="231">
        <v>13881.383333333333</v>
      </c>
      <c r="E167" s="231">
        <v>13633.066666666666</v>
      </c>
      <c r="F167" s="231">
        <v>13487.833333333332</v>
      </c>
      <c r="G167" s="231">
        <v>13239.516666666665</v>
      </c>
      <c r="H167" s="231">
        <v>14026.616666666667</v>
      </c>
      <c r="I167" s="231">
        <v>14274.933333333336</v>
      </c>
      <c r="J167" s="231">
        <v>14420.166666666668</v>
      </c>
      <c r="K167" s="230">
        <v>14129.7</v>
      </c>
      <c r="L167" s="230">
        <v>13736.15</v>
      </c>
      <c r="M167" s="230">
        <v>3.0880000000000001E-2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48.45</v>
      </c>
      <c r="D168" s="231">
        <v>48.833333333333336</v>
      </c>
      <c r="E168" s="231">
        <v>47.966666666666669</v>
      </c>
      <c r="F168" s="231">
        <v>47.483333333333334</v>
      </c>
      <c r="G168" s="231">
        <v>46.616666666666667</v>
      </c>
      <c r="H168" s="231">
        <v>49.31666666666667</v>
      </c>
      <c r="I168" s="231">
        <v>50.18333333333333</v>
      </c>
      <c r="J168" s="231">
        <v>50.666666666666671</v>
      </c>
      <c r="K168" s="230">
        <v>49.7</v>
      </c>
      <c r="L168" s="230">
        <v>48.35</v>
      </c>
      <c r="M168" s="230">
        <v>323.14683000000002</v>
      </c>
      <c r="N168" s="1"/>
      <c r="O168" s="1"/>
    </row>
    <row r="169" spans="1:15" ht="12.75" customHeight="1">
      <c r="A169" s="213">
        <v>160</v>
      </c>
      <c r="B169" s="216" t="s">
        <v>181</v>
      </c>
      <c r="C169" s="230">
        <v>129.5</v>
      </c>
      <c r="D169" s="231">
        <v>130.96666666666667</v>
      </c>
      <c r="E169" s="231">
        <v>127.58333333333334</v>
      </c>
      <c r="F169" s="231">
        <v>125.66666666666669</v>
      </c>
      <c r="G169" s="231">
        <v>122.28333333333336</v>
      </c>
      <c r="H169" s="231">
        <v>132.88333333333333</v>
      </c>
      <c r="I169" s="231">
        <v>136.26666666666665</v>
      </c>
      <c r="J169" s="231">
        <v>138.18333333333331</v>
      </c>
      <c r="K169" s="230">
        <v>134.35</v>
      </c>
      <c r="L169" s="230">
        <v>129.05000000000001</v>
      </c>
      <c r="M169" s="230">
        <v>113.51018000000001</v>
      </c>
      <c r="N169" s="1"/>
      <c r="O169" s="1"/>
    </row>
    <row r="170" spans="1:15" ht="12.75" customHeight="1">
      <c r="A170" s="213">
        <v>161</v>
      </c>
      <c r="B170" s="216" t="s">
        <v>182</v>
      </c>
      <c r="C170" s="230">
        <v>2434.0500000000002</v>
      </c>
      <c r="D170" s="231">
        <v>2439.4</v>
      </c>
      <c r="E170" s="231">
        <v>2421.8000000000002</v>
      </c>
      <c r="F170" s="231">
        <v>2409.5500000000002</v>
      </c>
      <c r="G170" s="231">
        <v>2391.9500000000003</v>
      </c>
      <c r="H170" s="231">
        <v>2451.65</v>
      </c>
      <c r="I170" s="231">
        <v>2469.2499999999995</v>
      </c>
      <c r="J170" s="231">
        <v>2481.5</v>
      </c>
      <c r="K170" s="230">
        <v>2457</v>
      </c>
      <c r="L170" s="230">
        <v>2427.15</v>
      </c>
      <c r="M170" s="230">
        <v>48.575310000000002</v>
      </c>
      <c r="N170" s="1"/>
      <c r="O170" s="1"/>
    </row>
    <row r="171" spans="1:15" ht="12.75" customHeight="1">
      <c r="A171" s="213">
        <v>162</v>
      </c>
      <c r="B171" s="216" t="s">
        <v>269</v>
      </c>
      <c r="C171" s="230">
        <v>886.6</v>
      </c>
      <c r="D171" s="231">
        <v>887.31666666666661</v>
      </c>
      <c r="E171" s="231">
        <v>880.23333333333323</v>
      </c>
      <c r="F171" s="231">
        <v>873.86666666666667</v>
      </c>
      <c r="G171" s="231">
        <v>866.7833333333333</v>
      </c>
      <c r="H171" s="231">
        <v>893.68333333333317</v>
      </c>
      <c r="I171" s="231">
        <v>900.76666666666665</v>
      </c>
      <c r="J171" s="231">
        <v>907.1333333333331</v>
      </c>
      <c r="K171" s="230">
        <v>894.4</v>
      </c>
      <c r="L171" s="230">
        <v>880.95</v>
      </c>
      <c r="M171" s="230">
        <v>13.53307</v>
      </c>
      <c r="N171" s="1"/>
      <c r="O171" s="1"/>
    </row>
    <row r="172" spans="1:15" ht="12.75" customHeight="1">
      <c r="A172" s="213">
        <v>163</v>
      </c>
      <c r="B172" s="216" t="s">
        <v>184</v>
      </c>
      <c r="C172" s="230">
        <v>1152.7</v>
      </c>
      <c r="D172" s="231">
        <v>1158.6833333333334</v>
      </c>
      <c r="E172" s="231">
        <v>1144.5166666666669</v>
      </c>
      <c r="F172" s="231">
        <v>1136.3333333333335</v>
      </c>
      <c r="G172" s="231">
        <v>1122.166666666667</v>
      </c>
      <c r="H172" s="231">
        <v>1166.8666666666668</v>
      </c>
      <c r="I172" s="231">
        <v>1181.0333333333333</v>
      </c>
      <c r="J172" s="231">
        <v>1189.2166666666667</v>
      </c>
      <c r="K172" s="230">
        <v>1172.8499999999999</v>
      </c>
      <c r="L172" s="230">
        <v>1150.5</v>
      </c>
      <c r="M172" s="230">
        <v>11.33501</v>
      </c>
      <c r="N172" s="1"/>
      <c r="O172" s="1"/>
    </row>
    <row r="173" spans="1:15" ht="12.75" customHeight="1">
      <c r="A173" s="213">
        <v>164</v>
      </c>
      <c r="B173" s="216" t="s">
        <v>188</v>
      </c>
      <c r="C173" s="230">
        <v>2428.6</v>
      </c>
      <c r="D173" s="231">
        <v>2447.8333333333335</v>
      </c>
      <c r="E173" s="231">
        <v>2405.666666666667</v>
      </c>
      <c r="F173" s="231">
        <v>2382.7333333333336</v>
      </c>
      <c r="G173" s="231">
        <v>2340.5666666666671</v>
      </c>
      <c r="H173" s="231">
        <v>2470.7666666666669</v>
      </c>
      <c r="I173" s="231">
        <v>2512.9333333333338</v>
      </c>
      <c r="J173" s="231">
        <v>2535.8666666666668</v>
      </c>
      <c r="K173" s="230">
        <v>2490</v>
      </c>
      <c r="L173" s="230">
        <v>2424.9</v>
      </c>
      <c r="M173" s="230">
        <v>3.2132499999999999</v>
      </c>
      <c r="N173" s="1"/>
      <c r="O173" s="1"/>
    </row>
    <row r="174" spans="1:15" ht="12.75" customHeight="1">
      <c r="A174" s="213">
        <v>165</v>
      </c>
      <c r="B174" s="216" t="s">
        <v>800</v>
      </c>
      <c r="C174" s="230">
        <v>78.650000000000006</v>
      </c>
      <c r="D174" s="231">
        <v>78.916666666666671</v>
      </c>
      <c r="E174" s="231">
        <v>77.933333333333337</v>
      </c>
      <c r="F174" s="231">
        <v>77.216666666666669</v>
      </c>
      <c r="G174" s="231">
        <v>76.233333333333334</v>
      </c>
      <c r="H174" s="231">
        <v>79.63333333333334</v>
      </c>
      <c r="I174" s="231">
        <v>80.61666666666666</v>
      </c>
      <c r="J174" s="231">
        <v>81.333333333333343</v>
      </c>
      <c r="K174" s="230">
        <v>79.900000000000006</v>
      </c>
      <c r="L174" s="230">
        <v>78.2</v>
      </c>
      <c r="M174" s="230">
        <v>151.26952</v>
      </c>
      <c r="N174" s="1"/>
      <c r="O174" s="1"/>
    </row>
    <row r="175" spans="1:15" ht="12.75" customHeight="1">
      <c r="A175" s="213">
        <v>166</v>
      </c>
      <c r="B175" s="216" t="s">
        <v>186</v>
      </c>
      <c r="C175" s="230">
        <v>23984.3</v>
      </c>
      <c r="D175" s="231">
        <v>24184.75</v>
      </c>
      <c r="E175" s="231">
        <v>23699.55</v>
      </c>
      <c r="F175" s="231">
        <v>23414.799999999999</v>
      </c>
      <c r="G175" s="231">
        <v>22929.599999999999</v>
      </c>
      <c r="H175" s="231">
        <v>24469.5</v>
      </c>
      <c r="I175" s="231">
        <v>24954.699999999997</v>
      </c>
      <c r="J175" s="231">
        <v>25239.45</v>
      </c>
      <c r="K175" s="230">
        <v>24669.95</v>
      </c>
      <c r="L175" s="230">
        <v>23900</v>
      </c>
      <c r="M175" s="230">
        <v>0.17374999999999999</v>
      </c>
      <c r="N175" s="1"/>
      <c r="O175" s="1"/>
    </row>
    <row r="176" spans="1:15" ht="12.75" customHeight="1">
      <c r="A176" s="213">
        <v>167</v>
      </c>
      <c r="B176" t="s">
        <v>864</v>
      </c>
      <c r="C176" s="275">
        <v>1346.1</v>
      </c>
      <c r="D176" s="276">
        <v>1344.1833333333334</v>
      </c>
      <c r="E176" s="276">
        <v>1331.3666666666668</v>
      </c>
      <c r="F176" s="276">
        <v>1316.6333333333334</v>
      </c>
      <c r="G176" s="276">
        <v>1303.8166666666668</v>
      </c>
      <c r="H176" s="276">
        <v>1358.9166666666667</v>
      </c>
      <c r="I176" s="276">
        <v>1371.7333333333333</v>
      </c>
      <c r="J176" s="276">
        <v>1386.4666666666667</v>
      </c>
      <c r="K176" s="275">
        <v>1357</v>
      </c>
      <c r="L176" s="275">
        <v>1329.45</v>
      </c>
      <c r="M176" s="275">
        <v>6.3783799999999999</v>
      </c>
      <c r="N176" s="1"/>
      <c r="O176" s="1"/>
    </row>
    <row r="177" spans="1:15" ht="12.75" customHeight="1">
      <c r="A177" s="213">
        <v>168</v>
      </c>
      <c r="B177" s="216" t="s">
        <v>187</v>
      </c>
      <c r="C177" s="230">
        <v>3832.25</v>
      </c>
      <c r="D177" s="231">
        <v>3857.7833333333333</v>
      </c>
      <c r="E177" s="231">
        <v>3796.5666666666666</v>
      </c>
      <c r="F177" s="231">
        <v>3760.8833333333332</v>
      </c>
      <c r="G177" s="231">
        <v>3699.6666666666665</v>
      </c>
      <c r="H177" s="231">
        <v>3893.4666666666667</v>
      </c>
      <c r="I177" s="231">
        <v>3954.6833333333329</v>
      </c>
      <c r="J177" s="231">
        <v>3990.3666666666668</v>
      </c>
      <c r="K177" s="230">
        <v>3919</v>
      </c>
      <c r="L177" s="230">
        <v>3822.1</v>
      </c>
      <c r="M177" s="230">
        <v>4.0352600000000001</v>
      </c>
      <c r="N177" s="1"/>
      <c r="O177" s="1"/>
    </row>
    <row r="178" spans="1:15" ht="12.75" customHeight="1">
      <c r="A178" s="213">
        <v>169</v>
      </c>
      <c r="B178" s="216" t="s">
        <v>795</v>
      </c>
      <c r="C178" s="230">
        <v>521.54999999999995</v>
      </c>
      <c r="D178" s="231">
        <v>526.4</v>
      </c>
      <c r="E178" s="231">
        <v>515.15</v>
      </c>
      <c r="F178" s="231">
        <v>508.75</v>
      </c>
      <c r="G178" s="231">
        <v>497.5</v>
      </c>
      <c r="H178" s="231">
        <v>532.79999999999995</v>
      </c>
      <c r="I178" s="231">
        <v>544.04999999999995</v>
      </c>
      <c r="J178" s="231">
        <v>550.44999999999993</v>
      </c>
      <c r="K178" s="230">
        <v>537.65</v>
      </c>
      <c r="L178" s="230">
        <v>520</v>
      </c>
      <c r="M178" s="230">
        <v>26.519929999999999</v>
      </c>
      <c r="N178" s="1"/>
      <c r="O178" s="1"/>
    </row>
    <row r="179" spans="1:15" ht="12.75" customHeight="1">
      <c r="A179" s="213">
        <v>170</v>
      </c>
      <c r="B179" s="216" t="s">
        <v>185</v>
      </c>
      <c r="C179" s="230">
        <v>574.20000000000005</v>
      </c>
      <c r="D179" s="231">
        <v>579.83333333333337</v>
      </c>
      <c r="E179" s="231">
        <v>565.76666666666677</v>
      </c>
      <c r="F179" s="231">
        <v>557.33333333333337</v>
      </c>
      <c r="G179" s="231">
        <v>543.26666666666677</v>
      </c>
      <c r="H179" s="231">
        <v>588.26666666666677</v>
      </c>
      <c r="I179" s="231">
        <v>602.33333333333337</v>
      </c>
      <c r="J179" s="231">
        <v>610.76666666666677</v>
      </c>
      <c r="K179" s="230">
        <v>593.9</v>
      </c>
      <c r="L179" s="230">
        <v>571.4</v>
      </c>
      <c r="M179" s="230">
        <v>456.56619999999998</v>
      </c>
      <c r="N179" s="1"/>
      <c r="O179" s="1"/>
    </row>
    <row r="180" spans="1:15" ht="12.75" customHeight="1">
      <c r="A180" s="213">
        <v>171</v>
      </c>
      <c r="B180" s="216" t="s">
        <v>183</v>
      </c>
      <c r="C180" s="230">
        <v>82.5</v>
      </c>
      <c r="D180" s="231">
        <v>82.816666666666663</v>
      </c>
      <c r="E180" s="231">
        <v>81.933333333333323</v>
      </c>
      <c r="F180" s="231">
        <v>81.36666666666666</v>
      </c>
      <c r="G180" s="231">
        <v>80.48333333333332</v>
      </c>
      <c r="H180" s="231">
        <v>83.383333333333326</v>
      </c>
      <c r="I180" s="231">
        <v>84.266666666666652</v>
      </c>
      <c r="J180" s="231">
        <v>84.833333333333329</v>
      </c>
      <c r="K180" s="230">
        <v>83.7</v>
      </c>
      <c r="L180" s="230">
        <v>82.25</v>
      </c>
      <c r="M180" s="230">
        <v>82.3489</v>
      </c>
      <c r="N180" s="1"/>
      <c r="O180" s="1"/>
    </row>
    <row r="181" spans="1:15" ht="12.75" customHeight="1">
      <c r="A181" s="213">
        <v>172</v>
      </c>
      <c r="B181" s="216" t="s">
        <v>189</v>
      </c>
      <c r="C181" s="230">
        <v>929.65</v>
      </c>
      <c r="D181" s="231">
        <v>931.70000000000016</v>
      </c>
      <c r="E181" s="231">
        <v>920.40000000000032</v>
      </c>
      <c r="F181" s="231">
        <v>911.1500000000002</v>
      </c>
      <c r="G181" s="231">
        <v>899.85000000000036</v>
      </c>
      <c r="H181" s="231">
        <v>940.95000000000027</v>
      </c>
      <c r="I181" s="231">
        <v>952.25000000000023</v>
      </c>
      <c r="J181" s="231">
        <v>961.50000000000023</v>
      </c>
      <c r="K181" s="230">
        <v>943</v>
      </c>
      <c r="L181" s="230">
        <v>922.45</v>
      </c>
      <c r="M181" s="230">
        <v>30.14019</v>
      </c>
      <c r="N181" s="1"/>
      <c r="O181" s="1"/>
    </row>
    <row r="182" spans="1:15" ht="12.75" customHeight="1">
      <c r="A182" s="213">
        <v>173</v>
      </c>
      <c r="B182" s="216" t="s">
        <v>190</v>
      </c>
      <c r="C182" s="230">
        <v>426.45</v>
      </c>
      <c r="D182" s="231">
        <v>431.61666666666662</v>
      </c>
      <c r="E182" s="231">
        <v>420.43333333333322</v>
      </c>
      <c r="F182" s="231">
        <v>414.41666666666663</v>
      </c>
      <c r="G182" s="231">
        <v>403.23333333333323</v>
      </c>
      <c r="H182" s="231">
        <v>437.63333333333321</v>
      </c>
      <c r="I182" s="231">
        <v>448.81666666666661</v>
      </c>
      <c r="J182" s="231">
        <v>454.8333333333332</v>
      </c>
      <c r="K182" s="230">
        <v>442.8</v>
      </c>
      <c r="L182" s="230">
        <v>425.6</v>
      </c>
      <c r="M182" s="230">
        <v>5.0746799999999999</v>
      </c>
      <c r="N182" s="1"/>
      <c r="O182" s="1"/>
    </row>
    <row r="183" spans="1:15" ht="12.75" customHeight="1">
      <c r="A183" s="213">
        <v>174</v>
      </c>
      <c r="B183" s="216" t="s">
        <v>271</v>
      </c>
      <c r="C183" s="230">
        <v>699.15</v>
      </c>
      <c r="D183" s="231">
        <v>700.1</v>
      </c>
      <c r="E183" s="231">
        <v>691.2</v>
      </c>
      <c r="F183" s="231">
        <v>683.25</v>
      </c>
      <c r="G183" s="231">
        <v>674.35</v>
      </c>
      <c r="H183" s="231">
        <v>708.05000000000007</v>
      </c>
      <c r="I183" s="231">
        <v>716.94999999999993</v>
      </c>
      <c r="J183" s="231">
        <v>724.90000000000009</v>
      </c>
      <c r="K183" s="230">
        <v>709</v>
      </c>
      <c r="L183" s="230">
        <v>692.15</v>
      </c>
      <c r="M183" s="230">
        <v>6.2944300000000002</v>
      </c>
      <c r="N183" s="1"/>
      <c r="O183" s="1"/>
    </row>
    <row r="184" spans="1:15" ht="12.75" customHeight="1">
      <c r="A184" s="213">
        <v>175</v>
      </c>
      <c r="B184" s="216" t="s">
        <v>202</v>
      </c>
      <c r="C184" s="230">
        <v>1240.55</v>
      </c>
      <c r="D184" s="231">
        <v>1238.0166666666667</v>
      </c>
      <c r="E184" s="231">
        <v>1222.5333333333333</v>
      </c>
      <c r="F184" s="231">
        <v>1204.5166666666667</v>
      </c>
      <c r="G184" s="231">
        <v>1189.0333333333333</v>
      </c>
      <c r="H184" s="231">
        <v>1256.0333333333333</v>
      </c>
      <c r="I184" s="231">
        <v>1271.5166666666664</v>
      </c>
      <c r="J184" s="231">
        <v>1289.5333333333333</v>
      </c>
      <c r="K184" s="230">
        <v>1253.5</v>
      </c>
      <c r="L184" s="230">
        <v>1220</v>
      </c>
      <c r="M184" s="230">
        <v>5.1664899999999996</v>
      </c>
      <c r="N184" s="1"/>
      <c r="O184" s="1"/>
    </row>
    <row r="185" spans="1:15" ht="12.75" customHeight="1">
      <c r="A185" s="213">
        <v>176</v>
      </c>
      <c r="B185" s="216" t="s">
        <v>191</v>
      </c>
      <c r="C185" s="230">
        <v>984.65</v>
      </c>
      <c r="D185" s="231">
        <v>985.73333333333323</v>
      </c>
      <c r="E185" s="231">
        <v>978.96666666666647</v>
      </c>
      <c r="F185" s="231">
        <v>973.28333333333319</v>
      </c>
      <c r="G185" s="231">
        <v>966.51666666666642</v>
      </c>
      <c r="H185" s="231">
        <v>991.41666666666652</v>
      </c>
      <c r="I185" s="231">
        <v>998.18333333333317</v>
      </c>
      <c r="J185" s="231">
        <v>1003.8666666666666</v>
      </c>
      <c r="K185" s="230">
        <v>992.5</v>
      </c>
      <c r="L185" s="230">
        <v>980.05</v>
      </c>
      <c r="M185" s="230">
        <v>6.835</v>
      </c>
      <c r="N185" s="1"/>
      <c r="O185" s="1"/>
    </row>
    <row r="186" spans="1:15" ht="12.75" customHeight="1">
      <c r="A186" s="213">
        <v>177</v>
      </c>
      <c r="B186" s="216" t="s">
        <v>484</v>
      </c>
      <c r="C186" s="230">
        <v>1221.2</v>
      </c>
      <c r="D186" s="231">
        <v>1227.5833333333333</v>
      </c>
      <c r="E186" s="231">
        <v>1210.6166666666666</v>
      </c>
      <c r="F186" s="231">
        <v>1200.0333333333333</v>
      </c>
      <c r="G186" s="231">
        <v>1183.0666666666666</v>
      </c>
      <c r="H186" s="231">
        <v>1238.1666666666665</v>
      </c>
      <c r="I186" s="231">
        <v>1255.1333333333332</v>
      </c>
      <c r="J186" s="231">
        <v>1265.7166666666665</v>
      </c>
      <c r="K186" s="230">
        <v>1244.55</v>
      </c>
      <c r="L186" s="230">
        <v>1217</v>
      </c>
      <c r="M186" s="230">
        <v>1.8019000000000001</v>
      </c>
      <c r="N186" s="1"/>
      <c r="O186" s="1"/>
    </row>
    <row r="187" spans="1:15" ht="12.75" customHeight="1">
      <c r="A187" s="213">
        <v>178</v>
      </c>
      <c r="B187" s="216" t="s">
        <v>196</v>
      </c>
      <c r="C187" s="230">
        <v>3199.85</v>
      </c>
      <c r="D187" s="231">
        <v>3207.9333333333329</v>
      </c>
      <c r="E187" s="231">
        <v>3186.9166666666661</v>
      </c>
      <c r="F187" s="231">
        <v>3173.9833333333331</v>
      </c>
      <c r="G187" s="231">
        <v>3152.9666666666662</v>
      </c>
      <c r="H187" s="231">
        <v>3220.8666666666659</v>
      </c>
      <c r="I187" s="231">
        <v>3241.8833333333332</v>
      </c>
      <c r="J187" s="231">
        <v>3254.8166666666657</v>
      </c>
      <c r="K187" s="230">
        <v>3228.95</v>
      </c>
      <c r="L187" s="230">
        <v>3195</v>
      </c>
      <c r="M187" s="230">
        <v>13.69364</v>
      </c>
      <c r="N187" s="1"/>
      <c r="O187" s="1"/>
    </row>
    <row r="188" spans="1:15" ht="12.75" customHeight="1">
      <c r="A188" s="213">
        <v>179</v>
      </c>
      <c r="B188" s="216" t="s">
        <v>192</v>
      </c>
      <c r="C188" s="230">
        <v>776.3</v>
      </c>
      <c r="D188" s="231">
        <v>779.1</v>
      </c>
      <c r="E188" s="231">
        <v>772.2</v>
      </c>
      <c r="F188" s="231">
        <v>768.1</v>
      </c>
      <c r="G188" s="231">
        <v>761.2</v>
      </c>
      <c r="H188" s="231">
        <v>783.2</v>
      </c>
      <c r="I188" s="231">
        <v>790.09999999999991</v>
      </c>
      <c r="J188" s="231">
        <v>794.2</v>
      </c>
      <c r="K188" s="230">
        <v>786</v>
      </c>
      <c r="L188" s="230">
        <v>775</v>
      </c>
      <c r="M188" s="230">
        <v>10.04449</v>
      </c>
      <c r="N188" s="1"/>
      <c r="O188" s="1"/>
    </row>
    <row r="189" spans="1:15" ht="12.75" customHeight="1">
      <c r="A189" s="213">
        <v>180</v>
      </c>
      <c r="B189" s="216" t="s">
        <v>272</v>
      </c>
      <c r="C189" s="230">
        <v>6995.6</v>
      </c>
      <c r="D189" s="231">
        <v>7037.2</v>
      </c>
      <c r="E189" s="231">
        <v>6899.4</v>
      </c>
      <c r="F189" s="231">
        <v>6803.2</v>
      </c>
      <c r="G189" s="231">
        <v>6665.4</v>
      </c>
      <c r="H189" s="231">
        <v>7133.4</v>
      </c>
      <c r="I189" s="231">
        <v>7271.2000000000007</v>
      </c>
      <c r="J189" s="231">
        <v>7367.4</v>
      </c>
      <c r="K189" s="230">
        <v>7175</v>
      </c>
      <c r="L189" s="230">
        <v>6941</v>
      </c>
      <c r="M189" s="230">
        <v>1.15117</v>
      </c>
      <c r="N189" s="1"/>
      <c r="O189" s="1"/>
    </row>
    <row r="190" spans="1:15" ht="12.75" customHeight="1">
      <c r="A190" s="213">
        <v>181</v>
      </c>
      <c r="B190" s="216" t="s">
        <v>193</v>
      </c>
      <c r="C190" s="230">
        <v>508.45</v>
      </c>
      <c r="D190" s="231">
        <v>512.15</v>
      </c>
      <c r="E190" s="231">
        <v>503.4</v>
      </c>
      <c r="F190" s="231">
        <v>498.35</v>
      </c>
      <c r="G190" s="231">
        <v>489.6</v>
      </c>
      <c r="H190" s="231">
        <v>517.19999999999993</v>
      </c>
      <c r="I190" s="231">
        <v>525.94999999999993</v>
      </c>
      <c r="J190" s="231">
        <v>530.99999999999989</v>
      </c>
      <c r="K190" s="230">
        <v>520.9</v>
      </c>
      <c r="L190" s="230">
        <v>507.1</v>
      </c>
      <c r="M190" s="230">
        <v>122.93322000000001</v>
      </c>
      <c r="N190" s="1"/>
      <c r="O190" s="1"/>
    </row>
    <row r="191" spans="1:15" ht="12.75" customHeight="1">
      <c r="A191" s="213">
        <v>182</v>
      </c>
      <c r="B191" s="216" t="s">
        <v>194</v>
      </c>
      <c r="C191" s="230">
        <v>204.6</v>
      </c>
      <c r="D191" s="231">
        <v>206.13333333333333</v>
      </c>
      <c r="E191" s="231">
        <v>202.56666666666666</v>
      </c>
      <c r="F191" s="231">
        <v>200.53333333333333</v>
      </c>
      <c r="G191" s="231">
        <v>196.96666666666667</v>
      </c>
      <c r="H191" s="231">
        <v>208.16666666666666</v>
      </c>
      <c r="I191" s="231">
        <v>211.73333333333332</v>
      </c>
      <c r="J191" s="231">
        <v>213.76666666666665</v>
      </c>
      <c r="K191" s="230">
        <v>209.7</v>
      </c>
      <c r="L191" s="230">
        <v>204.1</v>
      </c>
      <c r="M191" s="230">
        <v>82.48339</v>
      </c>
      <c r="N191" s="1"/>
      <c r="O191" s="1"/>
    </row>
    <row r="192" spans="1:15" ht="12.75" customHeight="1">
      <c r="A192" s="213">
        <v>183</v>
      </c>
      <c r="B192" s="216" t="s">
        <v>195</v>
      </c>
      <c r="C192" s="230">
        <v>105.2</v>
      </c>
      <c r="D192" s="231">
        <v>105.81666666666668</v>
      </c>
      <c r="E192" s="231">
        <v>104.48333333333335</v>
      </c>
      <c r="F192" s="231">
        <v>103.76666666666667</v>
      </c>
      <c r="G192" s="231">
        <v>102.43333333333334</v>
      </c>
      <c r="H192" s="231">
        <v>106.53333333333336</v>
      </c>
      <c r="I192" s="231">
        <v>107.8666666666667</v>
      </c>
      <c r="J192" s="231">
        <v>108.58333333333337</v>
      </c>
      <c r="K192" s="230">
        <v>107.15</v>
      </c>
      <c r="L192" s="230">
        <v>105.1</v>
      </c>
      <c r="M192" s="230">
        <v>242.08481</v>
      </c>
      <c r="N192" s="1"/>
      <c r="O192" s="1"/>
    </row>
    <row r="193" spans="1:15" ht="12.75" customHeight="1">
      <c r="A193" s="213">
        <v>184</v>
      </c>
      <c r="B193" s="216" t="s">
        <v>784</v>
      </c>
      <c r="C193" s="230">
        <v>61.35</v>
      </c>
      <c r="D193" s="231">
        <v>61.666666666666664</v>
      </c>
      <c r="E193" s="231">
        <v>60.68333333333333</v>
      </c>
      <c r="F193" s="231">
        <v>60.016666666666666</v>
      </c>
      <c r="G193" s="231">
        <v>59.033333333333331</v>
      </c>
      <c r="H193" s="231">
        <v>62.333333333333329</v>
      </c>
      <c r="I193" s="231">
        <v>63.316666666666663</v>
      </c>
      <c r="J193" s="231">
        <v>63.983333333333327</v>
      </c>
      <c r="K193" s="230">
        <v>62.65</v>
      </c>
      <c r="L193" s="230">
        <v>61</v>
      </c>
      <c r="M193" s="230">
        <v>9.9354800000000001</v>
      </c>
      <c r="N193" s="1"/>
      <c r="O193" s="1"/>
    </row>
    <row r="194" spans="1:15" ht="12.75" customHeight="1">
      <c r="A194" s="213">
        <v>185</v>
      </c>
      <c r="B194" s="216" t="s">
        <v>197</v>
      </c>
      <c r="C194" s="230">
        <v>1048.7</v>
      </c>
      <c r="D194" s="231">
        <v>1051.2333333333333</v>
      </c>
      <c r="E194" s="231">
        <v>1042.5166666666667</v>
      </c>
      <c r="F194" s="231">
        <v>1036.3333333333333</v>
      </c>
      <c r="G194" s="231">
        <v>1027.6166666666666</v>
      </c>
      <c r="H194" s="231">
        <v>1057.4166666666667</v>
      </c>
      <c r="I194" s="231">
        <v>1066.1333333333334</v>
      </c>
      <c r="J194" s="231">
        <v>1072.3166666666668</v>
      </c>
      <c r="K194" s="230">
        <v>1059.95</v>
      </c>
      <c r="L194" s="230">
        <v>1045.05</v>
      </c>
      <c r="M194" s="230">
        <v>9.0992300000000004</v>
      </c>
      <c r="N194" s="1"/>
      <c r="O194" s="1"/>
    </row>
    <row r="195" spans="1:15" ht="12.75" customHeight="1">
      <c r="A195" s="213">
        <v>186</v>
      </c>
      <c r="B195" s="216" t="s">
        <v>179</v>
      </c>
      <c r="C195" s="230">
        <v>781.6</v>
      </c>
      <c r="D195" s="231">
        <v>781.38333333333321</v>
      </c>
      <c r="E195" s="231">
        <v>763.51666666666642</v>
      </c>
      <c r="F195" s="231">
        <v>745.43333333333317</v>
      </c>
      <c r="G195" s="231">
        <v>727.56666666666638</v>
      </c>
      <c r="H195" s="231">
        <v>799.46666666666647</v>
      </c>
      <c r="I195" s="231">
        <v>817.33333333333326</v>
      </c>
      <c r="J195" s="231">
        <v>835.41666666666652</v>
      </c>
      <c r="K195" s="230">
        <v>799.25</v>
      </c>
      <c r="L195" s="230">
        <v>763.3</v>
      </c>
      <c r="M195" s="230">
        <v>9.3635599999999997</v>
      </c>
      <c r="N195" s="1"/>
      <c r="O195" s="1"/>
    </row>
    <row r="196" spans="1:15" ht="12.75" customHeight="1">
      <c r="A196" s="213">
        <v>187</v>
      </c>
      <c r="B196" s="216" t="s">
        <v>198</v>
      </c>
      <c r="C196" s="230">
        <v>2721.85</v>
      </c>
      <c r="D196" s="231">
        <v>2739.9833333333336</v>
      </c>
      <c r="E196" s="231">
        <v>2697.9666666666672</v>
      </c>
      <c r="F196" s="231">
        <v>2674.0833333333335</v>
      </c>
      <c r="G196" s="231">
        <v>2632.0666666666671</v>
      </c>
      <c r="H196" s="231">
        <v>2763.8666666666672</v>
      </c>
      <c r="I196" s="231">
        <v>2805.8833333333337</v>
      </c>
      <c r="J196" s="231">
        <v>2829.7666666666673</v>
      </c>
      <c r="K196" s="230">
        <v>2782</v>
      </c>
      <c r="L196" s="230">
        <v>2716.1</v>
      </c>
      <c r="M196" s="230">
        <v>6.1244100000000001</v>
      </c>
      <c r="N196" s="1"/>
      <c r="O196" s="1"/>
    </row>
    <row r="197" spans="1:15" ht="12.75" customHeight="1">
      <c r="A197" s="213">
        <v>188</v>
      </c>
      <c r="B197" s="216" t="s">
        <v>199</v>
      </c>
      <c r="C197" s="230">
        <v>1650.05</v>
      </c>
      <c r="D197" s="231">
        <v>1652.3666666666668</v>
      </c>
      <c r="E197" s="231">
        <v>1639.1833333333336</v>
      </c>
      <c r="F197" s="231">
        <v>1628.3166666666668</v>
      </c>
      <c r="G197" s="231">
        <v>1615.1333333333337</v>
      </c>
      <c r="H197" s="231">
        <v>1663.2333333333336</v>
      </c>
      <c r="I197" s="231">
        <v>1676.416666666667</v>
      </c>
      <c r="J197" s="231">
        <v>1687.2833333333335</v>
      </c>
      <c r="K197" s="230">
        <v>1665.55</v>
      </c>
      <c r="L197" s="230">
        <v>1641.5</v>
      </c>
      <c r="M197" s="230">
        <v>2.4768699999999999</v>
      </c>
      <c r="N197" s="1"/>
      <c r="O197" s="1"/>
    </row>
    <row r="198" spans="1:15" ht="12.75" customHeight="1">
      <c r="A198" s="213">
        <v>189</v>
      </c>
      <c r="B198" s="216" t="s">
        <v>200</v>
      </c>
      <c r="C198" s="230">
        <v>535.15</v>
      </c>
      <c r="D198" s="231">
        <v>535.7166666666667</v>
      </c>
      <c r="E198" s="231">
        <v>531.43333333333339</v>
      </c>
      <c r="F198" s="231">
        <v>527.7166666666667</v>
      </c>
      <c r="G198" s="231">
        <v>523.43333333333339</v>
      </c>
      <c r="H198" s="231">
        <v>539.43333333333339</v>
      </c>
      <c r="I198" s="231">
        <v>543.7166666666667</v>
      </c>
      <c r="J198" s="231">
        <v>547.43333333333339</v>
      </c>
      <c r="K198" s="230">
        <v>540</v>
      </c>
      <c r="L198" s="230">
        <v>532</v>
      </c>
      <c r="M198" s="230">
        <v>1.1485399999999999</v>
      </c>
      <c r="N198" s="1"/>
      <c r="O198" s="1"/>
    </row>
    <row r="199" spans="1:15" ht="12.75" customHeight="1">
      <c r="A199" s="213">
        <v>190</v>
      </c>
      <c r="B199" s="216" t="s">
        <v>201</v>
      </c>
      <c r="C199" s="230">
        <v>1490.7</v>
      </c>
      <c r="D199" s="231">
        <v>1498.1666666666667</v>
      </c>
      <c r="E199" s="231">
        <v>1478.5833333333335</v>
      </c>
      <c r="F199" s="231">
        <v>1466.4666666666667</v>
      </c>
      <c r="G199" s="231">
        <v>1446.8833333333334</v>
      </c>
      <c r="H199" s="231">
        <v>1510.2833333333335</v>
      </c>
      <c r="I199" s="231">
        <v>1529.866666666667</v>
      </c>
      <c r="J199" s="231">
        <v>1541.9833333333336</v>
      </c>
      <c r="K199" s="230">
        <v>1517.75</v>
      </c>
      <c r="L199" s="230">
        <v>1486.05</v>
      </c>
      <c r="M199" s="230">
        <v>2.4590000000000001</v>
      </c>
      <c r="N199" s="1"/>
      <c r="O199" s="1"/>
    </row>
    <row r="200" spans="1:15" ht="12.75" customHeight="1">
      <c r="A200" s="213">
        <v>191</v>
      </c>
      <c r="B200" s="216" t="s">
        <v>491</v>
      </c>
      <c r="C200" s="230">
        <v>34.15</v>
      </c>
      <c r="D200" s="231">
        <v>34.483333333333327</v>
      </c>
      <c r="E200" s="231">
        <v>33.666666666666657</v>
      </c>
      <c r="F200" s="231">
        <v>33.18333333333333</v>
      </c>
      <c r="G200" s="231">
        <v>32.36666666666666</v>
      </c>
      <c r="H200" s="231">
        <v>34.966666666666654</v>
      </c>
      <c r="I200" s="231">
        <v>35.783333333333331</v>
      </c>
      <c r="J200" s="231">
        <v>36.266666666666652</v>
      </c>
      <c r="K200" s="230">
        <v>35.299999999999997</v>
      </c>
      <c r="L200" s="230">
        <v>34</v>
      </c>
      <c r="M200" s="230">
        <v>135.20039</v>
      </c>
      <c r="N200" s="1"/>
      <c r="O200" s="1"/>
    </row>
    <row r="201" spans="1:15" ht="12.75" customHeight="1">
      <c r="A201" s="213">
        <v>192</v>
      </c>
      <c r="B201" s="216" t="s">
        <v>493</v>
      </c>
      <c r="C201" s="230">
        <v>2689.65</v>
      </c>
      <c r="D201" s="231">
        <v>2712.2166666666667</v>
      </c>
      <c r="E201" s="231">
        <v>2649.4333333333334</v>
      </c>
      <c r="F201" s="231">
        <v>2609.2166666666667</v>
      </c>
      <c r="G201" s="231">
        <v>2546.4333333333334</v>
      </c>
      <c r="H201" s="231">
        <v>2752.4333333333334</v>
      </c>
      <c r="I201" s="231">
        <v>2815.2166666666672</v>
      </c>
      <c r="J201" s="231">
        <v>2855.4333333333334</v>
      </c>
      <c r="K201" s="230">
        <v>2775</v>
      </c>
      <c r="L201" s="230">
        <v>2672</v>
      </c>
      <c r="M201" s="230">
        <v>1.1559900000000001</v>
      </c>
      <c r="N201" s="1"/>
      <c r="O201" s="1"/>
    </row>
    <row r="202" spans="1:15" ht="12.75" customHeight="1">
      <c r="A202" s="213">
        <v>193</v>
      </c>
      <c r="B202" s="216" t="s">
        <v>205</v>
      </c>
      <c r="C202" s="230">
        <v>673.35</v>
      </c>
      <c r="D202" s="231">
        <v>675.76666666666677</v>
      </c>
      <c r="E202" s="231">
        <v>669.73333333333358</v>
      </c>
      <c r="F202" s="231">
        <v>666.11666666666679</v>
      </c>
      <c r="G202" s="231">
        <v>660.0833333333336</v>
      </c>
      <c r="H202" s="231">
        <v>679.38333333333355</v>
      </c>
      <c r="I202" s="231">
        <v>685.41666666666663</v>
      </c>
      <c r="J202" s="231">
        <v>689.03333333333353</v>
      </c>
      <c r="K202" s="230">
        <v>681.8</v>
      </c>
      <c r="L202" s="230">
        <v>672.15</v>
      </c>
      <c r="M202" s="230">
        <v>14.08554</v>
      </c>
      <c r="N202" s="1"/>
      <c r="O202" s="1"/>
    </row>
    <row r="203" spans="1:15" ht="12.75" customHeight="1">
      <c r="A203" s="213">
        <v>194</v>
      </c>
      <c r="B203" s="216" t="s">
        <v>204</v>
      </c>
      <c r="C203" s="230">
        <v>7604.15</v>
      </c>
      <c r="D203" s="231">
        <v>7652.833333333333</v>
      </c>
      <c r="E203" s="231">
        <v>7537.8166666666657</v>
      </c>
      <c r="F203" s="231">
        <v>7471.4833333333327</v>
      </c>
      <c r="G203" s="231">
        <v>7356.4666666666653</v>
      </c>
      <c r="H203" s="231">
        <v>7719.1666666666661</v>
      </c>
      <c r="I203" s="231">
        <v>7834.1833333333343</v>
      </c>
      <c r="J203" s="231">
        <v>7900.5166666666664</v>
      </c>
      <c r="K203" s="230">
        <v>7767.85</v>
      </c>
      <c r="L203" s="230">
        <v>7586.5</v>
      </c>
      <c r="M203" s="230">
        <v>1.57714</v>
      </c>
      <c r="N203" s="1"/>
      <c r="O203" s="1"/>
    </row>
    <row r="204" spans="1:15" ht="12.75" customHeight="1">
      <c r="A204" s="213">
        <v>195</v>
      </c>
      <c r="B204" s="216" t="s">
        <v>273</v>
      </c>
      <c r="C204" s="230">
        <v>70.150000000000006</v>
      </c>
      <c r="D204" s="231">
        <v>70.566666666666677</v>
      </c>
      <c r="E204" s="231">
        <v>69.433333333333351</v>
      </c>
      <c r="F204" s="231">
        <v>68.716666666666669</v>
      </c>
      <c r="G204" s="231">
        <v>67.583333333333343</v>
      </c>
      <c r="H204" s="231">
        <v>71.28333333333336</v>
      </c>
      <c r="I204" s="231">
        <v>72.416666666666686</v>
      </c>
      <c r="J204" s="231">
        <v>73.133333333333368</v>
      </c>
      <c r="K204" s="230">
        <v>71.7</v>
      </c>
      <c r="L204" s="230">
        <v>69.849999999999994</v>
      </c>
      <c r="M204" s="230">
        <v>52.395760000000003</v>
      </c>
      <c r="N204" s="1"/>
      <c r="O204" s="1"/>
    </row>
    <row r="205" spans="1:15" ht="12.75" customHeight="1">
      <c r="A205" s="213">
        <v>196</v>
      </c>
      <c r="B205" s="216" t="s">
        <v>203</v>
      </c>
      <c r="C205" s="230">
        <v>1424.45</v>
      </c>
      <c r="D205" s="231">
        <v>1429.8499999999997</v>
      </c>
      <c r="E205" s="231">
        <v>1414.6999999999994</v>
      </c>
      <c r="F205" s="231">
        <v>1404.9499999999996</v>
      </c>
      <c r="G205" s="231">
        <v>1389.7999999999993</v>
      </c>
      <c r="H205" s="231">
        <v>1439.5999999999995</v>
      </c>
      <c r="I205" s="231">
        <v>1454.7499999999995</v>
      </c>
      <c r="J205" s="231">
        <v>1464.4999999999995</v>
      </c>
      <c r="K205" s="230">
        <v>1445</v>
      </c>
      <c r="L205" s="230">
        <v>1420.1</v>
      </c>
      <c r="M205" s="230">
        <v>0.98646999999999996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797</v>
      </c>
      <c r="D206" s="231">
        <v>797.66666666666663</v>
      </c>
      <c r="E206" s="231">
        <v>790.33333333333326</v>
      </c>
      <c r="F206" s="231">
        <v>783.66666666666663</v>
      </c>
      <c r="G206" s="231">
        <v>776.33333333333326</v>
      </c>
      <c r="H206" s="231">
        <v>804.33333333333326</v>
      </c>
      <c r="I206" s="231">
        <v>811.66666666666652</v>
      </c>
      <c r="J206" s="231">
        <v>818.33333333333326</v>
      </c>
      <c r="K206" s="230">
        <v>805</v>
      </c>
      <c r="L206" s="230">
        <v>791</v>
      </c>
      <c r="M206" s="230">
        <v>4.6901799999999998</v>
      </c>
      <c r="N206" s="1"/>
      <c r="O206" s="1"/>
    </row>
    <row r="207" spans="1:15" ht="12.75" customHeight="1">
      <c r="A207" s="213">
        <v>198</v>
      </c>
      <c r="B207" s="216" t="s">
        <v>275</v>
      </c>
      <c r="C207" s="230">
        <v>1576.15</v>
      </c>
      <c r="D207" s="231">
        <v>1586.1833333333334</v>
      </c>
      <c r="E207" s="231">
        <v>1557.9666666666667</v>
      </c>
      <c r="F207" s="231">
        <v>1539.7833333333333</v>
      </c>
      <c r="G207" s="231">
        <v>1511.5666666666666</v>
      </c>
      <c r="H207" s="231">
        <v>1604.3666666666668</v>
      </c>
      <c r="I207" s="231">
        <v>1632.5833333333335</v>
      </c>
      <c r="J207" s="231">
        <v>1650.7666666666669</v>
      </c>
      <c r="K207" s="230">
        <v>1614.4</v>
      </c>
      <c r="L207" s="230">
        <v>1568</v>
      </c>
      <c r="M207" s="230">
        <v>8.1733100000000007</v>
      </c>
      <c r="N207" s="1"/>
      <c r="O207" s="1"/>
    </row>
    <row r="208" spans="1:15" ht="12.75" customHeight="1">
      <c r="A208" s="213">
        <v>199</v>
      </c>
      <c r="B208" s="216" t="s">
        <v>206</v>
      </c>
      <c r="C208" s="230">
        <v>278.55</v>
      </c>
      <c r="D208" s="231">
        <v>280.25</v>
      </c>
      <c r="E208" s="231">
        <v>276.3</v>
      </c>
      <c r="F208" s="231">
        <v>274.05</v>
      </c>
      <c r="G208" s="231">
        <v>270.10000000000002</v>
      </c>
      <c r="H208" s="231">
        <v>282.5</v>
      </c>
      <c r="I208" s="231">
        <v>286.45000000000005</v>
      </c>
      <c r="J208" s="231">
        <v>288.7</v>
      </c>
      <c r="K208" s="230">
        <v>284.2</v>
      </c>
      <c r="L208" s="230">
        <v>278</v>
      </c>
      <c r="M208" s="230">
        <v>75.052080000000004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7</v>
      </c>
      <c r="D209" s="231">
        <v>7.0166666666666666</v>
      </c>
      <c r="E209" s="231">
        <v>6.9333333333333336</v>
      </c>
      <c r="F209" s="231">
        <v>6.8666666666666671</v>
      </c>
      <c r="G209" s="231">
        <v>6.7833333333333341</v>
      </c>
      <c r="H209" s="231">
        <v>7.083333333333333</v>
      </c>
      <c r="I209" s="231">
        <v>7.166666666666667</v>
      </c>
      <c r="J209" s="231">
        <v>7.2333333333333325</v>
      </c>
      <c r="K209" s="230">
        <v>7.1</v>
      </c>
      <c r="L209" s="230">
        <v>6.95</v>
      </c>
      <c r="M209" s="230">
        <v>476.96868999999998</v>
      </c>
      <c r="N209" s="1"/>
      <c r="O209" s="1"/>
    </row>
    <row r="210" spans="1:15" ht="12.75" customHeight="1">
      <c r="A210" s="213">
        <v>201</v>
      </c>
      <c r="B210" s="216" t="s">
        <v>207</v>
      </c>
      <c r="C210" s="230">
        <v>797.55</v>
      </c>
      <c r="D210" s="231">
        <v>800.88333333333321</v>
      </c>
      <c r="E210" s="231">
        <v>792.71666666666647</v>
      </c>
      <c r="F210" s="231">
        <v>787.88333333333321</v>
      </c>
      <c r="G210" s="231">
        <v>779.71666666666647</v>
      </c>
      <c r="H210" s="231">
        <v>805.71666666666647</v>
      </c>
      <c r="I210" s="231">
        <v>813.88333333333321</v>
      </c>
      <c r="J210" s="231">
        <v>818.71666666666647</v>
      </c>
      <c r="K210" s="230">
        <v>809.05</v>
      </c>
      <c r="L210" s="230">
        <v>796.05</v>
      </c>
      <c r="M210" s="230">
        <v>3.5492499999999998</v>
      </c>
      <c r="N210" s="1"/>
      <c r="O210" s="1"/>
    </row>
    <row r="211" spans="1:15" ht="12.75" customHeight="1">
      <c r="A211" s="213">
        <v>202</v>
      </c>
      <c r="B211" s="216" t="s">
        <v>276</v>
      </c>
      <c r="C211" s="230">
        <v>1362.7</v>
      </c>
      <c r="D211" s="231">
        <v>1342</v>
      </c>
      <c r="E211" s="231">
        <v>1312.3</v>
      </c>
      <c r="F211" s="231">
        <v>1261.8999999999999</v>
      </c>
      <c r="G211" s="231">
        <v>1232.1999999999998</v>
      </c>
      <c r="H211" s="231">
        <v>1392.4</v>
      </c>
      <c r="I211" s="231">
        <v>1422.1</v>
      </c>
      <c r="J211" s="231">
        <v>1472.5000000000002</v>
      </c>
      <c r="K211" s="230">
        <v>1371.7</v>
      </c>
      <c r="L211" s="230">
        <v>1291.5999999999999</v>
      </c>
      <c r="M211" s="230">
        <v>9.38307</v>
      </c>
      <c r="N211" s="1"/>
      <c r="O211" s="1"/>
    </row>
    <row r="212" spans="1:15" ht="12.75" customHeight="1">
      <c r="A212" s="213">
        <v>203</v>
      </c>
      <c r="B212" s="216" t="s">
        <v>208</v>
      </c>
      <c r="C212" s="230">
        <v>382.6</v>
      </c>
      <c r="D212" s="231">
        <v>383.40000000000003</v>
      </c>
      <c r="E212" s="231">
        <v>381.45000000000005</v>
      </c>
      <c r="F212" s="231">
        <v>380.3</v>
      </c>
      <c r="G212" s="231">
        <v>378.35</v>
      </c>
      <c r="H212" s="231">
        <v>384.55000000000007</v>
      </c>
      <c r="I212" s="231">
        <v>386.5</v>
      </c>
      <c r="J212" s="231">
        <v>387.65000000000009</v>
      </c>
      <c r="K212" s="230">
        <v>385.35</v>
      </c>
      <c r="L212" s="230">
        <v>382.25</v>
      </c>
      <c r="M212" s="230">
        <v>21.185079999999999</v>
      </c>
      <c r="N212" s="1"/>
      <c r="O212" s="1"/>
    </row>
    <row r="213" spans="1:15" ht="12.75" customHeight="1">
      <c r="A213" s="213">
        <v>204</v>
      </c>
      <c r="B213" s="216" t="s">
        <v>277</v>
      </c>
      <c r="C213" s="230">
        <v>15.7</v>
      </c>
      <c r="D213" s="231">
        <v>15.783333333333333</v>
      </c>
      <c r="E213" s="231">
        <v>15.566666666666666</v>
      </c>
      <c r="F213" s="231">
        <v>15.433333333333334</v>
      </c>
      <c r="G213" s="231">
        <v>15.216666666666667</v>
      </c>
      <c r="H213" s="231">
        <v>15.916666666666666</v>
      </c>
      <c r="I213" s="231">
        <v>16.133333333333333</v>
      </c>
      <c r="J213" s="231">
        <v>16.266666666666666</v>
      </c>
      <c r="K213" s="230">
        <v>16</v>
      </c>
      <c r="L213" s="230">
        <v>15.65</v>
      </c>
      <c r="M213" s="230">
        <v>604.36667</v>
      </c>
      <c r="N213" s="1"/>
      <c r="O213" s="1"/>
    </row>
    <row r="214" spans="1:15" ht="12.75" customHeight="1">
      <c r="A214" s="213">
        <v>205</v>
      </c>
      <c r="B214" s="216" t="s">
        <v>209</v>
      </c>
      <c r="C214" s="230">
        <v>185.15</v>
      </c>
      <c r="D214" s="231">
        <v>186.13333333333335</v>
      </c>
      <c r="E214" s="231">
        <v>183.4666666666667</v>
      </c>
      <c r="F214" s="231">
        <v>181.78333333333333</v>
      </c>
      <c r="G214" s="231">
        <v>179.11666666666667</v>
      </c>
      <c r="H214" s="231">
        <v>187.81666666666672</v>
      </c>
      <c r="I214" s="231">
        <v>190.48333333333341</v>
      </c>
      <c r="J214" s="231">
        <v>192.16666666666674</v>
      </c>
      <c r="K214" s="230">
        <v>188.8</v>
      </c>
      <c r="L214" s="230">
        <v>184.45</v>
      </c>
      <c r="M214" s="230">
        <v>36.349910000000001</v>
      </c>
      <c r="N214" s="1"/>
      <c r="O214" s="1"/>
    </row>
    <row r="215" spans="1:15" ht="12.75" customHeight="1">
      <c r="A215" s="213">
        <v>206</v>
      </c>
      <c r="B215" s="216" t="s">
        <v>805</v>
      </c>
      <c r="C215" s="230">
        <v>63.5</v>
      </c>
      <c r="D215" s="231">
        <v>63.733333333333327</v>
      </c>
      <c r="E215" s="231">
        <v>62.86666666666666</v>
      </c>
      <c r="F215" s="231">
        <v>62.233333333333334</v>
      </c>
      <c r="G215" s="231">
        <v>61.366666666666667</v>
      </c>
      <c r="H215" s="231">
        <v>64.366666666666646</v>
      </c>
      <c r="I215" s="231">
        <v>65.23333333333332</v>
      </c>
      <c r="J215" s="231">
        <v>65.866666666666646</v>
      </c>
      <c r="K215" s="230">
        <v>64.599999999999994</v>
      </c>
      <c r="L215" s="230">
        <v>63.1</v>
      </c>
      <c r="M215" s="230">
        <v>543.01846999999998</v>
      </c>
      <c r="N215" s="1"/>
      <c r="O215" s="1"/>
    </row>
    <row r="216" spans="1:15" ht="12.75" customHeight="1">
      <c r="A216" s="213">
        <v>207</v>
      </c>
      <c r="B216" s="216" t="s">
        <v>796</v>
      </c>
      <c r="C216" s="230">
        <v>508.05</v>
      </c>
      <c r="D216" s="231">
        <v>512.25</v>
      </c>
      <c r="E216" s="231">
        <v>501.70000000000005</v>
      </c>
      <c r="F216" s="231">
        <v>495.35</v>
      </c>
      <c r="G216" s="231">
        <v>484.80000000000007</v>
      </c>
      <c r="H216" s="231">
        <v>518.6</v>
      </c>
      <c r="I216" s="231">
        <v>529.15</v>
      </c>
      <c r="J216" s="231">
        <v>535.5</v>
      </c>
      <c r="K216" s="230">
        <v>522.79999999999995</v>
      </c>
      <c r="L216" s="230">
        <v>505.9</v>
      </c>
      <c r="M216" s="230">
        <v>33.766330000000004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F21" sqref="F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7"/>
      <c r="B1" s="388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45065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0" t="s">
        <v>16</v>
      </c>
      <c r="B9" s="382" t="s">
        <v>18</v>
      </c>
      <c r="C9" s="386" t="s">
        <v>20</v>
      </c>
      <c r="D9" s="386" t="s">
        <v>21</v>
      </c>
      <c r="E9" s="377" t="s">
        <v>22</v>
      </c>
      <c r="F9" s="378"/>
      <c r="G9" s="379"/>
      <c r="H9" s="377" t="s">
        <v>23</v>
      </c>
      <c r="I9" s="378"/>
      <c r="J9" s="379"/>
      <c r="K9" s="23"/>
      <c r="L9" s="24"/>
      <c r="M9" s="50"/>
      <c r="N9" s="1"/>
      <c r="O9" s="1"/>
    </row>
    <row r="10" spans="1:15" ht="42.75" customHeight="1">
      <c r="A10" s="384"/>
      <c r="B10" s="385"/>
      <c r="C10" s="385"/>
      <c r="D10" s="38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4" t="s">
        <v>866</v>
      </c>
      <c r="C11" s="230">
        <v>402.2</v>
      </c>
      <c r="D11" s="231">
        <v>403.36666666666662</v>
      </c>
      <c r="E11" s="231">
        <v>397.98333333333323</v>
      </c>
      <c r="F11" s="231">
        <v>393.76666666666659</v>
      </c>
      <c r="G11" s="231">
        <v>388.38333333333321</v>
      </c>
      <c r="H11" s="231">
        <v>407.58333333333326</v>
      </c>
      <c r="I11" s="231">
        <v>412.96666666666658</v>
      </c>
      <c r="J11" s="231">
        <v>417.18333333333328</v>
      </c>
      <c r="K11" s="230">
        <v>408.75</v>
      </c>
      <c r="L11" s="230">
        <v>399.15</v>
      </c>
      <c r="M11" s="230">
        <v>11.596920000000001</v>
      </c>
      <c r="N11" s="1"/>
      <c r="O11" s="1"/>
    </row>
    <row r="12" spans="1:15" ht="12" customHeight="1">
      <c r="A12" s="30">
        <v>2</v>
      </c>
      <c r="B12" s="216" t="s">
        <v>283</v>
      </c>
      <c r="C12" s="230">
        <v>23363.35</v>
      </c>
      <c r="D12" s="231">
        <v>23392.033333333336</v>
      </c>
      <c r="E12" s="231">
        <v>23284.066666666673</v>
      </c>
      <c r="F12" s="231">
        <v>23204.783333333336</v>
      </c>
      <c r="G12" s="231">
        <v>23096.816666666673</v>
      </c>
      <c r="H12" s="231">
        <v>23471.316666666673</v>
      </c>
      <c r="I12" s="231">
        <v>23579.28333333334</v>
      </c>
      <c r="J12" s="231">
        <v>23658.566666666673</v>
      </c>
      <c r="K12" s="230">
        <v>23500</v>
      </c>
      <c r="L12" s="230">
        <v>23312.75</v>
      </c>
      <c r="M12" s="230">
        <v>6.1999999999999998E-3</v>
      </c>
      <c r="N12" s="1"/>
      <c r="O12" s="1"/>
    </row>
    <row r="13" spans="1:15" ht="12" customHeight="1">
      <c r="A13" s="30">
        <v>3</v>
      </c>
      <c r="B13" s="216" t="s">
        <v>284</v>
      </c>
      <c r="C13" s="230">
        <v>3897.5</v>
      </c>
      <c r="D13" s="231">
        <v>3907.6833333333329</v>
      </c>
      <c r="E13" s="231">
        <v>3880.3666666666659</v>
      </c>
      <c r="F13" s="231">
        <v>3863.2333333333331</v>
      </c>
      <c r="G13" s="231">
        <v>3835.9166666666661</v>
      </c>
      <c r="H13" s="231">
        <v>3924.8166666666657</v>
      </c>
      <c r="I13" s="231">
        <v>3952.1333333333323</v>
      </c>
      <c r="J13" s="231">
        <v>3969.2666666666655</v>
      </c>
      <c r="K13" s="230">
        <v>3935</v>
      </c>
      <c r="L13" s="230">
        <v>3890.55</v>
      </c>
      <c r="M13" s="230">
        <v>1.41795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1712.45</v>
      </c>
      <c r="D14" s="231">
        <v>1731.95</v>
      </c>
      <c r="E14" s="231">
        <v>1684.95</v>
      </c>
      <c r="F14" s="231">
        <v>1657.45</v>
      </c>
      <c r="G14" s="231">
        <v>1610.45</v>
      </c>
      <c r="H14" s="231">
        <v>1759.45</v>
      </c>
      <c r="I14" s="231">
        <v>1806.45</v>
      </c>
      <c r="J14" s="231">
        <v>1833.95</v>
      </c>
      <c r="K14" s="230">
        <v>1778.95</v>
      </c>
      <c r="L14" s="230">
        <v>1704.45</v>
      </c>
      <c r="M14" s="230">
        <v>6.4764099999999996</v>
      </c>
      <c r="N14" s="1"/>
      <c r="O14" s="1"/>
    </row>
    <row r="15" spans="1:15" ht="12" customHeight="1">
      <c r="A15" s="30">
        <v>5</v>
      </c>
      <c r="B15" s="216" t="s">
        <v>286</v>
      </c>
      <c r="C15" s="230">
        <v>2855.8</v>
      </c>
      <c r="D15" s="231">
        <v>2852.2999999999997</v>
      </c>
      <c r="E15" s="231">
        <v>2804.5999999999995</v>
      </c>
      <c r="F15" s="231">
        <v>2753.3999999999996</v>
      </c>
      <c r="G15" s="231">
        <v>2705.6999999999994</v>
      </c>
      <c r="H15" s="231">
        <v>2903.4999999999995</v>
      </c>
      <c r="I15" s="231">
        <v>2951.1999999999994</v>
      </c>
      <c r="J15" s="231">
        <v>3002.3999999999996</v>
      </c>
      <c r="K15" s="230">
        <v>2900</v>
      </c>
      <c r="L15" s="230">
        <v>2801.1</v>
      </c>
      <c r="M15" s="230">
        <v>1.24624</v>
      </c>
      <c r="N15" s="1"/>
      <c r="O15" s="1"/>
    </row>
    <row r="16" spans="1:15" ht="12" customHeight="1">
      <c r="A16" s="30">
        <v>6</v>
      </c>
      <c r="B16" s="216" t="s">
        <v>287</v>
      </c>
      <c r="C16" s="230">
        <v>1114.45</v>
      </c>
      <c r="D16" s="231">
        <v>1127.0333333333335</v>
      </c>
      <c r="E16" s="231">
        <v>1090.7166666666672</v>
      </c>
      <c r="F16" s="231">
        <v>1066.9833333333336</v>
      </c>
      <c r="G16" s="231">
        <v>1030.6666666666672</v>
      </c>
      <c r="H16" s="231">
        <v>1150.7666666666671</v>
      </c>
      <c r="I16" s="231">
        <v>1187.0833333333333</v>
      </c>
      <c r="J16" s="231">
        <v>1210.8166666666671</v>
      </c>
      <c r="K16" s="230">
        <v>1163.3499999999999</v>
      </c>
      <c r="L16" s="230">
        <v>1103.3</v>
      </c>
      <c r="M16" s="230">
        <v>5.1293199999999999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747.6</v>
      </c>
      <c r="D17" s="231">
        <v>743.65</v>
      </c>
      <c r="E17" s="231">
        <v>732.4</v>
      </c>
      <c r="F17" s="231">
        <v>717.2</v>
      </c>
      <c r="G17" s="231">
        <v>705.95</v>
      </c>
      <c r="H17" s="231">
        <v>758.84999999999991</v>
      </c>
      <c r="I17" s="231">
        <v>770.09999999999991</v>
      </c>
      <c r="J17" s="231">
        <v>785.29999999999984</v>
      </c>
      <c r="K17" s="230">
        <v>754.9</v>
      </c>
      <c r="L17" s="230">
        <v>728.45</v>
      </c>
      <c r="M17" s="230">
        <v>34.220210000000002</v>
      </c>
      <c r="N17" s="1"/>
      <c r="O17" s="1"/>
    </row>
    <row r="18" spans="1:15" ht="12" customHeight="1">
      <c r="A18" s="30">
        <v>8</v>
      </c>
      <c r="B18" s="216" t="s">
        <v>288</v>
      </c>
      <c r="C18" s="230">
        <v>466.9</v>
      </c>
      <c r="D18" s="231">
        <v>466.55</v>
      </c>
      <c r="E18" s="231">
        <v>459.6</v>
      </c>
      <c r="F18" s="231">
        <v>452.3</v>
      </c>
      <c r="G18" s="231">
        <v>445.35</v>
      </c>
      <c r="H18" s="231">
        <v>473.85</v>
      </c>
      <c r="I18" s="231">
        <v>480.79999999999995</v>
      </c>
      <c r="J18" s="231">
        <v>488.1</v>
      </c>
      <c r="K18" s="230">
        <v>473.5</v>
      </c>
      <c r="L18" s="230">
        <v>459.25</v>
      </c>
      <c r="M18" s="230">
        <v>1.9814700000000001</v>
      </c>
      <c r="N18" s="1"/>
      <c r="O18" s="1"/>
    </row>
    <row r="19" spans="1:15" ht="12" customHeight="1">
      <c r="A19" s="30">
        <v>9</v>
      </c>
      <c r="B19" s="216" t="s">
        <v>289</v>
      </c>
      <c r="C19" s="230">
        <v>1396.6</v>
      </c>
      <c r="D19" s="231">
        <v>1403.4833333333333</v>
      </c>
      <c r="E19" s="231">
        <v>1384.5666666666666</v>
      </c>
      <c r="F19" s="231">
        <v>1372.5333333333333</v>
      </c>
      <c r="G19" s="231">
        <v>1353.6166666666666</v>
      </c>
      <c r="H19" s="231">
        <v>1415.5166666666667</v>
      </c>
      <c r="I19" s="231">
        <v>1434.4333333333332</v>
      </c>
      <c r="J19" s="231">
        <v>1446.4666666666667</v>
      </c>
      <c r="K19" s="230">
        <v>1422.4</v>
      </c>
      <c r="L19" s="230">
        <v>1391.45</v>
      </c>
      <c r="M19" s="230">
        <v>1.94712</v>
      </c>
      <c r="N19" s="1"/>
      <c r="O19" s="1"/>
    </row>
    <row r="20" spans="1:15" ht="12" customHeight="1">
      <c r="A20" s="30">
        <v>10</v>
      </c>
      <c r="B20" s="216" t="s">
        <v>233</v>
      </c>
      <c r="C20" s="230">
        <v>20970.55</v>
      </c>
      <c r="D20" s="231">
        <v>21085.5</v>
      </c>
      <c r="E20" s="231">
        <v>20817.05</v>
      </c>
      <c r="F20" s="231">
        <v>20663.55</v>
      </c>
      <c r="G20" s="231">
        <v>20395.099999999999</v>
      </c>
      <c r="H20" s="231">
        <v>21239</v>
      </c>
      <c r="I20" s="231">
        <v>21507.449999999997</v>
      </c>
      <c r="J20" s="231">
        <v>21660.95</v>
      </c>
      <c r="K20" s="230">
        <v>21353.95</v>
      </c>
      <c r="L20" s="230">
        <v>20932</v>
      </c>
      <c r="M20" s="230">
        <v>7.3459999999999998E-2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1890</v>
      </c>
      <c r="D21" s="231">
        <v>1897.0666666666666</v>
      </c>
      <c r="E21" s="231">
        <v>1870.1333333333332</v>
      </c>
      <c r="F21" s="231">
        <v>1850.2666666666667</v>
      </c>
      <c r="G21" s="231">
        <v>1823.3333333333333</v>
      </c>
      <c r="H21" s="231">
        <v>1916.9333333333332</v>
      </c>
      <c r="I21" s="231">
        <v>1943.8666666666666</v>
      </c>
      <c r="J21" s="231">
        <v>1963.7333333333331</v>
      </c>
      <c r="K21" s="230">
        <v>1924</v>
      </c>
      <c r="L21" s="230">
        <v>1877.2</v>
      </c>
      <c r="M21" s="230">
        <v>24.37396</v>
      </c>
      <c r="N21" s="1"/>
      <c r="O21" s="1"/>
    </row>
    <row r="22" spans="1:15" ht="12" customHeight="1">
      <c r="A22" s="30">
        <v>12</v>
      </c>
      <c r="B22" s="216" t="s">
        <v>234</v>
      </c>
      <c r="C22" s="230">
        <v>860.55</v>
      </c>
      <c r="D22" s="231">
        <v>865.98333333333323</v>
      </c>
      <c r="E22" s="231">
        <v>844.56666666666649</v>
      </c>
      <c r="F22" s="231">
        <v>828.58333333333326</v>
      </c>
      <c r="G22" s="231">
        <v>807.16666666666652</v>
      </c>
      <c r="H22" s="231">
        <v>881.96666666666647</v>
      </c>
      <c r="I22" s="231">
        <v>903.38333333333321</v>
      </c>
      <c r="J22" s="231">
        <v>919.36666666666645</v>
      </c>
      <c r="K22" s="230">
        <v>887.4</v>
      </c>
      <c r="L22" s="230">
        <v>850</v>
      </c>
      <c r="M22" s="230">
        <v>6.4607099999999997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664.95</v>
      </c>
      <c r="D23" s="231">
        <v>671.98333333333335</v>
      </c>
      <c r="E23" s="231">
        <v>654.26666666666665</v>
      </c>
      <c r="F23" s="231">
        <v>643.58333333333326</v>
      </c>
      <c r="G23" s="231">
        <v>625.86666666666656</v>
      </c>
      <c r="H23" s="231">
        <v>682.66666666666674</v>
      </c>
      <c r="I23" s="231">
        <v>700.38333333333344</v>
      </c>
      <c r="J23" s="231">
        <v>711.06666666666683</v>
      </c>
      <c r="K23" s="230">
        <v>689.7</v>
      </c>
      <c r="L23" s="230">
        <v>661.3</v>
      </c>
      <c r="M23" s="230">
        <v>44.054099999999998</v>
      </c>
      <c r="N23" s="1"/>
      <c r="O23" s="1"/>
    </row>
    <row r="24" spans="1:15" ht="12.75" customHeight="1">
      <c r="A24" s="30">
        <v>14</v>
      </c>
      <c r="B24" s="216" t="s">
        <v>235</v>
      </c>
      <c r="C24" s="230">
        <v>666.65</v>
      </c>
      <c r="D24" s="231">
        <v>672</v>
      </c>
      <c r="E24" s="231">
        <v>661.3</v>
      </c>
      <c r="F24" s="231">
        <v>655.94999999999993</v>
      </c>
      <c r="G24" s="231">
        <v>645.24999999999989</v>
      </c>
      <c r="H24" s="231">
        <v>677.35</v>
      </c>
      <c r="I24" s="231">
        <v>688.05000000000007</v>
      </c>
      <c r="J24" s="231">
        <v>693.40000000000009</v>
      </c>
      <c r="K24" s="230">
        <v>682.7</v>
      </c>
      <c r="L24" s="230">
        <v>666.65</v>
      </c>
      <c r="M24" s="230">
        <v>29.68685</v>
      </c>
      <c r="N24" s="1"/>
      <c r="O24" s="1"/>
    </row>
    <row r="25" spans="1:15" ht="12.75" customHeight="1">
      <c r="A25" s="30">
        <v>15</v>
      </c>
      <c r="B25" s="216" t="s">
        <v>236</v>
      </c>
      <c r="C25" s="230">
        <v>751.6</v>
      </c>
      <c r="D25" s="231">
        <v>765.61666666666667</v>
      </c>
      <c r="E25" s="231">
        <v>736.48333333333335</v>
      </c>
      <c r="F25" s="231">
        <v>721.36666666666667</v>
      </c>
      <c r="G25" s="231">
        <v>692.23333333333335</v>
      </c>
      <c r="H25" s="231">
        <v>780.73333333333335</v>
      </c>
      <c r="I25" s="231">
        <v>809.86666666666679</v>
      </c>
      <c r="J25" s="231">
        <v>824.98333333333335</v>
      </c>
      <c r="K25" s="230">
        <v>794.75</v>
      </c>
      <c r="L25" s="230">
        <v>750.5</v>
      </c>
      <c r="M25" s="230">
        <v>23.613320000000002</v>
      </c>
      <c r="N25" s="1"/>
      <c r="O25" s="1"/>
    </row>
    <row r="26" spans="1:15" ht="12.75" customHeight="1">
      <c r="A26" s="30">
        <v>16</v>
      </c>
      <c r="B26" s="216" t="s">
        <v>841</v>
      </c>
      <c r="C26" s="230">
        <v>378</v>
      </c>
      <c r="D26" s="231">
        <v>381.06666666666666</v>
      </c>
      <c r="E26" s="231">
        <v>373.93333333333334</v>
      </c>
      <c r="F26" s="231">
        <v>369.86666666666667</v>
      </c>
      <c r="G26" s="231">
        <v>362.73333333333335</v>
      </c>
      <c r="H26" s="231">
        <v>385.13333333333333</v>
      </c>
      <c r="I26" s="231">
        <v>392.26666666666665</v>
      </c>
      <c r="J26" s="231">
        <v>396.33333333333331</v>
      </c>
      <c r="K26" s="230">
        <v>388.2</v>
      </c>
      <c r="L26" s="230">
        <v>377</v>
      </c>
      <c r="M26" s="230">
        <v>8.3753600000000006</v>
      </c>
      <c r="N26" s="1"/>
      <c r="O26" s="1"/>
    </row>
    <row r="27" spans="1:15" ht="12.75" customHeight="1">
      <c r="A27" s="30">
        <v>17</v>
      </c>
      <c r="B27" s="216" t="s">
        <v>237</v>
      </c>
      <c r="C27" s="230">
        <v>164.8</v>
      </c>
      <c r="D27" s="231">
        <v>165.63333333333333</v>
      </c>
      <c r="E27" s="231">
        <v>163.51666666666665</v>
      </c>
      <c r="F27" s="231">
        <v>162.23333333333332</v>
      </c>
      <c r="G27" s="231">
        <v>160.11666666666665</v>
      </c>
      <c r="H27" s="231">
        <v>166.91666666666666</v>
      </c>
      <c r="I27" s="231">
        <v>169.03333333333333</v>
      </c>
      <c r="J27" s="231">
        <v>170.31666666666666</v>
      </c>
      <c r="K27" s="230">
        <v>167.75</v>
      </c>
      <c r="L27" s="230">
        <v>164.35</v>
      </c>
      <c r="M27" s="230">
        <v>25.800370000000001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193.7</v>
      </c>
      <c r="D28" s="231">
        <v>194.4</v>
      </c>
      <c r="E28" s="231">
        <v>191.3</v>
      </c>
      <c r="F28" s="231">
        <v>188.9</v>
      </c>
      <c r="G28" s="231">
        <v>185.8</v>
      </c>
      <c r="H28" s="231">
        <v>196.8</v>
      </c>
      <c r="I28" s="231">
        <v>199.89999999999998</v>
      </c>
      <c r="J28" s="231">
        <v>202.3</v>
      </c>
      <c r="K28" s="230">
        <v>197.5</v>
      </c>
      <c r="L28" s="230">
        <v>192</v>
      </c>
      <c r="M28" s="230">
        <v>38.526670000000003</v>
      </c>
      <c r="N28" s="1"/>
      <c r="O28" s="1"/>
    </row>
    <row r="29" spans="1:15" ht="12.75" customHeight="1">
      <c r="A29" s="30">
        <v>19</v>
      </c>
      <c r="B29" s="216" t="s">
        <v>806</v>
      </c>
      <c r="C29" s="230">
        <v>354.25</v>
      </c>
      <c r="D29" s="231">
        <v>355.86666666666662</v>
      </c>
      <c r="E29" s="231">
        <v>351.88333333333321</v>
      </c>
      <c r="F29" s="231">
        <v>349.51666666666659</v>
      </c>
      <c r="G29" s="231">
        <v>345.53333333333319</v>
      </c>
      <c r="H29" s="231">
        <v>358.23333333333323</v>
      </c>
      <c r="I29" s="231">
        <v>362.2166666666667</v>
      </c>
      <c r="J29" s="231">
        <v>364.58333333333326</v>
      </c>
      <c r="K29" s="230">
        <v>359.85</v>
      </c>
      <c r="L29" s="230">
        <v>353.5</v>
      </c>
      <c r="M29" s="230">
        <v>0.24998999999999999</v>
      </c>
      <c r="N29" s="1"/>
      <c r="O29" s="1"/>
    </row>
    <row r="30" spans="1:15" ht="12.75" customHeight="1">
      <c r="A30" s="30">
        <v>20</v>
      </c>
      <c r="B30" s="216" t="s">
        <v>290</v>
      </c>
      <c r="C30" s="230">
        <v>367.9</v>
      </c>
      <c r="D30" s="231">
        <v>368.5333333333333</v>
      </c>
      <c r="E30" s="231">
        <v>365.46666666666658</v>
      </c>
      <c r="F30" s="231">
        <v>363.0333333333333</v>
      </c>
      <c r="G30" s="231">
        <v>359.96666666666658</v>
      </c>
      <c r="H30" s="231">
        <v>370.96666666666658</v>
      </c>
      <c r="I30" s="231">
        <v>374.0333333333333</v>
      </c>
      <c r="J30" s="231">
        <v>376.46666666666658</v>
      </c>
      <c r="K30" s="230">
        <v>371.6</v>
      </c>
      <c r="L30" s="230">
        <v>366.1</v>
      </c>
      <c r="M30" s="230">
        <v>1.1571400000000001</v>
      </c>
      <c r="N30" s="1"/>
      <c r="O30" s="1"/>
    </row>
    <row r="31" spans="1:15" ht="12.75" customHeight="1">
      <c r="A31" s="30">
        <v>21</v>
      </c>
      <c r="B31" s="216" t="s">
        <v>846</v>
      </c>
      <c r="C31" s="230">
        <v>916.05</v>
      </c>
      <c r="D31" s="231">
        <v>918.28333333333342</v>
      </c>
      <c r="E31" s="231">
        <v>911.96666666666681</v>
      </c>
      <c r="F31" s="231">
        <v>907.88333333333344</v>
      </c>
      <c r="G31" s="231">
        <v>901.56666666666683</v>
      </c>
      <c r="H31" s="231">
        <v>922.36666666666679</v>
      </c>
      <c r="I31" s="231">
        <v>928.68333333333339</v>
      </c>
      <c r="J31" s="231">
        <v>932.76666666666677</v>
      </c>
      <c r="K31" s="230">
        <v>924.6</v>
      </c>
      <c r="L31" s="230">
        <v>914.2</v>
      </c>
      <c r="M31" s="230">
        <v>0.12873000000000001</v>
      </c>
      <c r="N31" s="1"/>
      <c r="O31" s="1"/>
    </row>
    <row r="32" spans="1:15" ht="12.75" customHeight="1">
      <c r="A32" s="30">
        <v>22</v>
      </c>
      <c r="B32" s="216" t="s">
        <v>291</v>
      </c>
      <c r="C32" s="230">
        <v>911.2</v>
      </c>
      <c r="D32" s="231">
        <v>914.05000000000007</v>
      </c>
      <c r="E32" s="231">
        <v>903.10000000000014</v>
      </c>
      <c r="F32" s="231">
        <v>895.00000000000011</v>
      </c>
      <c r="G32" s="231">
        <v>884.05000000000018</v>
      </c>
      <c r="H32" s="231">
        <v>922.15000000000009</v>
      </c>
      <c r="I32" s="231">
        <v>933.10000000000014</v>
      </c>
      <c r="J32" s="231">
        <v>941.2</v>
      </c>
      <c r="K32" s="230">
        <v>925</v>
      </c>
      <c r="L32" s="230">
        <v>905.95</v>
      </c>
      <c r="M32" s="230">
        <v>1.7981199999999999</v>
      </c>
      <c r="N32" s="1"/>
      <c r="O32" s="1"/>
    </row>
    <row r="33" spans="1:15" ht="12.75" customHeight="1">
      <c r="A33" s="30">
        <v>23</v>
      </c>
      <c r="B33" s="216" t="s">
        <v>238</v>
      </c>
      <c r="C33" s="230">
        <v>1272.75</v>
      </c>
      <c r="D33" s="231">
        <v>1279.1333333333334</v>
      </c>
      <c r="E33" s="231">
        <v>1254.9666666666669</v>
      </c>
      <c r="F33" s="231">
        <v>1237.1833333333334</v>
      </c>
      <c r="G33" s="231">
        <v>1213.0166666666669</v>
      </c>
      <c r="H33" s="231">
        <v>1296.916666666667</v>
      </c>
      <c r="I33" s="231">
        <v>1321.0833333333335</v>
      </c>
      <c r="J33" s="231">
        <v>1338.866666666667</v>
      </c>
      <c r="K33" s="230">
        <v>1303.3</v>
      </c>
      <c r="L33" s="230">
        <v>1261.3499999999999</v>
      </c>
      <c r="M33" s="230">
        <v>0.89015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559.35</v>
      </c>
      <c r="D34" s="231">
        <v>565.43333333333339</v>
      </c>
      <c r="E34" s="231">
        <v>548.91666666666674</v>
      </c>
      <c r="F34" s="231">
        <v>538.48333333333335</v>
      </c>
      <c r="G34" s="231">
        <v>521.9666666666667</v>
      </c>
      <c r="H34" s="231">
        <v>575.86666666666679</v>
      </c>
      <c r="I34" s="231">
        <v>592.38333333333344</v>
      </c>
      <c r="J34" s="231">
        <v>602.81666666666683</v>
      </c>
      <c r="K34" s="230">
        <v>581.95000000000005</v>
      </c>
      <c r="L34" s="230">
        <v>555</v>
      </c>
      <c r="M34" s="230">
        <v>1.4518200000000001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3326.3</v>
      </c>
      <c r="D35" s="231">
        <v>3343.8333333333335</v>
      </c>
      <c r="E35" s="231">
        <v>3295.6166666666668</v>
      </c>
      <c r="F35" s="231">
        <v>3264.9333333333334</v>
      </c>
      <c r="G35" s="231">
        <v>3216.7166666666667</v>
      </c>
      <c r="H35" s="231">
        <v>3374.5166666666669</v>
      </c>
      <c r="I35" s="231">
        <v>3422.7333333333331</v>
      </c>
      <c r="J35" s="231">
        <v>3453.416666666667</v>
      </c>
      <c r="K35" s="230">
        <v>3392.05</v>
      </c>
      <c r="L35" s="230">
        <v>3313.15</v>
      </c>
      <c r="M35" s="230">
        <v>3.7324199999999998</v>
      </c>
      <c r="N35" s="1"/>
      <c r="O35" s="1"/>
    </row>
    <row r="36" spans="1:15" ht="12.75" customHeight="1">
      <c r="A36" s="30">
        <v>26</v>
      </c>
      <c r="B36" s="216" t="s">
        <v>292</v>
      </c>
      <c r="C36" s="230">
        <v>2539.65</v>
      </c>
      <c r="D36" s="231">
        <v>2545.5499999999997</v>
      </c>
      <c r="E36" s="231">
        <v>2526.0999999999995</v>
      </c>
      <c r="F36" s="231">
        <v>2512.5499999999997</v>
      </c>
      <c r="G36" s="231">
        <v>2493.0999999999995</v>
      </c>
      <c r="H36" s="231">
        <v>2559.0999999999995</v>
      </c>
      <c r="I36" s="231">
        <v>2578.5499999999993</v>
      </c>
      <c r="J36" s="231">
        <v>2592.0999999999995</v>
      </c>
      <c r="K36" s="230">
        <v>2565</v>
      </c>
      <c r="L36" s="230">
        <v>2532</v>
      </c>
      <c r="M36" s="230">
        <v>0.14141000000000001</v>
      </c>
      <c r="N36" s="1"/>
      <c r="O36" s="1"/>
    </row>
    <row r="37" spans="1:15" ht="12.75" customHeight="1">
      <c r="A37" s="30">
        <v>27</v>
      </c>
      <c r="B37" s="216" t="s">
        <v>833</v>
      </c>
      <c r="C37" s="230">
        <v>13.4</v>
      </c>
      <c r="D37" s="231">
        <v>13.383333333333333</v>
      </c>
      <c r="E37" s="231">
        <v>13.116666666666665</v>
      </c>
      <c r="F37" s="231">
        <v>12.833333333333332</v>
      </c>
      <c r="G37" s="231">
        <v>12.566666666666665</v>
      </c>
      <c r="H37" s="231">
        <v>13.666666666666666</v>
      </c>
      <c r="I37" s="231">
        <v>13.933333333333332</v>
      </c>
      <c r="J37" s="231">
        <v>14.216666666666667</v>
      </c>
      <c r="K37" s="230">
        <v>13.65</v>
      </c>
      <c r="L37" s="230">
        <v>13.1</v>
      </c>
      <c r="M37" s="230">
        <v>119.38735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646.04999999999995</v>
      </c>
      <c r="D38" s="231">
        <v>645.18333333333328</v>
      </c>
      <c r="E38" s="231">
        <v>636.86666666666656</v>
      </c>
      <c r="F38" s="231">
        <v>627.68333333333328</v>
      </c>
      <c r="G38" s="231">
        <v>619.36666666666656</v>
      </c>
      <c r="H38" s="231">
        <v>654.36666666666656</v>
      </c>
      <c r="I38" s="231">
        <v>662.68333333333339</v>
      </c>
      <c r="J38" s="231">
        <v>671.86666666666656</v>
      </c>
      <c r="K38" s="230">
        <v>653.5</v>
      </c>
      <c r="L38" s="230">
        <v>636</v>
      </c>
      <c r="M38" s="230">
        <v>5.3664899999999998</v>
      </c>
      <c r="N38" s="1"/>
      <c r="O38" s="1"/>
    </row>
    <row r="39" spans="1:15" ht="12.75" customHeight="1">
      <c r="A39" s="30">
        <v>29</v>
      </c>
      <c r="B39" s="216" t="s">
        <v>293</v>
      </c>
      <c r="C39" s="230">
        <v>2117.4</v>
      </c>
      <c r="D39" s="231">
        <v>2139.6333333333332</v>
      </c>
      <c r="E39" s="231">
        <v>2069.2666666666664</v>
      </c>
      <c r="F39" s="231">
        <v>2021.1333333333332</v>
      </c>
      <c r="G39" s="231">
        <v>1950.7666666666664</v>
      </c>
      <c r="H39" s="231">
        <v>2187.7666666666664</v>
      </c>
      <c r="I39" s="231">
        <v>2258.1333333333332</v>
      </c>
      <c r="J39" s="231">
        <v>2306.2666666666664</v>
      </c>
      <c r="K39" s="230">
        <v>2210</v>
      </c>
      <c r="L39" s="230">
        <v>2091.5</v>
      </c>
      <c r="M39" s="230">
        <v>9.32315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399.05</v>
      </c>
      <c r="D40" s="231">
        <v>401.11666666666662</v>
      </c>
      <c r="E40" s="231">
        <v>393.43333333333322</v>
      </c>
      <c r="F40" s="231">
        <v>387.81666666666661</v>
      </c>
      <c r="G40" s="231">
        <v>380.13333333333321</v>
      </c>
      <c r="H40" s="231">
        <v>406.73333333333323</v>
      </c>
      <c r="I40" s="231">
        <v>414.41666666666663</v>
      </c>
      <c r="J40" s="231">
        <v>420.03333333333325</v>
      </c>
      <c r="K40" s="230">
        <v>408.8</v>
      </c>
      <c r="L40" s="230">
        <v>395.5</v>
      </c>
      <c r="M40" s="230">
        <v>42.66534</v>
      </c>
      <c r="N40" s="1"/>
      <c r="O40" s="1"/>
    </row>
    <row r="41" spans="1:15" ht="12.75" customHeight="1">
      <c r="A41" s="30">
        <v>31</v>
      </c>
      <c r="B41" s="216" t="s">
        <v>786</v>
      </c>
      <c r="C41" s="230">
        <v>1232.75</v>
      </c>
      <c r="D41" s="231">
        <v>1243.2833333333333</v>
      </c>
      <c r="E41" s="231">
        <v>1217.5666666666666</v>
      </c>
      <c r="F41" s="231">
        <v>1202.3833333333332</v>
      </c>
      <c r="G41" s="231">
        <v>1176.6666666666665</v>
      </c>
      <c r="H41" s="231">
        <v>1258.4666666666667</v>
      </c>
      <c r="I41" s="231">
        <v>1284.1833333333334</v>
      </c>
      <c r="J41" s="231">
        <v>1299.3666666666668</v>
      </c>
      <c r="K41" s="230">
        <v>1269</v>
      </c>
      <c r="L41" s="230">
        <v>1228.0999999999999</v>
      </c>
      <c r="M41" s="230">
        <v>3.7536999999999998</v>
      </c>
      <c r="N41" s="1"/>
      <c r="O41" s="1"/>
    </row>
    <row r="42" spans="1:15" ht="12.75" customHeight="1">
      <c r="A42" s="30">
        <v>32</v>
      </c>
      <c r="B42" s="216" t="s">
        <v>755</v>
      </c>
      <c r="C42" s="230">
        <v>1168.5999999999999</v>
      </c>
      <c r="D42" s="231">
        <v>1167.3833333333332</v>
      </c>
      <c r="E42" s="231">
        <v>1156.7666666666664</v>
      </c>
      <c r="F42" s="231">
        <v>1144.9333333333332</v>
      </c>
      <c r="G42" s="231">
        <v>1134.3166666666664</v>
      </c>
      <c r="H42" s="231">
        <v>1179.2166666666665</v>
      </c>
      <c r="I42" s="231">
        <v>1189.8333333333333</v>
      </c>
      <c r="J42" s="231">
        <v>1201.6666666666665</v>
      </c>
      <c r="K42" s="230">
        <v>1178</v>
      </c>
      <c r="L42" s="230">
        <v>1155.55</v>
      </c>
      <c r="M42" s="230">
        <v>0.42070999999999997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4442</v>
      </c>
      <c r="D43" s="231">
        <v>4468.3</v>
      </c>
      <c r="E43" s="231">
        <v>4406.7000000000007</v>
      </c>
      <c r="F43" s="231">
        <v>4371.4000000000005</v>
      </c>
      <c r="G43" s="231">
        <v>4309.8000000000011</v>
      </c>
      <c r="H43" s="231">
        <v>4503.6000000000004</v>
      </c>
      <c r="I43" s="231">
        <v>4565.2000000000007</v>
      </c>
      <c r="J43" s="231">
        <v>4600.5</v>
      </c>
      <c r="K43" s="230">
        <v>4529.8999999999996</v>
      </c>
      <c r="L43" s="230">
        <v>4433</v>
      </c>
      <c r="M43" s="230">
        <v>1.6705700000000001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369.1</v>
      </c>
      <c r="D44" s="231">
        <v>369.81666666666666</v>
      </c>
      <c r="E44" s="231">
        <v>366.2833333333333</v>
      </c>
      <c r="F44" s="231">
        <v>363.46666666666664</v>
      </c>
      <c r="G44" s="231">
        <v>359.93333333333328</v>
      </c>
      <c r="H44" s="231">
        <v>372.63333333333333</v>
      </c>
      <c r="I44" s="231">
        <v>376.16666666666674</v>
      </c>
      <c r="J44" s="231">
        <v>378.98333333333335</v>
      </c>
      <c r="K44" s="230">
        <v>373.35</v>
      </c>
      <c r="L44" s="230">
        <v>367</v>
      </c>
      <c r="M44" s="230">
        <v>32.93186</v>
      </c>
      <c r="N44" s="1"/>
      <c r="O44" s="1"/>
    </row>
    <row r="45" spans="1:15" ht="12.75" customHeight="1">
      <c r="A45" s="30">
        <v>35</v>
      </c>
      <c r="B45" s="216" t="s">
        <v>807</v>
      </c>
      <c r="C45" s="230">
        <v>264.7</v>
      </c>
      <c r="D45" s="231">
        <v>265.76666666666665</v>
      </c>
      <c r="E45" s="231">
        <v>262.98333333333329</v>
      </c>
      <c r="F45" s="231">
        <v>261.26666666666665</v>
      </c>
      <c r="G45" s="231">
        <v>258.48333333333329</v>
      </c>
      <c r="H45" s="231">
        <v>267.48333333333329</v>
      </c>
      <c r="I45" s="231">
        <v>270.26666666666659</v>
      </c>
      <c r="J45" s="231">
        <v>271.98333333333329</v>
      </c>
      <c r="K45" s="230">
        <v>268.55</v>
      </c>
      <c r="L45" s="230">
        <v>264.05</v>
      </c>
      <c r="M45" s="230">
        <v>1.39436</v>
      </c>
      <c r="N45" s="1"/>
      <c r="O45" s="1"/>
    </row>
    <row r="46" spans="1:15" ht="12.75" customHeight="1">
      <c r="A46" s="30">
        <v>36</v>
      </c>
      <c r="B46" s="216" t="s">
        <v>294</v>
      </c>
      <c r="C46" s="230">
        <v>461.1</v>
      </c>
      <c r="D46" s="231">
        <v>464.4666666666667</v>
      </c>
      <c r="E46" s="231">
        <v>455.93333333333339</v>
      </c>
      <c r="F46" s="231">
        <v>450.76666666666671</v>
      </c>
      <c r="G46" s="231">
        <v>442.23333333333341</v>
      </c>
      <c r="H46" s="231">
        <v>469.63333333333338</v>
      </c>
      <c r="I46" s="231">
        <v>478.16666666666669</v>
      </c>
      <c r="J46" s="231">
        <v>483.33333333333337</v>
      </c>
      <c r="K46" s="230">
        <v>473</v>
      </c>
      <c r="L46" s="230">
        <v>459.3</v>
      </c>
      <c r="M46" s="230">
        <v>0.93642000000000003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152.69999999999999</v>
      </c>
      <c r="D47" s="231">
        <v>153.1</v>
      </c>
      <c r="E47" s="231">
        <v>151.69999999999999</v>
      </c>
      <c r="F47" s="231">
        <v>150.69999999999999</v>
      </c>
      <c r="G47" s="231">
        <v>149.29999999999998</v>
      </c>
      <c r="H47" s="231">
        <v>154.1</v>
      </c>
      <c r="I47" s="231">
        <v>155.50000000000003</v>
      </c>
      <c r="J47" s="231">
        <v>156.5</v>
      </c>
      <c r="K47" s="230">
        <v>154.5</v>
      </c>
      <c r="L47" s="230">
        <v>152.1</v>
      </c>
      <c r="M47" s="230">
        <v>50.654899999999998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3109.05</v>
      </c>
      <c r="D48" s="231">
        <v>3109.1</v>
      </c>
      <c r="E48" s="231">
        <v>3093.2</v>
      </c>
      <c r="F48" s="231">
        <v>3077.35</v>
      </c>
      <c r="G48" s="231">
        <v>3061.45</v>
      </c>
      <c r="H48" s="231">
        <v>3124.95</v>
      </c>
      <c r="I48" s="231">
        <v>3140.8500000000004</v>
      </c>
      <c r="J48" s="231">
        <v>3156.7</v>
      </c>
      <c r="K48" s="230">
        <v>3125</v>
      </c>
      <c r="L48" s="230">
        <v>3093.25</v>
      </c>
      <c r="M48" s="230">
        <v>4.9806699999999999</v>
      </c>
      <c r="N48" s="1"/>
      <c r="O48" s="1"/>
    </row>
    <row r="49" spans="1:15" ht="12.75" customHeight="1">
      <c r="A49" s="30">
        <v>39</v>
      </c>
      <c r="B49" s="216" t="s">
        <v>295</v>
      </c>
      <c r="C49" s="230">
        <v>259.45</v>
      </c>
      <c r="D49" s="231">
        <v>260.18333333333334</v>
      </c>
      <c r="E49" s="231">
        <v>254.36666666666667</v>
      </c>
      <c r="F49" s="231">
        <v>249.28333333333333</v>
      </c>
      <c r="G49" s="231">
        <v>243.46666666666667</v>
      </c>
      <c r="H49" s="231">
        <v>265.26666666666665</v>
      </c>
      <c r="I49" s="231">
        <v>271.08333333333337</v>
      </c>
      <c r="J49" s="231">
        <v>276.16666666666669</v>
      </c>
      <c r="K49" s="230">
        <v>266</v>
      </c>
      <c r="L49" s="230">
        <v>255.1</v>
      </c>
      <c r="M49" s="230">
        <v>3.9293900000000002</v>
      </c>
      <c r="N49" s="1"/>
      <c r="O49" s="1"/>
    </row>
    <row r="50" spans="1:15" ht="12.75" customHeight="1">
      <c r="A50" s="30">
        <v>40</v>
      </c>
      <c r="B50" s="216" t="s">
        <v>296</v>
      </c>
      <c r="C50" s="230">
        <v>3228.5</v>
      </c>
      <c r="D50" s="231">
        <v>3250.6166666666668</v>
      </c>
      <c r="E50" s="231">
        <v>3186.2333333333336</v>
      </c>
      <c r="F50" s="231">
        <v>3143.9666666666667</v>
      </c>
      <c r="G50" s="231">
        <v>3079.5833333333335</v>
      </c>
      <c r="H50" s="231">
        <v>3292.8833333333337</v>
      </c>
      <c r="I50" s="231">
        <v>3357.2666666666669</v>
      </c>
      <c r="J50" s="231">
        <v>3399.5333333333338</v>
      </c>
      <c r="K50" s="230">
        <v>3315</v>
      </c>
      <c r="L50" s="230">
        <v>3208.35</v>
      </c>
      <c r="M50" s="230">
        <v>3.9789999999999999E-2</v>
      </c>
      <c r="N50" s="1"/>
      <c r="O50" s="1"/>
    </row>
    <row r="51" spans="1:15" ht="12.75" customHeight="1">
      <c r="A51" s="30">
        <v>41</v>
      </c>
      <c r="B51" s="216" t="s">
        <v>297</v>
      </c>
      <c r="C51" s="230">
        <v>1684.2</v>
      </c>
      <c r="D51" s="231">
        <v>1693.9166666666667</v>
      </c>
      <c r="E51" s="231">
        <v>1659.0333333333335</v>
      </c>
      <c r="F51" s="231">
        <v>1633.8666666666668</v>
      </c>
      <c r="G51" s="231">
        <v>1598.9833333333336</v>
      </c>
      <c r="H51" s="231">
        <v>1719.0833333333335</v>
      </c>
      <c r="I51" s="231">
        <v>1753.9666666666667</v>
      </c>
      <c r="J51" s="231">
        <v>1779.1333333333334</v>
      </c>
      <c r="K51" s="230">
        <v>1728.8</v>
      </c>
      <c r="L51" s="230">
        <v>1668.75</v>
      </c>
      <c r="M51" s="230">
        <v>7.2961200000000002</v>
      </c>
      <c r="N51" s="1"/>
      <c r="O51" s="1"/>
    </row>
    <row r="52" spans="1:15" ht="12.75" customHeight="1">
      <c r="A52" s="30">
        <v>42</v>
      </c>
      <c r="B52" s="216" t="s">
        <v>298</v>
      </c>
      <c r="C52" s="230">
        <v>6677.55</v>
      </c>
      <c r="D52" s="231">
        <v>6698.1833333333334</v>
      </c>
      <c r="E52" s="231">
        <v>6629.3666666666668</v>
      </c>
      <c r="F52" s="231">
        <v>6581.1833333333334</v>
      </c>
      <c r="G52" s="231">
        <v>6512.3666666666668</v>
      </c>
      <c r="H52" s="231">
        <v>6746.3666666666668</v>
      </c>
      <c r="I52" s="231">
        <v>6815.1833333333343</v>
      </c>
      <c r="J52" s="231">
        <v>6863.3666666666668</v>
      </c>
      <c r="K52" s="230">
        <v>6767</v>
      </c>
      <c r="L52" s="230">
        <v>6650</v>
      </c>
      <c r="M52" s="230">
        <v>0.34895999999999999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599.79999999999995</v>
      </c>
      <c r="D53" s="231">
        <v>605.56666666666661</v>
      </c>
      <c r="E53" s="231">
        <v>590.58333333333326</v>
      </c>
      <c r="F53" s="231">
        <v>581.36666666666667</v>
      </c>
      <c r="G53" s="231">
        <v>566.38333333333333</v>
      </c>
      <c r="H53" s="231">
        <v>614.78333333333319</v>
      </c>
      <c r="I53" s="231">
        <v>629.76666666666654</v>
      </c>
      <c r="J53" s="231">
        <v>638.98333333333312</v>
      </c>
      <c r="K53" s="230">
        <v>620.54999999999995</v>
      </c>
      <c r="L53" s="230">
        <v>596.35</v>
      </c>
      <c r="M53" s="230">
        <v>11.717930000000001</v>
      </c>
      <c r="N53" s="1"/>
      <c r="O53" s="1"/>
    </row>
    <row r="54" spans="1:15" ht="12.75" customHeight="1">
      <c r="A54" s="30">
        <v>44</v>
      </c>
      <c r="B54" s="216" t="s">
        <v>299</v>
      </c>
      <c r="C54" s="230">
        <v>367.6</v>
      </c>
      <c r="D54" s="231">
        <v>368.41666666666669</v>
      </c>
      <c r="E54" s="231">
        <v>364.18333333333339</v>
      </c>
      <c r="F54" s="231">
        <v>360.76666666666671</v>
      </c>
      <c r="G54" s="231">
        <v>356.53333333333342</v>
      </c>
      <c r="H54" s="231">
        <v>371.83333333333337</v>
      </c>
      <c r="I54" s="231">
        <v>376.06666666666661</v>
      </c>
      <c r="J54" s="231">
        <v>379.48333333333335</v>
      </c>
      <c r="K54" s="230">
        <v>372.65</v>
      </c>
      <c r="L54" s="230">
        <v>365</v>
      </c>
      <c r="M54" s="230">
        <v>0.82960999999999996</v>
      </c>
      <c r="N54" s="1"/>
      <c r="O54" s="1"/>
    </row>
    <row r="55" spans="1:15" ht="12.75" customHeight="1">
      <c r="A55" s="30">
        <v>45</v>
      </c>
      <c r="B55" s="216" t="s">
        <v>239</v>
      </c>
      <c r="C55" s="230">
        <v>3368.55</v>
      </c>
      <c r="D55" s="231">
        <v>3390.5499999999997</v>
      </c>
      <c r="E55" s="231">
        <v>3329.9999999999995</v>
      </c>
      <c r="F55" s="231">
        <v>3291.45</v>
      </c>
      <c r="G55" s="231">
        <v>3230.8999999999996</v>
      </c>
      <c r="H55" s="231">
        <v>3429.0999999999995</v>
      </c>
      <c r="I55" s="231">
        <v>3489.6499999999996</v>
      </c>
      <c r="J55" s="231">
        <v>3528.1999999999994</v>
      </c>
      <c r="K55" s="230">
        <v>3451.1</v>
      </c>
      <c r="L55" s="230">
        <v>3352</v>
      </c>
      <c r="M55" s="230">
        <v>2.8924799999999999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914.7</v>
      </c>
      <c r="D56" s="231">
        <v>918.93333333333339</v>
      </c>
      <c r="E56" s="231">
        <v>908.36666666666679</v>
      </c>
      <c r="F56" s="231">
        <v>902.03333333333342</v>
      </c>
      <c r="G56" s="231">
        <v>891.46666666666681</v>
      </c>
      <c r="H56" s="231">
        <v>925.26666666666677</v>
      </c>
      <c r="I56" s="231">
        <v>935.83333333333337</v>
      </c>
      <c r="J56" s="231">
        <v>942.16666666666674</v>
      </c>
      <c r="K56" s="230">
        <v>929.5</v>
      </c>
      <c r="L56" s="230">
        <v>912.6</v>
      </c>
      <c r="M56" s="230">
        <v>136.14126999999999</v>
      </c>
      <c r="N56" s="1"/>
      <c r="O56" s="1"/>
    </row>
    <row r="57" spans="1:15" ht="12" customHeight="1">
      <c r="A57" s="30">
        <v>47</v>
      </c>
      <c r="B57" s="216" t="s">
        <v>300</v>
      </c>
      <c r="C57" s="230">
        <v>2477.5</v>
      </c>
      <c r="D57" s="231">
        <v>2487.9666666666667</v>
      </c>
      <c r="E57" s="231">
        <v>2451.5333333333333</v>
      </c>
      <c r="F57" s="231">
        <v>2425.5666666666666</v>
      </c>
      <c r="G57" s="231">
        <v>2389.1333333333332</v>
      </c>
      <c r="H57" s="231">
        <v>2513.9333333333334</v>
      </c>
      <c r="I57" s="231">
        <v>2550.3666666666668</v>
      </c>
      <c r="J57" s="231">
        <v>2576.3333333333335</v>
      </c>
      <c r="K57" s="230">
        <v>2524.4</v>
      </c>
      <c r="L57" s="230">
        <v>2462</v>
      </c>
      <c r="M57" s="230">
        <v>9.7839999999999996E-2</v>
      </c>
      <c r="N57" s="1"/>
      <c r="O57" s="1"/>
    </row>
    <row r="58" spans="1:15" ht="12.75" customHeight="1">
      <c r="A58" s="30">
        <v>48</v>
      </c>
      <c r="B58" s="216" t="s">
        <v>869</v>
      </c>
      <c r="C58" s="230">
        <v>1446.1</v>
      </c>
      <c r="D58" s="231">
        <v>1440.5333333333335</v>
      </c>
      <c r="E58" s="231">
        <v>1421.0666666666671</v>
      </c>
      <c r="F58" s="231">
        <v>1396.0333333333335</v>
      </c>
      <c r="G58" s="231">
        <v>1376.5666666666671</v>
      </c>
      <c r="H58" s="231">
        <v>1465.5666666666671</v>
      </c>
      <c r="I58" s="231">
        <v>1485.0333333333338</v>
      </c>
      <c r="J58" s="231">
        <v>1510.0666666666671</v>
      </c>
      <c r="K58" s="230">
        <v>1460</v>
      </c>
      <c r="L58" s="230">
        <v>1415.5</v>
      </c>
      <c r="M58" s="230">
        <v>2.97139</v>
      </c>
      <c r="N58" s="1"/>
      <c r="O58" s="1"/>
    </row>
    <row r="59" spans="1:15" ht="12.75" customHeight="1">
      <c r="A59" s="30">
        <v>49</v>
      </c>
      <c r="B59" s="216" t="s">
        <v>301</v>
      </c>
      <c r="C59" s="230">
        <v>529.9</v>
      </c>
      <c r="D59" s="231">
        <v>532.63333333333333</v>
      </c>
      <c r="E59" s="231">
        <v>523.26666666666665</v>
      </c>
      <c r="F59" s="231">
        <v>516.63333333333333</v>
      </c>
      <c r="G59" s="231">
        <v>507.26666666666665</v>
      </c>
      <c r="H59" s="231">
        <v>539.26666666666665</v>
      </c>
      <c r="I59" s="231">
        <v>548.63333333333321</v>
      </c>
      <c r="J59" s="231">
        <v>555.26666666666665</v>
      </c>
      <c r="K59" s="230">
        <v>542</v>
      </c>
      <c r="L59" s="230">
        <v>526</v>
      </c>
      <c r="M59" s="230">
        <v>5.0828499999999996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4518.6499999999996</v>
      </c>
      <c r="D60" s="231">
        <v>4534.7833333333328</v>
      </c>
      <c r="E60" s="231">
        <v>4497.1166666666659</v>
      </c>
      <c r="F60" s="231">
        <v>4475.583333333333</v>
      </c>
      <c r="G60" s="231">
        <v>4437.9166666666661</v>
      </c>
      <c r="H60" s="231">
        <v>4556.3166666666657</v>
      </c>
      <c r="I60" s="231">
        <v>4593.9833333333336</v>
      </c>
      <c r="J60" s="231">
        <v>4615.5166666666655</v>
      </c>
      <c r="K60" s="230">
        <v>4572.45</v>
      </c>
      <c r="L60" s="230">
        <v>4513.25</v>
      </c>
      <c r="M60" s="230">
        <v>1.9423299999999999</v>
      </c>
      <c r="N60" s="1"/>
      <c r="O60" s="1"/>
    </row>
    <row r="61" spans="1:15" ht="12.75" customHeight="1">
      <c r="A61" s="30">
        <v>51</v>
      </c>
      <c r="B61" s="216" t="s">
        <v>302</v>
      </c>
      <c r="C61" s="230">
        <v>1186.0999999999999</v>
      </c>
      <c r="D61" s="231">
        <v>1192.95</v>
      </c>
      <c r="E61" s="231">
        <v>1167.1500000000001</v>
      </c>
      <c r="F61" s="231">
        <v>1148.2</v>
      </c>
      <c r="G61" s="231">
        <v>1122.4000000000001</v>
      </c>
      <c r="H61" s="231">
        <v>1211.9000000000001</v>
      </c>
      <c r="I61" s="231">
        <v>1237.6999999999998</v>
      </c>
      <c r="J61" s="231">
        <v>1256.6500000000001</v>
      </c>
      <c r="K61" s="230">
        <v>1218.75</v>
      </c>
      <c r="L61" s="230">
        <v>1174</v>
      </c>
      <c r="M61" s="230">
        <v>1.1616200000000001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6789.4</v>
      </c>
      <c r="D62" s="231">
        <v>6788.3999999999987</v>
      </c>
      <c r="E62" s="231">
        <v>6746.1499999999978</v>
      </c>
      <c r="F62" s="231">
        <v>6702.8999999999987</v>
      </c>
      <c r="G62" s="231">
        <v>6660.6499999999978</v>
      </c>
      <c r="H62" s="231">
        <v>6831.6499999999978</v>
      </c>
      <c r="I62" s="231">
        <v>6873.9</v>
      </c>
      <c r="J62" s="231">
        <v>6917.1499999999978</v>
      </c>
      <c r="K62" s="230">
        <v>6830.65</v>
      </c>
      <c r="L62" s="230">
        <v>6745.15</v>
      </c>
      <c r="M62" s="230">
        <v>11.06718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1415.45</v>
      </c>
      <c r="D63" s="231">
        <v>1419.1666666666667</v>
      </c>
      <c r="E63" s="231">
        <v>1408.3333333333335</v>
      </c>
      <c r="F63" s="231">
        <v>1401.2166666666667</v>
      </c>
      <c r="G63" s="231">
        <v>1390.3833333333334</v>
      </c>
      <c r="H63" s="231">
        <v>1426.2833333333335</v>
      </c>
      <c r="I63" s="231">
        <v>1437.116666666667</v>
      </c>
      <c r="J63" s="231">
        <v>1444.2333333333336</v>
      </c>
      <c r="K63" s="230">
        <v>1430</v>
      </c>
      <c r="L63" s="230">
        <v>1412.05</v>
      </c>
      <c r="M63" s="230">
        <v>7.39262</v>
      </c>
      <c r="N63" s="1"/>
      <c r="O63" s="1"/>
    </row>
    <row r="64" spans="1:15" ht="12.75" customHeight="1">
      <c r="A64" s="30">
        <v>54</v>
      </c>
      <c r="B64" s="216" t="s">
        <v>240</v>
      </c>
      <c r="C64" s="230">
        <v>6328.75</v>
      </c>
      <c r="D64" s="231">
        <v>6375</v>
      </c>
      <c r="E64" s="231">
        <v>6240.05</v>
      </c>
      <c r="F64" s="231">
        <v>6151.35</v>
      </c>
      <c r="G64" s="231">
        <v>6016.4000000000005</v>
      </c>
      <c r="H64" s="231">
        <v>6463.7</v>
      </c>
      <c r="I64" s="231">
        <v>6598.6500000000005</v>
      </c>
      <c r="J64" s="231">
        <v>6687.3499999999995</v>
      </c>
      <c r="K64" s="230">
        <v>6509.95</v>
      </c>
      <c r="L64" s="230">
        <v>6286.3</v>
      </c>
      <c r="M64" s="230">
        <v>0.20865</v>
      </c>
      <c r="N64" s="1"/>
      <c r="O64" s="1"/>
    </row>
    <row r="65" spans="1:15" ht="12.75" customHeight="1">
      <c r="A65" s="30">
        <v>55</v>
      </c>
      <c r="B65" s="216" t="s">
        <v>303</v>
      </c>
      <c r="C65" s="230">
        <v>2377.6999999999998</v>
      </c>
      <c r="D65" s="231">
        <v>2382.8833333333332</v>
      </c>
      <c r="E65" s="231">
        <v>2359.8166666666666</v>
      </c>
      <c r="F65" s="231">
        <v>2341.9333333333334</v>
      </c>
      <c r="G65" s="231">
        <v>2318.8666666666668</v>
      </c>
      <c r="H65" s="231">
        <v>2400.7666666666664</v>
      </c>
      <c r="I65" s="231">
        <v>2423.833333333333</v>
      </c>
      <c r="J65" s="231">
        <v>2441.7166666666662</v>
      </c>
      <c r="K65" s="230">
        <v>2405.9499999999998</v>
      </c>
      <c r="L65" s="230">
        <v>2365</v>
      </c>
      <c r="M65" s="230">
        <v>0.32895000000000002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2190.0500000000002</v>
      </c>
      <c r="D66" s="231">
        <v>2197.6833333333334</v>
      </c>
      <c r="E66" s="231">
        <v>2175.3666666666668</v>
      </c>
      <c r="F66" s="231">
        <v>2160.6833333333334</v>
      </c>
      <c r="G66" s="231">
        <v>2138.3666666666668</v>
      </c>
      <c r="H66" s="231">
        <v>2212.3666666666668</v>
      </c>
      <c r="I66" s="231">
        <v>2234.6833333333334</v>
      </c>
      <c r="J66" s="231">
        <v>2249.3666666666668</v>
      </c>
      <c r="K66" s="230">
        <v>2220</v>
      </c>
      <c r="L66" s="230">
        <v>2183</v>
      </c>
      <c r="M66" s="230">
        <v>0.84497999999999995</v>
      </c>
      <c r="N66" s="1"/>
      <c r="O66" s="1"/>
    </row>
    <row r="67" spans="1:15" ht="12.75" customHeight="1">
      <c r="A67" s="30">
        <v>57</v>
      </c>
      <c r="B67" s="216" t="s">
        <v>304</v>
      </c>
      <c r="C67" s="230">
        <v>384.6</v>
      </c>
      <c r="D67" s="231">
        <v>383.45</v>
      </c>
      <c r="E67" s="231">
        <v>380.9</v>
      </c>
      <c r="F67" s="231">
        <v>377.2</v>
      </c>
      <c r="G67" s="231">
        <v>374.65</v>
      </c>
      <c r="H67" s="231">
        <v>387.15</v>
      </c>
      <c r="I67" s="231">
        <v>389.70000000000005</v>
      </c>
      <c r="J67" s="231">
        <v>393.4</v>
      </c>
      <c r="K67" s="230">
        <v>386</v>
      </c>
      <c r="L67" s="230">
        <v>379.75</v>
      </c>
      <c r="M67" s="230">
        <v>9.7332300000000007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244</v>
      </c>
      <c r="D68" s="231">
        <v>245.16666666666666</v>
      </c>
      <c r="E68" s="231">
        <v>242.0333333333333</v>
      </c>
      <c r="F68" s="231">
        <v>240.06666666666663</v>
      </c>
      <c r="G68" s="231">
        <v>236.93333333333328</v>
      </c>
      <c r="H68" s="231">
        <v>247.13333333333333</v>
      </c>
      <c r="I68" s="231">
        <v>250.26666666666671</v>
      </c>
      <c r="J68" s="231">
        <v>252.23333333333335</v>
      </c>
      <c r="K68" s="230">
        <v>248.3</v>
      </c>
      <c r="L68" s="230">
        <v>243.2</v>
      </c>
      <c r="M68" s="230">
        <v>72.802189999999996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180.35</v>
      </c>
      <c r="D69" s="231">
        <v>182.58333333333334</v>
      </c>
      <c r="E69" s="231">
        <v>177.56666666666669</v>
      </c>
      <c r="F69" s="231">
        <v>174.78333333333336</v>
      </c>
      <c r="G69" s="231">
        <v>169.76666666666671</v>
      </c>
      <c r="H69" s="231">
        <v>185.36666666666667</v>
      </c>
      <c r="I69" s="231">
        <v>190.38333333333333</v>
      </c>
      <c r="J69" s="231">
        <v>193.16666666666666</v>
      </c>
      <c r="K69" s="230">
        <v>187.6</v>
      </c>
      <c r="L69" s="230">
        <v>179.8</v>
      </c>
      <c r="M69" s="230">
        <v>317.27393999999998</v>
      </c>
      <c r="N69" s="1"/>
      <c r="O69" s="1"/>
    </row>
    <row r="70" spans="1:15" ht="12.75" customHeight="1">
      <c r="A70" s="30">
        <v>60</v>
      </c>
      <c r="B70" s="216" t="s">
        <v>241</v>
      </c>
      <c r="C70" s="230">
        <v>76.349999999999994</v>
      </c>
      <c r="D70" s="231">
        <v>76.733333333333334</v>
      </c>
      <c r="E70" s="231">
        <v>75.616666666666674</v>
      </c>
      <c r="F70" s="231">
        <v>74.88333333333334</v>
      </c>
      <c r="G70" s="231">
        <v>73.76666666666668</v>
      </c>
      <c r="H70" s="231">
        <v>77.466666666666669</v>
      </c>
      <c r="I70" s="231">
        <v>78.583333333333314</v>
      </c>
      <c r="J70" s="231">
        <v>79.316666666666663</v>
      </c>
      <c r="K70" s="230">
        <v>77.849999999999994</v>
      </c>
      <c r="L70" s="230">
        <v>76</v>
      </c>
      <c r="M70" s="230">
        <v>44.642209999999999</v>
      </c>
      <c r="N70" s="1"/>
      <c r="O70" s="1"/>
    </row>
    <row r="71" spans="1:15" ht="12.75" customHeight="1">
      <c r="A71" s="30">
        <v>61</v>
      </c>
      <c r="B71" s="216" t="s">
        <v>305</v>
      </c>
      <c r="C71" s="230">
        <v>31.15</v>
      </c>
      <c r="D71" s="231">
        <v>31.2</v>
      </c>
      <c r="E71" s="231">
        <v>30.849999999999998</v>
      </c>
      <c r="F71" s="231">
        <v>30.549999999999997</v>
      </c>
      <c r="G71" s="231">
        <v>30.199999999999996</v>
      </c>
      <c r="H71" s="231">
        <v>31.5</v>
      </c>
      <c r="I71" s="231">
        <v>31.85</v>
      </c>
      <c r="J71" s="231">
        <v>32.150000000000006</v>
      </c>
      <c r="K71" s="230">
        <v>31.55</v>
      </c>
      <c r="L71" s="230">
        <v>30.9</v>
      </c>
      <c r="M71" s="230">
        <v>106.85632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1525.55</v>
      </c>
      <c r="D72" s="231">
        <v>1529.1833333333334</v>
      </c>
      <c r="E72" s="231">
        <v>1513.9166666666667</v>
      </c>
      <c r="F72" s="231">
        <v>1502.2833333333333</v>
      </c>
      <c r="G72" s="231">
        <v>1487.0166666666667</v>
      </c>
      <c r="H72" s="231">
        <v>1540.8166666666668</v>
      </c>
      <c r="I72" s="231">
        <v>1556.0833333333333</v>
      </c>
      <c r="J72" s="231">
        <v>1567.7166666666669</v>
      </c>
      <c r="K72" s="230">
        <v>1544.45</v>
      </c>
      <c r="L72" s="230">
        <v>1517.55</v>
      </c>
      <c r="M72" s="230">
        <v>1.5731999999999999</v>
      </c>
      <c r="N72" s="1"/>
      <c r="O72" s="1"/>
    </row>
    <row r="73" spans="1:15" ht="12.75" customHeight="1">
      <c r="A73" s="30">
        <v>63</v>
      </c>
      <c r="B73" s="216" t="s">
        <v>306</v>
      </c>
      <c r="C73" s="230">
        <v>4137.55</v>
      </c>
      <c r="D73" s="231">
        <v>4154.5166666666664</v>
      </c>
      <c r="E73" s="231">
        <v>4115.0333333333328</v>
      </c>
      <c r="F73" s="231">
        <v>4092.5166666666664</v>
      </c>
      <c r="G73" s="231">
        <v>4053.0333333333328</v>
      </c>
      <c r="H73" s="231">
        <v>4177.0333333333328</v>
      </c>
      <c r="I73" s="231">
        <v>4216.5166666666664</v>
      </c>
      <c r="J73" s="231">
        <v>4239.0333333333328</v>
      </c>
      <c r="K73" s="230">
        <v>4194</v>
      </c>
      <c r="L73" s="230">
        <v>4132</v>
      </c>
      <c r="M73" s="230">
        <v>3.9980000000000002E-2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622.75</v>
      </c>
      <c r="D74" s="231">
        <v>622.26666666666665</v>
      </c>
      <c r="E74" s="231">
        <v>618.23333333333335</v>
      </c>
      <c r="F74" s="231">
        <v>613.7166666666667</v>
      </c>
      <c r="G74" s="231">
        <v>609.68333333333339</v>
      </c>
      <c r="H74" s="231">
        <v>626.7833333333333</v>
      </c>
      <c r="I74" s="231">
        <v>630.81666666666661</v>
      </c>
      <c r="J74" s="231">
        <v>635.33333333333326</v>
      </c>
      <c r="K74" s="230">
        <v>626.29999999999995</v>
      </c>
      <c r="L74" s="230">
        <v>617.75</v>
      </c>
      <c r="M74" s="230">
        <v>6.4552800000000001</v>
      </c>
      <c r="N74" s="1"/>
      <c r="O74" s="1"/>
    </row>
    <row r="75" spans="1:15" ht="12.75" customHeight="1">
      <c r="A75" s="30">
        <v>65</v>
      </c>
      <c r="B75" s="216" t="s">
        <v>307</v>
      </c>
      <c r="C75" s="230">
        <v>1073.5</v>
      </c>
      <c r="D75" s="231">
        <v>1073.6666666666667</v>
      </c>
      <c r="E75" s="231">
        <v>1060.4833333333336</v>
      </c>
      <c r="F75" s="231">
        <v>1047.4666666666669</v>
      </c>
      <c r="G75" s="231">
        <v>1034.2833333333338</v>
      </c>
      <c r="H75" s="231">
        <v>1086.6833333333334</v>
      </c>
      <c r="I75" s="231">
        <v>1099.8666666666663</v>
      </c>
      <c r="J75" s="231">
        <v>1112.8833333333332</v>
      </c>
      <c r="K75" s="230">
        <v>1086.8499999999999</v>
      </c>
      <c r="L75" s="230">
        <v>1060.6500000000001</v>
      </c>
      <c r="M75" s="230">
        <v>3.6989299999999998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107.8</v>
      </c>
      <c r="D76" s="231">
        <v>108.10000000000001</v>
      </c>
      <c r="E76" s="231">
        <v>106.95000000000002</v>
      </c>
      <c r="F76" s="231">
        <v>106.10000000000001</v>
      </c>
      <c r="G76" s="231">
        <v>104.95000000000002</v>
      </c>
      <c r="H76" s="231">
        <v>108.95000000000002</v>
      </c>
      <c r="I76" s="231">
        <v>110.10000000000002</v>
      </c>
      <c r="J76" s="231">
        <v>110.95000000000002</v>
      </c>
      <c r="K76" s="230">
        <v>109.25</v>
      </c>
      <c r="L76" s="230">
        <v>107.25</v>
      </c>
      <c r="M76" s="230">
        <v>72.20608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765.45</v>
      </c>
      <c r="D77" s="231">
        <v>770.6</v>
      </c>
      <c r="E77" s="231">
        <v>757.2</v>
      </c>
      <c r="F77" s="231">
        <v>748.95</v>
      </c>
      <c r="G77" s="231">
        <v>735.55000000000007</v>
      </c>
      <c r="H77" s="231">
        <v>778.85</v>
      </c>
      <c r="I77" s="231">
        <v>792.24999999999989</v>
      </c>
      <c r="J77" s="231">
        <v>800.5</v>
      </c>
      <c r="K77" s="230">
        <v>784</v>
      </c>
      <c r="L77" s="230">
        <v>762.35</v>
      </c>
      <c r="M77" s="230">
        <v>7.9652399999999997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81.650000000000006</v>
      </c>
      <c r="D78" s="231">
        <v>82.25</v>
      </c>
      <c r="E78" s="231">
        <v>80.900000000000006</v>
      </c>
      <c r="F78" s="231">
        <v>80.150000000000006</v>
      </c>
      <c r="G78" s="231">
        <v>78.800000000000011</v>
      </c>
      <c r="H78" s="231">
        <v>83</v>
      </c>
      <c r="I78" s="231">
        <v>84.35</v>
      </c>
      <c r="J78" s="231">
        <v>85.1</v>
      </c>
      <c r="K78" s="230">
        <v>83.6</v>
      </c>
      <c r="L78" s="230">
        <v>81.5</v>
      </c>
      <c r="M78" s="230">
        <v>152.42495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360.7</v>
      </c>
      <c r="D79" s="231">
        <v>362.26666666666671</v>
      </c>
      <c r="E79" s="231">
        <v>358.53333333333342</v>
      </c>
      <c r="F79" s="231">
        <v>356.36666666666673</v>
      </c>
      <c r="G79" s="231">
        <v>352.63333333333344</v>
      </c>
      <c r="H79" s="231">
        <v>364.43333333333339</v>
      </c>
      <c r="I79" s="231">
        <v>368.16666666666663</v>
      </c>
      <c r="J79" s="231">
        <v>370.33333333333337</v>
      </c>
      <c r="K79" s="230">
        <v>366</v>
      </c>
      <c r="L79" s="230">
        <v>360.1</v>
      </c>
      <c r="M79" s="230">
        <v>17.134450000000001</v>
      </c>
      <c r="N79" s="1"/>
      <c r="O79" s="1"/>
    </row>
    <row r="80" spans="1:15" ht="12.75" customHeight="1">
      <c r="A80" s="30">
        <v>70</v>
      </c>
      <c r="B80" s="216" t="s">
        <v>847</v>
      </c>
      <c r="C80" s="230">
        <v>9937.85</v>
      </c>
      <c r="D80" s="231">
        <v>9986.2666666666682</v>
      </c>
      <c r="E80" s="231">
        <v>9878.5833333333358</v>
      </c>
      <c r="F80" s="231">
        <v>9819.3166666666675</v>
      </c>
      <c r="G80" s="231">
        <v>9711.633333333335</v>
      </c>
      <c r="H80" s="231">
        <v>10045.533333333336</v>
      </c>
      <c r="I80" s="231">
        <v>10153.216666666667</v>
      </c>
      <c r="J80" s="231">
        <v>10212.483333333337</v>
      </c>
      <c r="K80" s="230">
        <v>10093.950000000001</v>
      </c>
      <c r="L80" s="230">
        <v>9927</v>
      </c>
      <c r="M80" s="230">
        <v>2.4499999999999999E-3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799.35</v>
      </c>
      <c r="D81" s="231">
        <v>799</v>
      </c>
      <c r="E81" s="231">
        <v>795</v>
      </c>
      <c r="F81" s="231">
        <v>790.65</v>
      </c>
      <c r="G81" s="231">
        <v>786.65</v>
      </c>
      <c r="H81" s="231">
        <v>803.35</v>
      </c>
      <c r="I81" s="231">
        <v>807.35</v>
      </c>
      <c r="J81" s="231">
        <v>811.7</v>
      </c>
      <c r="K81" s="230">
        <v>803</v>
      </c>
      <c r="L81" s="230">
        <v>794.65</v>
      </c>
      <c r="M81" s="230">
        <v>113.83252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245.05</v>
      </c>
      <c r="D82" s="231">
        <v>245.98333333333335</v>
      </c>
      <c r="E82" s="231">
        <v>243.4666666666667</v>
      </c>
      <c r="F82" s="231">
        <v>241.88333333333335</v>
      </c>
      <c r="G82" s="231">
        <v>239.3666666666667</v>
      </c>
      <c r="H82" s="231">
        <v>247.56666666666669</v>
      </c>
      <c r="I82" s="231">
        <v>250.08333333333334</v>
      </c>
      <c r="J82" s="231">
        <v>251.66666666666669</v>
      </c>
      <c r="K82" s="230">
        <v>248.5</v>
      </c>
      <c r="L82" s="230">
        <v>244.4</v>
      </c>
      <c r="M82" s="230">
        <v>19.11242</v>
      </c>
      <c r="N82" s="1"/>
      <c r="O82" s="1"/>
    </row>
    <row r="83" spans="1:15" ht="12.75" customHeight="1">
      <c r="A83" s="30">
        <v>73</v>
      </c>
      <c r="B83" s="216" t="s">
        <v>308</v>
      </c>
      <c r="C83" s="230">
        <v>997.15</v>
      </c>
      <c r="D83" s="231">
        <v>999.23333333333323</v>
      </c>
      <c r="E83" s="231">
        <v>987.66666666666652</v>
      </c>
      <c r="F83" s="231">
        <v>978.18333333333328</v>
      </c>
      <c r="G83" s="231">
        <v>966.61666666666656</v>
      </c>
      <c r="H83" s="231">
        <v>1008.7166666666665</v>
      </c>
      <c r="I83" s="231">
        <v>1020.2833333333333</v>
      </c>
      <c r="J83" s="231">
        <v>1029.7666666666664</v>
      </c>
      <c r="K83" s="230">
        <v>1010.8</v>
      </c>
      <c r="L83" s="230">
        <v>989.75</v>
      </c>
      <c r="M83" s="230">
        <v>0.49909999999999999</v>
      </c>
      <c r="N83" s="1"/>
      <c r="O83" s="1"/>
    </row>
    <row r="84" spans="1:15" ht="12.75" customHeight="1">
      <c r="A84" s="30">
        <v>74</v>
      </c>
      <c r="B84" s="216" t="s">
        <v>309</v>
      </c>
      <c r="C84" s="230">
        <v>319</v>
      </c>
      <c r="D84" s="231">
        <v>322.16666666666669</v>
      </c>
      <c r="E84" s="231">
        <v>314.73333333333335</v>
      </c>
      <c r="F84" s="231">
        <v>310.46666666666664</v>
      </c>
      <c r="G84" s="231">
        <v>303.0333333333333</v>
      </c>
      <c r="H84" s="231">
        <v>326.43333333333339</v>
      </c>
      <c r="I84" s="231">
        <v>333.86666666666667</v>
      </c>
      <c r="J84" s="231">
        <v>338.13333333333344</v>
      </c>
      <c r="K84" s="230">
        <v>329.6</v>
      </c>
      <c r="L84" s="230">
        <v>317.89999999999998</v>
      </c>
      <c r="M84" s="230">
        <v>28.254539999999999</v>
      </c>
      <c r="N84" s="1"/>
      <c r="O84" s="1"/>
    </row>
    <row r="85" spans="1:15" ht="12.75" customHeight="1">
      <c r="A85" s="30">
        <v>75</v>
      </c>
      <c r="B85" s="216" t="s">
        <v>310</v>
      </c>
      <c r="C85" s="230">
        <v>6061.85</v>
      </c>
      <c r="D85" s="231">
        <v>6043.95</v>
      </c>
      <c r="E85" s="231">
        <v>6017.9</v>
      </c>
      <c r="F85" s="231">
        <v>5973.95</v>
      </c>
      <c r="G85" s="231">
        <v>5947.9</v>
      </c>
      <c r="H85" s="231">
        <v>6087.9</v>
      </c>
      <c r="I85" s="231">
        <v>6113.9500000000007</v>
      </c>
      <c r="J85" s="231">
        <v>6157.9</v>
      </c>
      <c r="K85" s="230">
        <v>6070</v>
      </c>
      <c r="L85" s="230">
        <v>6000</v>
      </c>
      <c r="M85" s="230">
        <v>0.16575999999999999</v>
      </c>
      <c r="N85" s="1"/>
      <c r="O85" s="1"/>
    </row>
    <row r="86" spans="1:15" ht="12.75" customHeight="1">
      <c r="A86" s="30">
        <v>76</v>
      </c>
      <c r="B86" s="216" t="s">
        <v>311</v>
      </c>
      <c r="C86" s="230">
        <v>1431.05</v>
      </c>
      <c r="D86" s="231">
        <v>1430.3333333333333</v>
      </c>
      <c r="E86" s="231">
        <v>1411.6666666666665</v>
      </c>
      <c r="F86" s="231">
        <v>1392.2833333333333</v>
      </c>
      <c r="G86" s="231">
        <v>1373.6166666666666</v>
      </c>
      <c r="H86" s="231">
        <v>1449.7166666666665</v>
      </c>
      <c r="I86" s="231">
        <v>1468.383333333333</v>
      </c>
      <c r="J86" s="231">
        <v>1487.7666666666664</v>
      </c>
      <c r="K86" s="230">
        <v>1449</v>
      </c>
      <c r="L86" s="230">
        <v>1410.95</v>
      </c>
      <c r="M86" s="230">
        <v>0.79944000000000004</v>
      </c>
      <c r="N86" s="1"/>
      <c r="O86" s="1"/>
    </row>
    <row r="87" spans="1:15" ht="12.75" customHeight="1">
      <c r="A87" s="30">
        <v>77</v>
      </c>
      <c r="B87" s="216" t="s">
        <v>242</v>
      </c>
      <c r="C87" s="230">
        <v>937.85</v>
      </c>
      <c r="D87" s="231">
        <v>941.06666666666661</v>
      </c>
      <c r="E87" s="231">
        <v>929.13333333333321</v>
      </c>
      <c r="F87" s="231">
        <v>920.41666666666663</v>
      </c>
      <c r="G87" s="231">
        <v>908.48333333333323</v>
      </c>
      <c r="H87" s="231">
        <v>949.78333333333319</v>
      </c>
      <c r="I87" s="231">
        <v>961.71666666666658</v>
      </c>
      <c r="J87" s="231">
        <v>970.43333333333317</v>
      </c>
      <c r="K87" s="230">
        <v>953</v>
      </c>
      <c r="L87" s="230">
        <v>932.35</v>
      </c>
      <c r="M87" s="230">
        <v>0.18783</v>
      </c>
      <c r="N87" s="1"/>
      <c r="O87" s="1"/>
    </row>
    <row r="88" spans="1:15" ht="12.75" customHeight="1">
      <c r="A88" s="30">
        <v>78</v>
      </c>
      <c r="B88" s="216" t="s">
        <v>808</v>
      </c>
      <c r="C88" s="230">
        <v>508.2</v>
      </c>
      <c r="D88" s="231">
        <v>510.63333333333338</v>
      </c>
      <c r="E88" s="231">
        <v>503.56666666666672</v>
      </c>
      <c r="F88" s="231">
        <v>498.93333333333334</v>
      </c>
      <c r="G88" s="231">
        <v>491.86666666666667</v>
      </c>
      <c r="H88" s="231">
        <v>515.26666666666677</v>
      </c>
      <c r="I88" s="231">
        <v>522.33333333333348</v>
      </c>
      <c r="J88" s="231">
        <v>526.96666666666681</v>
      </c>
      <c r="K88" s="230">
        <v>517.70000000000005</v>
      </c>
      <c r="L88" s="230">
        <v>506</v>
      </c>
      <c r="M88" s="230">
        <v>1.0512999999999999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19014.55</v>
      </c>
      <c r="D89" s="231">
        <v>19101.366666666665</v>
      </c>
      <c r="E89" s="231">
        <v>18883.883333333331</v>
      </c>
      <c r="F89" s="231">
        <v>18753.216666666667</v>
      </c>
      <c r="G89" s="231">
        <v>18535.733333333334</v>
      </c>
      <c r="H89" s="231">
        <v>19232.033333333329</v>
      </c>
      <c r="I89" s="231">
        <v>19449.516666666659</v>
      </c>
      <c r="J89" s="231">
        <v>19580.183333333327</v>
      </c>
      <c r="K89" s="230">
        <v>19318.849999999999</v>
      </c>
      <c r="L89" s="230">
        <v>18970.7</v>
      </c>
      <c r="M89" s="230">
        <v>0.13824</v>
      </c>
      <c r="N89" s="1"/>
      <c r="O89" s="1"/>
    </row>
    <row r="90" spans="1:15" ht="12.75" customHeight="1">
      <c r="A90" s="30">
        <v>80</v>
      </c>
      <c r="B90" s="216" t="s">
        <v>312</v>
      </c>
      <c r="C90" s="230">
        <v>523.25</v>
      </c>
      <c r="D90" s="231">
        <v>529.68333333333328</v>
      </c>
      <c r="E90" s="231">
        <v>514.56666666666661</v>
      </c>
      <c r="F90" s="231">
        <v>505.88333333333333</v>
      </c>
      <c r="G90" s="231">
        <v>490.76666666666665</v>
      </c>
      <c r="H90" s="231">
        <v>538.36666666666656</v>
      </c>
      <c r="I90" s="231">
        <v>553.48333333333312</v>
      </c>
      <c r="J90" s="231">
        <v>562.16666666666652</v>
      </c>
      <c r="K90" s="230">
        <v>544.79999999999995</v>
      </c>
      <c r="L90" s="230">
        <v>521</v>
      </c>
      <c r="M90" s="230">
        <v>1.24386</v>
      </c>
      <c r="N90" s="1"/>
      <c r="O90" s="1"/>
    </row>
    <row r="91" spans="1:15" ht="12.75" customHeight="1">
      <c r="A91" s="30">
        <v>81</v>
      </c>
      <c r="B91" s="216" t="s">
        <v>809</v>
      </c>
      <c r="C91" s="230">
        <v>15.55</v>
      </c>
      <c r="D91" s="231">
        <v>16.083333333333332</v>
      </c>
      <c r="E91" s="231">
        <v>15.016666666666666</v>
      </c>
      <c r="F91" s="231">
        <v>14.483333333333334</v>
      </c>
      <c r="G91" s="231">
        <v>13.416666666666668</v>
      </c>
      <c r="H91" s="231">
        <v>16.616666666666664</v>
      </c>
      <c r="I91" s="231">
        <v>17.683333333333334</v>
      </c>
      <c r="J91" s="231">
        <v>18.216666666666661</v>
      </c>
      <c r="K91" s="230">
        <v>17.149999999999999</v>
      </c>
      <c r="L91" s="230">
        <v>15.55</v>
      </c>
      <c r="M91" s="230">
        <v>658.41495999999995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4564.3500000000004</v>
      </c>
      <c r="D92" s="231">
        <v>4592.6166666666668</v>
      </c>
      <c r="E92" s="231">
        <v>4529.7333333333336</v>
      </c>
      <c r="F92" s="231">
        <v>4495.1166666666668</v>
      </c>
      <c r="G92" s="231">
        <v>4432.2333333333336</v>
      </c>
      <c r="H92" s="231">
        <v>4627.2333333333336</v>
      </c>
      <c r="I92" s="231">
        <v>4690.1166666666668</v>
      </c>
      <c r="J92" s="231">
        <v>4724.7333333333336</v>
      </c>
      <c r="K92" s="230">
        <v>4655.5</v>
      </c>
      <c r="L92" s="230">
        <v>4558</v>
      </c>
      <c r="M92" s="230">
        <v>1.5521400000000001</v>
      </c>
      <c r="N92" s="1"/>
      <c r="O92" s="1"/>
    </row>
    <row r="93" spans="1:15" ht="12.75" customHeight="1">
      <c r="A93" s="30">
        <v>83</v>
      </c>
      <c r="B93" s="216" t="s">
        <v>810</v>
      </c>
      <c r="C93" s="230">
        <v>1066.8</v>
      </c>
      <c r="D93" s="231">
        <v>1071.7833333333333</v>
      </c>
      <c r="E93" s="231">
        <v>1057.2666666666667</v>
      </c>
      <c r="F93" s="231">
        <v>1047.7333333333333</v>
      </c>
      <c r="G93" s="231">
        <v>1033.2166666666667</v>
      </c>
      <c r="H93" s="231">
        <v>1081.3166666666666</v>
      </c>
      <c r="I93" s="231">
        <v>1095.833333333333</v>
      </c>
      <c r="J93" s="231">
        <v>1105.3666666666666</v>
      </c>
      <c r="K93" s="230">
        <v>1086.3</v>
      </c>
      <c r="L93" s="230">
        <v>1062.25</v>
      </c>
      <c r="M93" s="230">
        <v>0.51060000000000005</v>
      </c>
      <c r="N93" s="1"/>
      <c r="O93" s="1"/>
    </row>
    <row r="94" spans="1:15" ht="12.75" customHeight="1">
      <c r="A94" s="30">
        <v>84</v>
      </c>
      <c r="B94" s="216" t="s">
        <v>313</v>
      </c>
      <c r="C94" s="230">
        <v>609.45000000000005</v>
      </c>
      <c r="D94" s="231">
        <v>613.19999999999993</v>
      </c>
      <c r="E94" s="231">
        <v>603.39999999999986</v>
      </c>
      <c r="F94" s="231">
        <v>597.34999999999991</v>
      </c>
      <c r="G94" s="231">
        <v>587.54999999999984</v>
      </c>
      <c r="H94" s="231">
        <v>619.24999999999989</v>
      </c>
      <c r="I94" s="231">
        <v>629.04999999999984</v>
      </c>
      <c r="J94" s="231">
        <v>635.09999999999991</v>
      </c>
      <c r="K94" s="230">
        <v>623</v>
      </c>
      <c r="L94" s="230">
        <v>607.15</v>
      </c>
      <c r="M94" s="230">
        <v>2.2809599999999999</v>
      </c>
      <c r="N94" s="1"/>
      <c r="O94" s="1"/>
    </row>
    <row r="95" spans="1:15" ht="12.75" customHeight="1">
      <c r="A95" s="30">
        <v>85</v>
      </c>
      <c r="B95" s="216" t="s">
        <v>243</v>
      </c>
      <c r="C95" s="230">
        <v>71.849999999999994</v>
      </c>
      <c r="D95" s="231">
        <v>71.766666666666666</v>
      </c>
      <c r="E95" s="231">
        <v>69.883333333333326</v>
      </c>
      <c r="F95" s="231">
        <v>67.916666666666657</v>
      </c>
      <c r="G95" s="231">
        <v>66.033333333333317</v>
      </c>
      <c r="H95" s="231">
        <v>73.733333333333334</v>
      </c>
      <c r="I95" s="231">
        <v>75.616666666666688</v>
      </c>
      <c r="J95" s="231">
        <v>77.583333333333343</v>
      </c>
      <c r="K95" s="230">
        <v>73.650000000000006</v>
      </c>
      <c r="L95" s="230">
        <v>69.8</v>
      </c>
      <c r="M95" s="230">
        <v>113.03088</v>
      </c>
      <c r="N95" s="1"/>
      <c r="O95" s="1"/>
    </row>
    <row r="96" spans="1:15" ht="12.75" customHeight="1">
      <c r="A96" s="30">
        <v>86</v>
      </c>
      <c r="B96" s="216" t="s">
        <v>768</v>
      </c>
      <c r="C96" s="230">
        <v>336.65</v>
      </c>
      <c r="D96" s="231">
        <v>337.03333333333336</v>
      </c>
      <c r="E96" s="231">
        <v>334.26666666666671</v>
      </c>
      <c r="F96" s="231">
        <v>331.88333333333333</v>
      </c>
      <c r="G96" s="231">
        <v>329.11666666666667</v>
      </c>
      <c r="H96" s="231">
        <v>339.41666666666674</v>
      </c>
      <c r="I96" s="231">
        <v>342.18333333333339</v>
      </c>
      <c r="J96" s="231">
        <v>344.56666666666678</v>
      </c>
      <c r="K96" s="230">
        <v>339.8</v>
      </c>
      <c r="L96" s="230">
        <v>334.65</v>
      </c>
      <c r="M96" s="230">
        <v>7.7862200000000001</v>
      </c>
      <c r="N96" s="1"/>
      <c r="O96" s="1"/>
    </row>
    <row r="97" spans="1:15" ht="12.75" customHeight="1">
      <c r="A97" s="30">
        <v>87</v>
      </c>
      <c r="B97" s="216" t="s">
        <v>314</v>
      </c>
      <c r="C97" s="230">
        <v>3568.4</v>
      </c>
      <c r="D97" s="231">
        <v>3581.6</v>
      </c>
      <c r="E97" s="231">
        <v>3543.2</v>
      </c>
      <c r="F97" s="231">
        <v>3518</v>
      </c>
      <c r="G97" s="231">
        <v>3479.6</v>
      </c>
      <c r="H97" s="231">
        <v>3606.7999999999997</v>
      </c>
      <c r="I97" s="231">
        <v>3645.2000000000003</v>
      </c>
      <c r="J97" s="231">
        <v>3670.3999999999996</v>
      </c>
      <c r="K97" s="230">
        <v>3620</v>
      </c>
      <c r="L97" s="230">
        <v>3556.4</v>
      </c>
      <c r="M97" s="230">
        <v>8.498E-2</v>
      </c>
      <c r="N97" s="1"/>
      <c r="O97" s="1"/>
    </row>
    <row r="98" spans="1:15" ht="12.75" customHeight="1">
      <c r="A98" s="30">
        <v>88</v>
      </c>
      <c r="B98" s="216" t="s">
        <v>315</v>
      </c>
      <c r="C98" s="230">
        <v>290.39999999999998</v>
      </c>
      <c r="D98" s="231">
        <v>291.08333333333331</v>
      </c>
      <c r="E98" s="231">
        <v>287.46666666666664</v>
      </c>
      <c r="F98" s="231">
        <v>284.5333333333333</v>
      </c>
      <c r="G98" s="231">
        <v>280.91666666666663</v>
      </c>
      <c r="H98" s="231">
        <v>294.01666666666665</v>
      </c>
      <c r="I98" s="231">
        <v>297.63333333333333</v>
      </c>
      <c r="J98" s="231">
        <v>300.56666666666666</v>
      </c>
      <c r="K98" s="230">
        <v>294.7</v>
      </c>
      <c r="L98" s="230">
        <v>288.14999999999998</v>
      </c>
      <c r="M98" s="230">
        <v>1.5657099999999999</v>
      </c>
      <c r="N98" s="1"/>
      <c r="O98" s="1"/>
    </row>
    <row r="99" spans="1:15" ht="12.75" customHeight="1">
      <c r="A99" s="30">
        <v>89</v>
      </c>
      <c r="B99" s="216" t="s">
        <v>848</v>
      </c>
      <c r="C99" s="230">
        <v>350</v>
      </c>
      <c r="D99" s="231">
        <v>351.91666666666669</v>
      </c>
      <c r="E99" s="231">
        <v>347.18333333333339</v>
      </c>
      <c r="F99" s="231">
        <v>344.36666666666673</v>
      </c>
      <c r="G99" s="231">
        <v>339.63333333333344</v>
      </c>
      <c r="H99" s="231">
        <v>354.73333333333335</v>
      </c>
      <c r="I99" s="231">
        <v>359.46666666666658</v>
      </c>
      <c r="J99" s="231">
        <v>362.2833333333333</v>
      </c>
      <c r="K99" s="230">
        <v>356.65</v>
      </c>
      <c r="L99" s="230">
        <v>349.1</v>
      </c>
      <c r="M99" s="230">
        <v>2.5960899999999998</v>
      </c>
      <c r="N99" s="1"/>
      <c r="O99" s="1"/>
    </row>
    <row r="100" spans="1:15" ht="12.75" customHeight="1">
      <c r="A100" s="30">
        <v>90</v>
      </c>
      <c r="B100" s="216" t="s">
        <v>316</v>
      </c>
      <c r="C100" s="230">
        <v>675.45</v>
      </c>
      <c r="D100" s="231">
        <v>681.83333333333337</v>
      </c>
      <c r="E100" s="231">
        <v>665.11666666666679</v>
      </c>
      <c r="F100" s="231">
        <v>654.78333333333342</v>
      </c>
      <c r="G100" s="231">
        <v>638.06666666666683</v>
      </c>
      <c r="H100" s="231">
        <v>692.16666666666674</v>
      </c>
      <c r="I100" s="231">
        <v>708.88333333333321</v>
      </c>
      <c r="J100" s="231">
        <v>719.2166666666667</v>
      </c>
      <c r="K100" s="230">
        <v>698.55</v>
      </c>
      <c r="L100" s="230">
        <v>671.5</v>
      </c>
      <c r="M100" s="230">
        <v>25.62867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295.14999999999998</v>
      </c>
      <c r="D101" s="231">
        <v>298.21666666666664</v>
      </c>
      <c r="E101" s="231">
        <v>290.93333333333328</v>
      </c>
      <c r="F101" s="231">
        <v>286.71666666666664</v>
      </c>
      <c r="G101" s="231">
        <v>279.43333333333328</v>
      </c>
      <c r="H101" s="231">
        <v>302.43333333333328</v>
      </c>
      <c r="I101" s="231">
        <v>309.7166666666667</v>
      </c>
      <c r="J101" s="231">
        <v>313.93333333333328</v>
      </c>
      <c r="K101" s="230">
        <v>305.5</v>
      </c>
      <c r="L101" s="230">
        <v>294</v>
      </c>
      <c r="M101" s="230">
        <v>81.791489999999996</v>
      </c>
      <c r="N101" s="1"/>
      <c r="O101" s="1"/>
    </row>
    <row r="102" spans="1:15" ht="12.75" customHeight="1">
      <c r="A102" s="30">
        <v>92</v>
      </c>
      <c r="B102" s="216" t="s">
        <v>317</v>
      </c>
      <c r="C102" s="230">
        <v>705.3</v>
      </c>
      <c r="D102" s="231">
        <v>709.13333333333333</v>
      </c>
      <c r="E102" s="231">
        <v>699.26666666666665</v>
      </c>
      <c r="F102" s="231">
        <v>693.23333333333335</v>
      </c>
      <c r="G102" s="231">
        <v>683.36666666666667</v>
      </c>
      <c r="H102" s="231">
        <v>715.16666666666663</v>
      </c>
      <c r="I102" s="231">
        <v>725.03333333333319</v>
      </c>
      <c r="J102" s="231">
        <v>731.06666666666661</v>
      </c>
      <c r="K102" s="230">
        <v>719</v>
      </c>
      <c r="L102" s="230">
        <v>703.1</v>
      </c>
      <c r="M102" s="230">
        <v>0.39545000000000002</v>
      </c>
      <c r="N102" s="1"/>
      <c r="O102" s="1"/>
    </row>
    <row r="103" spans="1:15" ht="12.75" customHeight="1">
      <c r="A103" s="30">
        <v>93</v>
      </c>
      <c r="B103" s="216" t="s">
        <v>318</v>
      </c>
      <c r="C103" s="230">
        <v>676.15</v>
      </c>
      <c r="D103" s="231">
        <v>682.45</v>
      </c>
      <c r="E103" s="231">
        <v>668.90000000000009</v>
      </c>
      <c r="F103" s="231">
        <v>661.65000000000009</v>
      </c>
      <c r="G103" s="231">
        <v>648.10000000000014</v>
      </c>
      <c r="H103" s="231">
        <v>689.7</v>
      </c>
      <c r="I103" s="231">
        <v>703.25</v>
      </c>
      <c r="J103" s="231">
        <v>710.5</v>
      </c>
      <c r="K103" s="230">
        <v>696</v>
      </c>
      <c r="L103" s="230">
        <v>675.2</v>
      </c>
      <c r="M103" s="230">
        <v>3.59572</v>
      </c>
      <c r="N103" s="1"/>
      <c r="O103" s="1"/>
    </row>
    <row r="104" spans="1:15" ht="12.75" customHeight="1">
      <c r="A104" s="30">
        <v>94</v>
      </c>
      <c r="B104" s="216" t="s">
        <v>319</v>
      </c>
      <c r="C104" s="230">
        <v>1163.1500000000001</v>
      </c>
      <c r="D104" s="231">
        <v>1165.8166666666668</v>
      </c>
      <c r="E104" s="231">
        <v>1153.4833333333336</v>
      </c>
      <c r="F104" s="231">
        <v>1143.8166666666668</v>
      </c>
      <c r="G104" s="231">
        <v>1131.4833333333336</v>
      </c>
      <c r="H104" s="231">
        <v>1175.4833333333336</v>
      </c>
      <c r="I104" s="231">
        <v>1187.8166666666671</v>
      </c>
      <c r="J104" s="231">
        <v>1197.4833333333336</v>
      </c>
      <c r="K104" s="230">
        <v>1178.1500000000001</v>
      </c>
      <c r="L104" s="230">
        <v>1156.1500000000001</v>
      </c>
      <c r="M104" s="230">
        <v>0.74563000000000001</v>
      </c>
      <c r="N104" s="1"/>
      <c r="O104" s="1"/>
    </row>
    <row r="105" spans="1:15" ht="12.75" customHeight="1">
      <c r="A105" s="30">
        <v>95</v>
      </c>
      <c r="B105" s="216" t="s">
        <v>244</v>
      </c>
      <c r="C105" s="230">
        <v>112.95</v>
      </c>
      <c r="D105" s="231">
        <v>113.35000000000001</v>
      </c>
      <c r="E105" s="231">
        <v>112.10000000000002</v>
      </c>
      <c r="F105" s="231">
        <v>111.25000000000001</v>
      </c>
      <c r="G105" s="231">
        <v>110.00000000000003</v>
      </c>
      <c r="H105" s="231">
        <v>114.20000000000002</v>
      </c>
      <c r="I105" s="231">
        <v>115.44999999999999</v>
      </c>
      <c r="J105" s="231">
        <v>116.30000000000001</v>
      </c>
      <c r="K105" s="230">
        <v>114.6</v>
      </c>
      <c r="L105" s="230">
        <v>112.5</v>
      </c>
      <c r="M105" s="230">
        <v>5.45153</v>
      </c>
      <c r="N105" s="1"/>
      <c r="O105" s="1"/>
    </row>
    <row r="106" spans="1:15" ht="12.75" customHeight="1">
      <c r="A106" s="30">
        <v>96</v>
      </c>
      <c r="B106" s="216" t="s">
        <v>320</v>
      </c>
      <c r="C106" s="230">
        <v>1881.55</v>
      </c>
      <c r="D106" s="231">
        <v>1879.55</v>
      </c>
      <c r="E106" s="231">
        <v>1847.05</v>
      </c>
      <c r="F106" s="231">
        <v>1812.55</v>
      </c>
      <c r="G106" s="231">
        <v>1780.05</v>
      </c>
      <c r="H106" s="231">
        <v>1914.05</v>
      </c>
      <c r="I106" s="231">
        <v>1946.55</v>
      </c>
      <c r="J106" s="231">
        <v>1981.05</v>
      </c>
      <c r="K106" s="230">
        <v>1912.05</v>
      </c>
      <c r="L106" s="230">
        <v>1845.05</v>
      </c>
      <c r="M106" s="230">
        <v>6.3961300000000003</v>
      </c>
      <c r="N106" s="1"/>
      <c r="O106" s="1"/>
    </row>
    <row r="107" spans="1:15" ht="12.75" customHeight="1">
      <c r="A107" s="30">
        <v>97</v>
      </c>
      <c r="B107" s="216" t="s">
        <v>321</v>
      </c>
      <c r="C107" s="230">
        <v>26.9</v>
      </c>
      <c r="D107" s="231">
        <v>27.016666666666666</v>
      </c>
      <c r="E107" s="231">
        <v>26.68333333333333</v>
      </c>
      <c r="F107" s="231">
        <v>26.466666666666665</v>
      </c>
      <c r="G107" s="231">
        <v>26.133333333333329</v>
      </c>
      <c r="H107" s="231">
        <v>27.233333333333331</v>
      </c>
      <c r="I107" s="231">
        <v>27.566666666666666</v>
      </c>
      <c r="J107" s="231">
        <v>27.783333333333331</v>
      </c>
      <c r="K107" s="230">
        <v>27.35</v>
      </c>
      <c r="L107" s="230">
        <v>26.8</v>
      </c>
      <c r="M107" s="230">
        <v>35.547409999999999</v>
      </c>
      <c r="N107" s="1"/>
      <c r="O107" s="1"/>
    </row>
    <row r="108" spans="1:15" ht="12.75" customHeight="1">
      <c r="A108" s="30">
        <v>98</v>
      </c>
      <c r="B108" s="216" t="s">
        <v>322</v>
      </c>
      <c r="C108" s="230">
        <v>990.05</v>
      </c>
      <c r="D108" s="231">
        <v>986.98333333333323</v>
      </c>
      <c r="E108" s="231">
        <v>982.06666666666649</v>
      </c>
      <c r="F108" s="231">
        <v>974.08333333333326</v>
      </c>
      <c r="G108" s="231">
        <v>969.16666666666652</v>
      </c>
      <c r="H108" s="231">
        <v>994.96666666666647</v>
      </c>
      <c r="I108" s="231">
        <v>999.88333333333321</v>
      </c>
      <c r="J108" s="231">
        <v>1007.8666666666664</v>
      </c>
      <c r="K108" s="230">
        <v>991.9</v>
      </c>
      <c r="L108" s="230">
        <v>979</v>
      </c>
      <c r="M108" s="230">
        <v>2.6862300000000001</v>
      </c>
      <c r="N108" s="1"/>
      <c r="O108" s="1"/>
    </row>
    <row r="109" spans="1:15" ht="12.75" customHeight="1">
      <c r="A109" s="30">
        <v>99</v>
      </c>
      <c r="B109" s="216" t="s">
        <v>323</v>
      </c>
      <c r="C109" s="230">
        <v>574.79999999999995</v>
      </c>
      <c r="D109" s="231">
        <v>577.31666666666661</v>
      </c>
      <c r="E109" s="231">
        <v>570.73333333333323</v>
      </c>
      <c r="F109" s="231">
        <v>566.66666666666663</v>
      </c>
      <c r="G109" s="231">
        <v>560.08333333333326</v>
      </c>
      <c r="H109" s="231">
        <v>581.38333333333321</v>
      </c>
      <c r="I109" s="231">
        <v>587.9666666666667</v>
      </c>
      <c r="J109" s="231">
        <v>592.03333333333319</v>
      </c>
      <c r="K109" s="230">
        <v>583.9</v>
      </c>
      <c r="L109" s="230">
        <v>573.25</v>
      </c>
      <c r="M109" s="230">
        <v>0.84289999999999998</v>
      </c>
      <c r="N109" s="1"/>
      <c r="O109" s="1"/>
    </row>
    <row r="110" spans="1:15" ht="12.75" customHeight="1">
      <c r="A110" s="30">
        <v>100</v>
      </c>
      <c r="B110" s="216" t="s">
        <v>324</v>
      </c>
      <c r="C110" s="230">
        <v>822.85</v>
      </c>
      <c r="D110" s="231">
        <v>820.5333333333333</v>
      </c>
      <c r="E110" s="231">
        <v>812.31666666666661</v>
      </c>
      <c r="F110" s="231">
        <v>801.7833333333333</v>
      </c>
      <c r="G110" s="231">
        <v>793.56666666666661</v>
      </c>
      <c r="H110" s="231">
        <v>831.06666666666661</v>
      </c>
      <c r="I110" s="231">
        <v>839.2833333333333</v>
      </c>
      <c r="J110" s="231">
        <v>849.81666666666661</v>
      </c>
      <c r="K110" s="230">
        <v>828.75</v>
      </c>
      <c r="L110" s="230">
        <v>810</v>
      </c>
      <c r="M110" s="230">
        <v>5.2082800000000002</v>
      </c>
      <c r="N110" s="1"/>
      <c r="O110" s="1"/>
    </row>
    <row r="111" spans="1:15" ht="12.75" customHeight="1">
      <c r="A111" s="30">
        <v>101</v>
      </c>
      <c r="B111" s="216" t="s">
        <v>325</v>
      </c>
      <c r="C111" s="230">
        <v>7409.9</v>
      </c>
      <c r="D111" s="231">
        <v>7427.7666666666664</v>
      </c>
      <c r="E111" s="231">
        <v>7327.083333333333</v>
      </c>
      <c r="F111" s="231">
        <v>7244.2666666666664</v>
      </c>
      <c r="G111" s="231">
        <v>7143.583333333333</v>
      </c>
      <c r="H111" s="231">
        <v>7510.583333333333</v>
      </c>
      <c r="I111" s="231">
        <v>7611.2666666666673</v>
      </c>
      <c r="J111" s="231">
        <v>7694.083333333333</v>
      </c>
      <c r="K111" s="230">
        <v>7528.45</v>
      </c>
      <c r="L111" s="230">
        <v>7344.95</v>
      </c>
      <c r="M111" s="230">
        <v>0.30345</v>
      </c>
      <c r="N111" s="1"/>
      <c r="O111" s="1"/>
    </row>
    <row r="112" spans="1:15" ht="12.75" customHeight="1">
      <c r="A112" s="30">
        <v>102</v>
      </c>
      <c r="B112" s="216" t="s">
        <v>326</v>
      </c>
      <c r="C112" s="230">
        <v>430.75</v>
      </c>
      <c r="D112" s="231">
        <v>431.43333333333334</v>
      </c>
      <c r="E112" s="231">
        <v>424.86666666666667</v>
      </c>
      <c r="F112" s="231">
        <v>418.98333333333335</v>
      </c>
      <c r="G112" s="231">
        <v>412.41666666666669</v>
      </c>
      <c r="H112" s="231">
        <v>437.31666666666666</v>
      </c>
      <c r="I112" s="231">
        <v>443.88333333333338</v>
      </c>
      <c r="J112" s="231">
        <v>449.76666666666665</v>
      </c>
      <c r="K112" s="230">
        <v>438</v>
      </c>
      <c r="L112" s="230">
        <v>425.55</v>
      </c>
      <c r="M112" s="230">
        <v>2.8270200000000001</v>
      </c>
      <c r="N112" s="1"/>
      <c r="O112" s="1"/>
    </row>
    <row r="113" spans="1:15" ht="12.75" customHeight="1">
      <c r="A113" s="30">
        <v>103</v>
      </c>
      <c r="B113" s="216" t="s">
        <v>327</v>
      </c>
      <c r="C113" s="230">
        <v>294.85000000000002</v>
      </c>
      <c r="D113" s="231">
        <v>300.40000000000003</v>
      </c>
      <c r="E113" s="231">
        <v>288.00000000000006</v>
      </c>
      <c r="F113" s="231">
        <v>281.15000000000003</v>
      </c>
      <c r="G113" s="231">
        <v>268.75000000000006</v>
      </c>
      <c r="H113" s="231">
        <v>307.25000000000006</v>
      </c>
      <c r="I113" s="231">
        <v>319.65000000000003</v>
      </c>
      <c r="J113" s="231">
        <v>326.50000000000006</v>
      </c>
      <c r="K113" s="230">
        <v>312.8</v>
      </c>
      <c r="L113" s="230">
        <v>293.55</v>
      </c>
      <c r="M113" s="230">
        <v>52.055990000000001</v>
      </c>
      <c r="N113" s="1"/>
      <c r="O113" s="1"/>
    </row>
    <row r="114" spans="1:15" ht="12.75" customHeight="1">
      <c r="A114" s="30">
        <v>104</v>
      </c>
      <c r="B114" s="216" t="s">
        <v>811</v>
      </c>
      <c r="C114" s="230">
        <v>454.85</v>
      </c>
      <c r="D114" s="231">
        <v>450.45</v>
      </c>
      <c r="E114" s="231">
        <v>442.4</v>
      </c>
      <c r="F114" s="231">
        <v>429.95</v>
      </c>
      <c r="G114" s="231">
        <v>421.9</v>
      </c>
      <c r="H114" s="231">
        <v>462.9</v>
      </c>
      <c r="I114" s="231">
        <v>470.95000000000005</v>
      </c>
      <c r="J114" s="231">
        <v>483.4</v>
      </c>
      <c r="K114" s="230">
        <v>458.5</v>
      </c>
      <c r="L114" s="230">
        <v>438</v>
      </c>
      <c r="M114" s="230">
        <v>3.0518100000000001</v>
      </c>
      <c r="N114" s="1"/>
      <c r="O114" s="1"/>
    </row>
    <row r="115" spans="1:15" ht="12.75" customHeight="1">
      <c r="A115" s="30">
        <v>105</v>
      </c>
      <c r="B115" s="216" t="s">
        <v>328</v>
      </c>
      <c r="C115" s="230">
        <v>825.95</v>
      </c>
      <c r="D115" s="231">
        <v>819.56666666666672</v>
      </c>
      <c r="E115" s="231">
        <v>802.28333333333342</v>
      </c>
      <c r="F115" s="231">
        <v>778.61666666666667</v>
      </c>
      <c r="G115" s="231">
        <v>761.33333333333337</v>
      </c>
      <c r="H115" s="231">
        <v>843.23333333333346</v>
      </c>
      <c r="I115" s="231">
        <v>860.51666666666677</v>
      </c>
      <c r="J115" s="231">
        <v>884.18333333333351</v>
      </c>
      <c r="K115" s="230">
        <v>836.85</v>
      </c>
      <c r="L115" s="230">
        <v>795.9</v>
      </c>
      <c r="M115" s="230">
        <v>2.7512300000000001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1042.3</v>
      </c>
      <c r="D116" s="231">
        <v>1034.45</v>
      </c>
      <c r="E116" s="231">
        <v>1018.95</v>
      </c>
      <c r="F116" s="231">
        <v>995.6</v>
      </c>
      <c r="G116" s="231">
        <v>980.1</v>
      </c>
      <c r="H116" s="231">
        <v>1057.8000000000002</v>
      </c>
      <c r="I116" s="231">
        <v>1073.3000000000002</v>
      </c>
      <c r="J116" s="231">
        <v>1096.6500000000001</v>
      </c>
      <c r="K116" s="230">
        <v>1049.95</v>
      </c>
      <c r="L116" s="230">
        <v>1011.1</v>
      </c>
      <c r="M116" s="230">
        <v>33.47392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914.5</v>
      </c>
      <c r="D117" s="231">
        <v>918.56666666666661</v>
      </c>
      <c r="E117" s="231">
        <v>907.48333333333323</v>
      </c>
      <c r="F117" s="231">
        <v>900.46666666666658</v>
      </c>
      <c r="G117" s="231">
        <v>889.38333333333321</v>
      </c>
      <c r="H117" s="231">
        <v>925.58333333333326</v>
      </c>
      <c r="I117" s="231">
        <v>936.66666666666674</v>
      </c>
      <c r="J117" s="231">
        <v>943.68333333333328</v>
      </c>
      <c r="K117" s="230">
        <v>929.65</v>
      </c>
      <c r="L117" s="230">
        <v>911.55</v>
      </c>
      <c r="M117" s="230">
        <v>18.81606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139.05000000000001</v>
      </c>
      <c r="D118" s="231">
        <v>140.16666666666666</v>
      </c>
      <c r="E118" s="231">
        <v>137.63333333333333</v>
      </c>
      <c r="F118" s="231">
        <v>136.21666666666667</v>
      </c>
      <c r="G118" s="231">
        <v>133.68333333333334</v>
      </c>
      <c r="H118" s="231">
        <v>141.58333333333331</v>
      </c>
      <c r="I118" s="231">
        <v>144.11666666666667</v>
      </c>
      <c r="J118" s="231">
        <v>145.5333333333333</v>
      </c>
      <c r="K118" s="230">
        <v>142.69999999999999</v>
      </c>
      <c r="L118" s="230">
        <v>138.75</v>
      </c>
      <c r="M118" s="230">
        <v>30.118359999999999</v>
      </c>
      <c r="N118" s="1"/>
      <c r="O118" s="1"/>
    </row>
    <row r="119" spans="1:15" ht="12.75" customHeight="1">
      <c r="A119" s="30">
        <v>109</v>
      </c>
      <c r="B119" s="216" t="s">
        <v>801</v>
      </c>
      <c r="C119" s="230">
        <v>1506.35</v>
      </c>
      <c r="D119" s="231">
        <v>1525.75</v>
      </c>
      <c r="E119" s="231">
        <v>1477.1</v>
      </c>
      <c r="F119" s="231">
        <v>1447.85</v>
      </c>
      <c r="G119" s="231">
        <v>1399.1999999999998</v>
      </c>
      <c r="H119" s="231">
        <v>1555</v>
      </c>
      <c r="I119" s="231">
        <v>1603.65</v>
      </c>
      <c r="J119" s="231">
        <v>1632.9</v>
      </c>
      <c r="K119" s="230">
        <v>1574.4</v>
      </c>
      <c r="L119" s="230">
        <v>1496.5</v>
      </c>
      <c r="M119" s="230">
        <v>2.8959999999999999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239.6</v>
      </c>
      <c r="D120" s="231">
        <v>240.48333333333335</v>
      </c>
      <c r="E120" s="231">
        <v>238.06666666666669</v>
      </c>
      <c r="F120" s="231">
        <v>236.53333333333333</v>
      </c>
      <c r="G120" s="231">
        <v>234.11666666666667</v>
      </c>
      <c r="H120" s="231">
        <v>242.01666666666671</v>
      </c>
      <c r="I120" s="231">
        <v>244.43333333333334</v>
      </c>
      <c r="J120" s="231">
        <v>245.96666666666673</v>
      </c>
      <c r="K120" s="230">
        <v>242.9</v>
      </c>
      <c r="L120" s="230">
        <v>238.95</v>
      </c>
      <c r="M120" s="230">
        <v>35.121130000000001</v>
      </c>
      <c r="N120" s="1"/>
      <c r="O120" s="1"/>
    </row>
    <row r="121" spans="1:15" ht="12.75" customHeight="1">
      <c r="A121" s="30">
        <v>111</v>
      </c>
      <c r="B121" s="216" t="s">
        <v>329</v>
      </c>
      <c r="C121" s="230">
        <v>546.25</v>
      </c>
      <c r="D121" s="231">
        <v>549.4</v>
      </c>
      <c r="E121" s="231">
        <v>539.9</v>
      </c>
      <c r="F121" s="231">
        <v>533.54999999999995</v>
      </c>
      <c r="G121" s="231">
        <v>524.04999999999995</v>
      </c>
      <c r="H121" s="231">
        <v>555.75</v>
      </c>
      <c r="I121" s="231">
        <v>565.25</v>
      </c>
      <c r="J121" s="231">
        <v>571.6</v>
      </c>
      <c r="K121" s="230">
        <v>558.9</v>
      </c>
      <c r="L121" s="230">
        <v>543.04999999999995</v>
      </c>
      <c r="M121" s="230">
        <v>3.4560200000000001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4206.1499999999996</v>
      </c>
      <c r="D122" s="231">
        <v>4212.2166666666662</v>
      </c>
      <c r="E122" s="231">
        <v>4169.4333333333325</v>
      </c>
      <c r="F122" s="231">
        <v>4132.7166666666662</v>
      </c>
      <c r="G122" s="231">
        <v>4089.9333333333325</v>
      </c>
      <c r="H122" s="231">
        <v>4248.9333333333325</v>
      </c>
      <c r="I122" s="231">
        <v>4291.7166666666672</v>
      </c>
      <c r="J122" s="231">
        <v>4328.4333333333325</v>
      </c>
      <c r="K122" s="230">
        <v>4255</v>
      </c>
      <c r="L122" s="230">
        <v>4175.5</v>
      </c>
      <c r="M122" s="230">
        <v>2.0427599999999999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1635.6</v>
      </c>
      <c r="D123" s="231">
        <v>1651.2166666666665</v>
      </c>
      <c r="E123" s="231">
        <v>1615.4333333333329</v>
      </c>
      <c r="F123" s="231">
        <v>1595.2666666666664</v>
      </c>
      <c r="G123" s="231">
        <v>1559.4833333333329</v>
      </c>
      <c r="H123" s="231">
        <v>1671.383333333333</v>
      </c>
      <c r="I123" s="231">
        <v>1707.1666666666663</v>
      </c>
      <c r="J123" s="231">
        <v>1727.333333333333</v>
      </c>
      <c r="K123" s="230">
        <v>1687</v>
      </c>
      <c r="L123" s="230">
        <v>1631.05</v>
      </c>
      <c r="M123" s="230">
        <v>3.8879899999999998</v>
      </c>
      <c r="N123" s="1"/>
      <c r="O123" s="1"/>
    </row>
    <row r="124" spans="1:15" ht="12.75" customHeight="1">
      <c r="A124" s="30">
        <v>114</v>
      </c>
      <c r="B124" s="216" t="s">
        <v>330</v>
      </c>
      <c r="C124" s="230">
        <v>2069.6999999999998</v>
      </c>
      <c r="D124" s="231">
        <v>2071.2333333333331</v>
      </c>
      <c r="E124" s="231">
        <v>2062.5166666666664</v>
      </c>
      <c r="F124" s="231">
        <v>2055.3333333333335</v>
      </c>
      <c r="G124" s="231">
        <v>2046.6166666666668</v>
      </c>
      <c r="H124" s="231">
        <v>2078.4166666666661</v>
      </c>
      <c r="I124" s="231">
        <v>2087.1333333333323</v>
      </c>
      <c r="J124" s="231">
        <v>2094.3166666666657</v>
      </c>
      <c r="K124" s="230">
        <v>2079.9499999999998</v>
      </c>
      <c r="L124" s="230">
        <v>2064.0500000000002</v>
      </c>
      <c r="M124" s="230">
        <v>0.30685000000000001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631.4</v>
      </c>
      <c r="D125" s="231">
        <v>634.31666666666672</v>
      </c>
      <c r="E125" s="231">
        <v>625.28333333333342</v>
      </c>
      <c r="F125" s="231">
        <v>619.16666666666674</v>
      </c>
      <c r="G125" s="231">
        <v>610.13333333333344</v>
      </c>
      <c r="H125" s="231">
        <v>640.43333333333339</v>
      </c>
      <c r="I125" s="231">
        <v>649.4666666666667</v>
      </c>
      <c r="J125" s="231">
        <v>655.58333333333337</v>
      </c>
      <c r="K125" s="230">
        <v>643.35</v>
      </c>
      <c r="L125" s="230">
        <v>628.20000000000005</v>
      </c>
      <c r="M125" s="230">
        <v>16.779620000000001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943</v>
      </c>
      <c r="D126" s="231">
        <v>950.91666666666663</v>
      </c>
      <c r="E126" s="231">
        <v>912.83333333333326</v>
      </c>
      <c r="F126" s="231">
        <v>882.66666666666663</v>
      </c>
      <c r="G126" s="231">
        <v>844.58333333333326</v>
      </c>
      <c r="H126" s="231">
        <v>981.08333333333326</v>
      </c>
      <c r="I126" s="231">
        <v>1019.1666666666665</v>
      </c>
      <c r="J126" s="231">
        <v>1049.3333333333333</v>
      </c>
      <c r="K126" s="230">
        <v>989</v>
      </c>
      <c r="L126" s="230">
        <v>920.75</v>
      </c>
      <c r="M126" s="230">
        <v>13.858320000000001</v>
      </c>
      <c r="N126" s="1"/>
      <c r="O126" s="1"/>
    </row>
    <row r="127" spans="1:15" ht="12.75" customHeight="1">
      <c r="A127" s="30">
        <v>117</v>
      </c>
      <c r="B127" s="216" t="s">
        <v>331</v>
      </c>
      <c r="C127" s="230">
        <v>1183.5</v>
      </c>
      <c r="D127" s="231">
        <v>1185.2333333333333</v>
      </c>
      <c r="E127" s="231">
        <v>1170.4666666666667</v>
      </c>
      <c r="F127" s="231">
        <v>1157.4333333333334</v>
      </c>
      <c r="G127" s="231">
        <v>1142.6666666666667</v>
      </c>
      <c r="H127" s="231">
        <v>1198.2666666666667</v>
      </c>
      <c r="I127" s="231">
        <v>1213.0333333333335</v>
      </c>
      <c r="J127" s="231">
        <v>1226.0666666666666</v>
      </c>
      <c r="K127" s="230">
        <v>1200</v>
      </c>
      <c r="L127" s="230">
        <v>1172.2</v>
      </c>
      <c r="M127" s="230">
        <v>5.9688100000000004</v>
      </c>
      <c r="N127" s="1"/>
      <c r="O127" s="1"/>
    </row>
    <row r="128" spans="1:15" ht="12.75" customHeight="1">
      <c r="A128" s="30">
        <v>118</v>
      </c>
      <c r="B128" s="216" t="s">
        <v>245</v>
      </c>
      <c r="C128" s="230">
        <v>253.85</v>
      </c>
      <c r="D128" s="231">
        <v>254.38333333333335</v>
      </c>
      <c r="E128" s="231">
        <v>252.76666666666671</v>
      </c>
      <c r="F128" s="231">
        <v>251.68333333333337</v>
      </c>
      <c r="G128" s="231">
        <v>250.06666666666672</v>
      </c>
      <c r="H128" s="231">
        <v>255.4666666666667</v>
      </c>
      <c r="I128" s="231">
        <v>257.08333333333331</v>
      </c>
      <c r="J128" s="231">
        <v>258.16666666666669</v>
      </c>
      <c r="K128" s="230">
        <v>256</v>
      </c>
      <c r="L128" s="230">
        <v>253.3</v>
      </c>
      <c r="M128" s="230">
        <v>12.78307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1644.05</v>
      </c>
      <c r="D129" s="231">
        <v>1654.6833333333334</v>
      </c>
      <c r="E129" s="231">
        <v>1629.3666666666668</v>
      </c>
      <c r="F129" s="231">
        <v>1614.6833333333334</v>
      </c>
      <c r="G129" s="231">
        <v>1589.3666666666668</v>
      </c>
      <c r="H129" s="231">
        <v>1669.3666666666668</v>
      </c>
      <c r="I129" s="231">
        <v>1694.6833333333334</v>
      </c>
      <c r="J129" s="231">
        <v>1709.3666666666668</v>
      </c>
      <c r="K129" s="230">
        <v>1680</v>
      </c>
      <c r="L129" s="230">
        <v>1640</v>
      </c>
      <c r="M129" s="230">
        <v>5.9423899999999996</v>
      </c>
      <c r="N129" s="1"/>
      <c r="O129" s="1"/>
    </row>
    <row r="130" spans="1:15" ht="12.75" customHeight="1">
      <c r="A130" s="30">
        <v>120</v>
      </c>
      <c r="B130" s="216" t="s">
        <v>332</v>
      </c>
      <c r="C130" s="230">
        <v>1287.45</v>
      </c>
      <c r="D130" s="231">
        <v>1282.2</v>
      </c>
      <c r="E130" s="231">
        <v>1265.4000000000001</v>
      </c>
      <c r="F130" s="231">
        <v>1243.3500000000001</v>
      </c>
      <c r="G130" s="231">
        <v>1226.5500000000002</v>
      </c>
      <c r="H130" s="231">
        <v>1304.25</v>
      </c>
      <c r="I130" s="231">
        <v>1321.0499999999997</v>
      </c>
      <c r="J130" s="231">
        <v>1343.1</v>
      </c>
      <c r="K130" s="230">
        <v>1299</v>
      </c>
      <c r="L130" s="230">
        <v>1260.1500000000001</v>
      </c>
      <c r="M130" s="230">
        <v>8.2272400000000001</v>
      </c>
      <c r="N130" s="1"/>
      <c r="O130" s="1"/>
    </row>
    <row r="131" spans="1:15" ht="12.75" customHeight="1">
      <c r="A131" s="30">
        <v>121</v>
      </c>
      <c r="B131" s="216" t="s">
        <v>334</v>
      </c>
      <c r="C131" s="230">
        <v>822.1</v>
      </c>
      <c r="D131" s="231">
        <v>824.75</v>
      </c>
      <c r="E131" s="231">
        <v>814.35</v>
      </c>
      <c r="F131" s="231">
        <v>806.6</v>
      </c>
      <c r="G131" s="231">
        <v>796.2</v>
      </c>
      <c r="H131" s="231">
        <v>832.5</v>
      </c>
      <c r="I131" s="231">
        <v>842.90000000000009</v>
      </c>
      <c r="J131" s="231">
        <v>850.65</v>
      </c>
      <c r="K131" s="230">
        <v>835.15</v>
      </c>
      <c r="L131" s="230">
        <v>817</v>
      </c>
      <c r="M131" s="230">
        <v>0.27795999999999998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459.95</v>
      </c>
      <c r="D132" s="231">
        <v>464.76666666666671</v>
      </c>
      <c r="E132" s="231">
        <v>453.53333333333342</v>
      </c>
      <c r="F132" s="231">
        <v>447.11666666666673</v>
      </c>
      <c r="G132" s="231">
        <v>435.88333333333344</v>
      </c>
      <c r="H132" s="231">
        <v>471.18333333333339</v>
      </c>
      <c r="I132" s="231">
        <v>482.41666666666663</v>
      </c>
      <c r="J132" s="231">
        <v>488.83333333333337</v>
      </c>
      <c r="K132" s="230">
        <v>476</v>
      </c>
      <c r="L132" s="230">
        <v>458.35</v>
      </c>
      <c r="M132" s="230">
        <v>58.521189999999997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523.45000000000005</v>
      </c>
      <c r="D133" s="231">
        <v>524.30000000000007</v>
      </c>
      <c r="E133" s="231">
        <v>521.15000000000009</v>
      </c>
      <c r="F133" s="231">
        <v>518.85</v>
      </c>
      <c r="G133" s="231">
        <v>515.70000000000005</v>
      </c>
      <c r="H133" s="231">
        <v>526.60000000000014</v>
      </c>
      <c r="I133" s="231">
        <v>529.75</v>
      </c>
      <c r="J133" s="231">
        <v>532.05000000000018</v>
      </c>
      <c r="K133" s="230">
        <v>527.45000000000005</v>
      </c>
      <c r="L133" s="230">
        <v>522</v>
      </c>
      <c r="M133" s="230">
        <v>15.790979999999999</v>
      </c>
      <c r="N133" s="1"/>
      <c r="O133" s="1"/>
    </row>
    <row r="134" spans="1:15" ht="12.75" customHeight="1">
      <c r="A134" s="30">
        <v>124</v>
      </c>
      <c r="B134" s="216" t="s">
        <v>246</v>
      </c>
      <c r="C134" s="230">
        <v>2062.6</v>
      </c>
      <c r="D134" s="231">
        <v>2076.35</v>
      </c>
      <c r="E134" s="231">
        <v>2039.25</v>
      </c>
      <c r="F134" s="231">
        <v>2015.9</v>
      </c>
      <c r="G134" s="231">
        <v>1978.8000000000002</v>
      </c>
      <c r="H134" s="231">
        <v>2099.6999999999998</v>
      </c>
      <c r="I134" s="231">
        <v>2136.7999999999993</v>
      </c>
      <c r="J134" s="231">
        <v>2160.1499999999996</v>
      </c>
      <c r="K134" s="230">
        <v>2113.4499999999998</v>
      </c>
      <c r="L134" s="230">
        <v>2053</v>
      </c>
      <c r="M134" s="230">
        <v>2.2460800000000001</v>
      </c>
      <c r="N134" s="1"/>
      <c r="O134" s="1"/>
    </row>
    <row r="135" spans="1:15" ht="12.75" customHeight="1">
      <c r="A135" s="30">
        <v>125</v>
      </c>
      <c r="B135" s="216" t="s">
        <v>849</v>
      </c>
      <c r="C135" s="230">
        <v>567.20000000000005</v>
      </c>
      <c r="D135" s="231">
        <v>576.0333333333333</v>
      </c>
      <c r="E135" s="231">
        <v>553.16666666666663</v>
      </c>
      <c r="F135" s="231">
        <v>539.13333333333333</v>
      </c>
      <c r="G135" s="231">
        <v>516.26666666666665</v>
      </c>
      <c r="H135" s="231">
        <v>590.06666666666661</v>
      </c>
      <c r="I135" s="231">
        <v>612.93333333333339</v>
      </c>
      <c r="J135" s="231">
        <v>626.96666666666658</v>
      </c>
      <c r="K135" s="230">
        <v>598.9</v>
      </c>
      <c r="L135" s="230">
        <v>562</v>
      </c>
      <c r="M135" s="230">
        <v>9.2429699999999997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1966.5</v>
      </c>
      <c r="D136" s="231">
        <v>1977.7</v>
      </c>
      <c r="E136" s="231">
        <v>1949.25</v>
      </c>
      <c r="F136" s="231">
        <v>1932</v>
      </c>
      <c r="G136" s="231">
        <v>1903.55</v>
      </c>
      <c r="H136" s="231">
        <v>1994.95</v>
      </c>
      <c r="I136" s="231">
        <v>2023.4000000000003</v>
      </c>
      <c r="J136" s="231">
        <v>2040.65</v>
      </c>
      <c r="K136" s="230">
        <v>2006.15</v>
      </c>
      <c r="L136" s="230">
        <v>1960.45</v>
      </c>
      <c r="M136" s="230">
        <v>6.1837499999999999</v>
      </c>
      <c r="N136" s="1"/>
      <c r="O136" s="1"/>
    </row>
    <row r="137" spans="1:15" ht="12.75" customHeight="1">
      <c r="A137" s="30">
        <v>127</v>
      </c>
      <c r="B137" s="216" t="s">
        <v>842</v>
      </c>
      <c r="C137" s="230">
        <v>365.6</v>
      </c>
      <c r="D137" s="231">
        <v>366.33333333333331</v>
      </c>
      <c r="E137" s="231">
        <v>361.61666666666662</v>
      </c>
      <c r="F137" s="231">
        <v>357.63333333333333</v>
      </c>
      <c r="G137" s="231">
        <v>352.91666666666663</v>
      </c>
      <c r="H137" s="231">
        <v>370.31666666666661</v>
      </c>
      <c r="I137" s="231">
        <v>375.0333333333333</v>
      </c>
      <c r="J137" s="231">
        <v>379.01666666666659</v>
      </c>
      <c r="K137" s="230">
        <v>371.05</v>
      </c>
      <c r="L137" s="230">
        <v>362.35</v>
      </c>
      <c r="M137" s="230">
        <v>3.6017399999999999</v>
      </c>
      <c r="N137" s="1"/>
      <c r="O137" s="1"/>
    </row>
    <row r="138" spans="1:15" ht="12.75" customHeight="1">
      <c r="A138" s="30">
        <v>128</v>
      </c>
      <c r="B138" s="216" t="s">
        <v>335</v>
      </c>
      <c r="C138" s="230">
        <v>222.05</v>
      </c>
      <c r="D138" s="231">
        <v>223</v>
      </c>
      <c r="E138" s="231">
        <v>218.5</v>
      </c>
      <c r="F138" s="231">
        <v>214.95</v>
      </c>
      <c r="G138" s="231">
        <v>210.45</v>
      </c>
      <c r="H138" s="231">
        <v>226.55</v>
      </c>
      <c r="I138" s="231">
        <v>231.05</v>
      </c>
      <c r="J138" s="231">
        <v>234.60000000000002</v>
      </c>
      <c r="K138" s="230">
        <v>227.5</v>
      </c>
      <c r="L138" s="230">
        <v>219.45</v>
      </c>
      <c r="M138" s="230">
        <v>16.786650000000002</v>
      </c>
      <c r="N138" s="1"/>
      <c r="O138" s="1"/>
    </row>
    <row r="139" spans="1:15" ht="12.75" customHeight="1">
      <c r="A139" s="30">
        <v>129</v>
      </c>
      <c r="B139" s="216" t="s">
        <v>812</v>
      </c>
      <c r="C139" s="230">
        <v>184.15</v>
      </c>
      <c r="D139" s="231">
        <v>181.01666666666665</v>
      </c>
      <c r="E139" s="231">
        <v>177.0333333333333</v>
      </c>
      <c r="F139" s="231">
        <v>169.91666666666666</v>
      </c>
      <c r="G139" s="231">
        <v>165.93333333333331</v>
      </c>
      <c r="H139" s="231">
        <v>188.1333333333333</v>
      </c>
      <c r="I139" s="231">
        <v>192.11666666666665</v>
      </c>
      <c r="J139" s="231">
        <v>199.23333333333329</v>
      </c>
      <c r="K139" s="230">
        <v>185</v>
      </c>
      <c r="L139" s="230">
        <v>173.9</v>
      </c>
      <c r="M139" s="230">
        <v>64.744420000000005</v>
      </c>
      <c r="N139" s="1"/>
      <c r="O139" s="1"/>
    </row>
    <row r="140" spans="1:15" ht="12.75" customHeight="1">
      <c r="A140" s="30">
        <v>130</v>
      </c>
      <c r="B140" s="216" t="s">
        <v>247</v>
      </c>
      <c r="C140" s="230">
        <v>36.6</v>
      </c>
      <c r="D140" s="231">
        <v>36.800000000000004</v>
      </c>
      <c r="E140" s="231">
        <v>36.300000000000011</v>
      </c>
      <c r="F140" s="231">
        <v>36.000000000000007</v>
      </c>
      <c r="G140" s="231">
        <v>35.500000000000014</v>
      </c>
      <c r="H140" s="231">
        <v>37.100000000000009</v>
      </c>
      <c r="I140" s="231">
        <v>37.599999999999994</v>
      </c>
      <c r="J140" s="231">
        <v>37.900000000000006</v>
      </c>
      <c r="K140" s="230">
        <v>37.299999999999997</v>
      </c>
      <c r="L140" s="230">
        <v>36.5</v>
      </c>
      <c r="M140" s="230">
        <v>6.7845000000000004</v>
      </c>
      <c r="N140" s="1"/>
      <c r="O140" s="1"/>
    </row>
    <row r="141" spans="1:15" ht="12.75" customHeight="1">
      <c r="A141" s="30">
        <v>131</v>
      </c>
      <c r="B141" s="216" t="s">
        <v>336</v>
      </c>
      <c r="C141" s="230">
        <v>171.3</v>
      </c>
      <c r="D141" s="231">
        <v>172.18333333333331</v>
      </c>
      <c r="E141" s="231">
        <v>170.11666666666662</v>
      </c>
      <c r="F141" s="231">
        <v>168.93333333333331</v>
      </c>
      <c r="G141" s="231">
        <v>166.86666666666662</v>
      </c>
      <c r="H141" s="231">
        <v>173.36666666666662</v>
      </c>
      <c r="I141" s="231">
        <v>175.43333333333328</v>
      </c>
      <c r="J141" s="231">
        <v>176.61666666666662</v>
      </c>
      <c r="K141" s="230">
        <v>174.25</v>
      </c>
      <c r="L141" s="230">
        <v>171</v>
      </c>
      <c r="M141" s="230">
        <v>2.7934000000000001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3153.5</v>
      </c>
      <c r="D142" s="231">
        <v>3194.15</v>
      </c>
      <c r="E142" s="231">
        <v>3103.3500000000004</v>
      </c>
      <c r="F142" s="231">
        <v>3053.2000000000003</v>
      </c>
      <c r="G142" s="231">
        <v>2962.4000000000005</v>
      </c>
      <c r="H142" s="231">
        <v>3244.3</v>
      </c>
      <c r="I142" s="231">
        <v>3335.1000000000004</v>
      </c>
      <c r="J142" s="231">
        <v>3385.25</v>
      </c>
      <c r="K142" s="230">
        <v>3284.95</v>
      </c>
      <c r="L142" s="230">
        <v>3144</v>
      </c>
      <c r="M142" s="230">
        <v>7.6623599999999996</v>
      </c>
      <c r="N142" s="1"/>
      <c r="O142" s="1"/>
    </row>
    <row r="143" spans="1:15" ht="12.75" customHeight="1">
      <c r="A143" s="30">
        <v>133</v>
      </c>
      <c r="B143" s="216" t="s">
        <v>248</v>
      </c>
      <c r="C143" s="230">
        <v>2983.7</v>
      </c>
      <c r="D143" s="231">
        <v>2996.5833333333335</v>
      </c>
      <c r="E143" s="231">
        <v>2953.166666666667</v>
      </c>
      <c r="F143" s="231">
        <v>2922.6333333333337</v>
      </c>
      <c r="G143" s="231">
        <v>2879.2166666666672</v>
      </c>
      <c r="H143" s="231">
        <v>3027.1166666666668</v>
      </c>
      <c r="I143" s="231">
        <v>3070.5333333333338</v>
      </c>
      <c r="J143" s="231">
        <v>3101.0666666666666</v>
      </c>
      <c r="K143" s="230">
        <v>3040</v>
      </c>
      <c r="L143" s="230">
        <v>2966.05</v>
      </c>
      <c r="M143" s="230">
        <v>9.1247100000000003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1976.15</v>
      </c>
      <c r="D144" s="231">
        <v>1990.5</v>
      </c>
      <c r="E144" s="231">
        <v>1956</v>
      </c>
      <c r="F144" s="231">
        <v>1935.85</v>
      </c>
      <c r="G144" s="231">
        <v>1901.35</v>
      </c>
      <c r="H144" s="231">
        <v>2010.65</v>
      </c>
      <c r="I144" s="231">
        <v>2045.15</v>
      </c>
      <c r="J144" s="231">
        <v>2065.3000000000002</v>
      </c>
      <c r="K144" s="230">
        <v>2025</v>
      </c>
      <c r="L144" s="230">
        <v>1970.35</v>
      </c>
      <c r="M144" s="230">
        <v>1.10558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4423.1000000000004</v>
      </c>
      <c r="D145" s="231">
        <v>4443.3999999999996</v>
      </c>
      <c r="E145" s="231">
        <v>4384.5999999999995</v>
      </c>
      <c r="F145" s="231">
        <v>4346.0999999999995</v>
      </c>
      <c r="G145" s="231">
        <v>4287.2999999999993</v>
      </c>
      <c r="H145" s="231">
        <v>4481.8999999999996</v>
      </c>
      <c r="I145" s="231">
        <v>4540.6999999999989</v>
      </c>
      <c r="J145" s="231">
        <v>4579.2</v>
      </c>
      <c r="K145" s="230">
        <v>4502.2</v>
      </c>
      <c r="L145" s="230">
        <v>4404.8999999999996</v>
      </c>
      <c r="M145" s="230">
        <v>4.2544700000000004</v>
      </c>
      <c r="N145" s="1"/>
      <c r="O145" s="1"/>
    </row>
    <row r="146" spans="1:15" ht="12.75" customHeight="1">
      <c r="A146" s="30">
        <v>136</v>
      </c>
      <c r="B146" s="216" t="s">
        <v>337</v>
      </c>
      <c r="C146" s="230">
        <v>499.55</v>
      </c>
      <c r="D146" s="231">
        <v>500.9666666666667</v>
      </c>
      <c r="E146" s="231">
        <v>496.18333333333339</v>
      </c>
      <c r="F146" s="231">
        <v>492.81666666666672</v>
      </c>
      <c r="G146" s="231">
        <v>488.03333333333342</v>
      </c>
      <c r="H146" s="231">
        <v>504.33333333333337</v>
      </c>
      <c r="I146" s="231">
        <v>509.11666666666667</v>
      </c>
      <c r="J146" s="231">
        <v>512.48333333333335</v>
      </c>
      <c r="K146" s="230">
        <v>505.75</v>
      </c>
      <c r="L146" s="230">
        <v>497.6</v>
      </c>
      <c r="M146" s="230">
        <v>0.63644000000000001</v>
      </c>
      <c r="N146" s="1"/>
      <c r="O146" s="1"/>
    </row>
    <row r="147" spans="1:15" ht="12.75" customHeight="1">
      <c r="A147" s="30">
        <v>137</v>
      </c>
      <c r="B147" s="216" t="s">
        <v>338</v>
      </c>
      <c r="C147" s="230">
        <v>207.65</v>
      </c>
      <c r="D147" s="231">
        <v>207.04999999999998</v>
      </c>
      <c r="E147" s="231">
        <v>195.59999999999997</v>
      </c>
      <c r="F147" s="231">
        <v>183.54999999999998</v>
      </c>
      <c r="G147" s="231">
        <v>172.09999999999997</v>
      </c>
      <c r="H147" s="231">
        <v>219.09999999999997</v>
      </c>
      <c r="I147" s="231">
        <v>230.54999999999995</v>
      </c>
      <c r="J147" s="231">
        <v>242.59999999999997</v>
      </c>
      <c r="K147" s="230">
        <v>218.5</v>
      </c>
      <c r="L147" s="230">
        <v>195</v>
      </c>
      <c r="M147" s="230">
        <v>137.09549999999999</v>
      </c>
      <c r="N147" s="1"/>
      <c r="O147" s="1"/>
    </row>
    <row r="148" spans="1:15" ht="12.75" customHeight="1">
      <c r="A148" s="30">
        <v>138</v>
      </c>
      <c r="B148" s="216" t="s">
        <v>339</v>
      </c>
      <c r="C148" s="230">
        <v>191.4</v>
      </c>
      <c r="D148" s="231">
        <v>193.4666666666667</v>
      </c>
      <c r="E148" s="231">
        <v>188.48333333333341</v>
      </c>
      <c r="F148" s="231">
        <v>185.56666666666672</v>
      </c>
      <c r="G148" s="231">
        <v>180.58333333333343</v>
      </c>
      <c r="H148" s="231">
        <v>196.38333333333338</v>
      </c>
      <c r="I148" s="231">
        <v>201.36666666666667</v>
      </c>
      <c r="J148" s="231">
        <v>204.28333333333336</v>
      </c>
      <c r="K148" s="230">
        <v>198.45</v>
      </c>
      <c r="L148" s="230">
        <v>190.55</v>
      </c>
      <c r="M148" s="230">
        <v>9.1593900000000001</v>
      </c>
      <c r="N148" s="1"/>
      <c r="O148" s="1"/>
    </row>
    <row r="149" spans="1:15" ht="12.75" customHeight="1">
      <c r="A149" s="30">
        <v>139</v>
      </c>
      <c r="B149" s="216" t="s">
        <v>813</v>
      </c>
      <c r="C149" s="230">
        <v>46.1</v>
      </c>
      <c r="D149" s="231">
        <v>46.266666666666673</v>
      </c>
      <c r="E149" s="231">
        <v>45.833333333333343</v>
      </c>
      <c r="F149" s="231">
        <v>45.56666666666667</v>
      </c>
      <c r="G149" s="231">
        <v>45.13333333333334</v>
      </c>
      <c r="H149" s="231">
        <v>46.533333333333346</v>
      </c>
      <c r="I149" s="231">
        <v>46.966666666666669</v>
      </c>
      <c r="J149" s="231">
        <v>47.233333333333348</v>
      </c>
      <c r="K149" s="230">
        <v>46.7</v>
      </c>
      <c r="L149" s="230">
        <v>46</v>
      </c>
      <c r="M149" s="230">
        <v>13.38613</v>
      </c>
      <c r="N149" s="1"/>
      <c r="O149" s="1"/>
    </row>
    <row r="150" spans="1:15" ht="12.75" customHeight="1">
      <c r="A150" s="30">
        <v>140</v>
      </c>
      <c r="B150" s="216" t="s">
        <v>340</v>
      </c>
      <c r="C150" s="230">
        <v>62.6</v>
      </c>
      <c r="D150" s="231">
        <v>62.29999999999999</v>
      </c>
      <c r="E150" s="231">
        <v>61.59999999999998</v>
      </c>
      <c r="F150" s="231">
        <v>60.599999999999987</v>
      </c>
      <c r="G150" s="231">
        <v>59.899999999999977</v>
      </c>
      <c r="H150" s="231">
        <v>63.299999999999983</v>
      </c>
      <c r="I150" s="231">
        <v>63.999999999999986</v>
      </c>
      <c r="J150" s="231">
        <v>64.999999999999986</v>
      </c>
      <c r="K150" s="230">
        <v>63</v>
      </c>
      <c r="L150" s="230">
        <v>61.3</v>
      </c>
      <c r="M150" s="230">
        <v>47.146630000000002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3576.15</v>
      </c>
      <c r="D151" s="231">
        <v>3598.85</v>
      </c>
      <c r="E151" s="231">
        <v>3547.75</v>
      </c>
      <c r="F151" s="231">
        <v>3519.35</v>
      </c>
      <c r="G151" s="231">
        <v>3468.25</v>
      </c>
      <c r="H151" s="231">
        <v>3627.25</v>
      </c>
      <c r="I151" s="231">
        <v>3678.3499999999995</v>
      </c>
      <c r="J151" s="231">
        <v>3706.75</v>
      </c>
      <c r="K151" s="230">
        <v>3649.95</v>
      </c>
      <c r="L151" s="230">
        <v>3570.45</v>
      </c>
      <c r="M151" s="230">
        <v>12.350910000000001</v>
      </c>
      <c r="N151" s="1"/>
      <c r="O151" s="1"/>
    </row>
    <row r="152" spans="1:15" ht="12.75" customHeight="1">
      <c r="A152" s="30">
        <v>142</v>
      </c>
      <c r="B152" s="216" t="s">
        <v>341</v>
      </c>
      <c r="C152" s="230">
        <v>469.2</v>
      </c>
      <c r="D152" s="231">
        <v>471.71666666666664</v>
      </c>
      <c r="E152" s="231">
        <v>462.2833333333333</v>
      </c>
      <c r="F152" s="231">
        <v>455.36666666666667</v>
      </c>
      <c r="G152" s="231">
        <v>445.93333333333334</v>
      </c>
      <c r="H152" s="231">
        <v>478.63333333333327</v>
      </c>
      <c r="I152" s="231">
        <v>488.06666666666655</v>
      </c>
      <c r="J152" s="231">
        <v>494.98333333333323</v>
      </c>
      <c r="K152" s="230">
        <v>481.15</v>
      </c>
      <c r="L152" s="230">
        <v>464.8</v>
      </c>
      <c r="M152" s="230">
        <v>3.9950100000000002</v>
      </c>
      <c r="N152" s="1"/>
      <c r="O152" s="1"/>
    </row>
    <row r="153" spans="1:15" ht="12.75" customHeight="1">
      <c r="A153" s="30">
        <v>143</v>
      </c>
      <c r="B153" s="216" t="s">
        <v>249</v>
      </c>
      <c r="C153" s="230">
        <v>390</v>
      </c>
      <c r="D153" s="231">
        <v>389.88333333333338</v>
      </c>
      <c r="E153" s="231">
        <v>387.11666666666679</v>
      </c>
      <c r="F153" s="231">
        <v>384.23333333333341</v>
      </c>
      <c r="G153" s="231">
        <v>381.46666666666681</v>
      </c>
      <c r="H153" s="231">
        <v>392.76666666666677</v>
      </c>
      <c r="I153" s="231">
        <v>395.5333333333333</v>
      </c>
      <c r="J153" s="231">
        <v>398.41666666666674</v>
      </c>
      <c r="K153" s="230">
        <v>392.65</v>
      </c>
      <c r="L153" s="230">
        <v>387</v>
      </c>
      <c r="M153" s="230">
        <v>1.1427400000000001</v>
      </c>
      <c r="N153" s="1"/>
      <c r="O153" s="1"/>
    </row>
    <row r="154" spans="1:15" ht="12.75" customHeight="1">
      <c r="A154" s="30">
        <v>144</v>
      </c>
      <c r="B154" s="216" t="s">
        <v>250</v>
      </c>
      <c r="C154" s="230">
        <v>1389.05</v>
      </c>
      <c r="D154" s="231">
        <v>1418.3166666666666</v>
      </c>
      <c r="E154" s="231">
        <v>1336.8333333333333</v>
      </c>
      <c r="F154" s="231">
        <v>1284.6166666666666</v>
      </c>
      <c r="G154" s="231">
        <v>1203.1333333333332</v>
      </c>
      <c r="H154" s="231">
        <v>1470.5333333333333</v>
      </c>
      <c r="I154" s="231">
        <v>1552.0166666666669</v>
      </c>
      <c r="J154" s="231">
        <v>1604.2333333333333</v>
      </c>
      <c r="K154" s="230">
        <v>1499.8</v>
      </c>
      <c r="L154" s="230">
        <v>1366.1</v>
      </c>
      <c r="M154" s="230">
        <v>2.2908499999999998</v>
      </c>
      <c r="N154" s="1"/>
      <c r="O154" s="1"/>
    </row>
    <row r="155" spans="1:15" ht="12.75" customHeight="1">
      <c r="A155" s="30">
        <v>145</v>
      </c>
      <c r="B155" s="216" t="s">
        <v>342</v>
      </c>
      <c r="C155" s="230">
        <v>96.9</v>
      </c>
      <c r="D155" s="231">
        <v>97.733333333333334</v>
      </c>
      <c r="E155" s="231">
        <v>95.666666666666671</v>
      </c>
      <c r="F155" s="231">
        <v>94.433333333333337</v>
      </c>
      <c r="G155" s="231">
        <v>92.366666666666674</v>
      </c>
      <c r="H155" s="231">
        <v>98.966666666666669</v>
      </c>
      <c r="I155" s="231">
        <v>101.03333333333333</v>
      </c>
      <c r="J155" s="231">
        <v>102.26666666666667</v>
      </c>
      <c r="K155" s="230">
        <v>99.8</v>
      </c>
      <c r="L155" s="230">
        <v>96.5</v>
      </c>
      <c r="M155" s="230">
        <v>62.780329999999999</v>
      </c>
      <c r="N155" s="1"/>
      <c r="O155" s="1"/>
    </row>
    <row r="156" spans="1:15" ht="12.75" customHeight="1">
      <c r="A156" s="30">
        <v>146</v>
      </c>
      <c r="B156" s="216" t="s">
        <v>769</v>
      </c>
      <c r="C156" s="230">
        <v>82.8</v>
      </c>
      <c r="D156" s="231">
        <v>82.666666666666657</v>
      </c>
      <c r="E156" s="231">
        <v>81.48333333333332</v>
      </c>
      <c r="F156" s="231">
        <v>80.166666666666657</v>
      </c>
      <c r="G156" s="231">
        <v>78.98333333333332</v>
      </c>
      <c r="H156" s="231">
        <v>83.98333333333332</v>
      </c>
      <c r="I156" s="231">
        <v>85.166666666666657</v>
      </c>
      <c r="J156" s="231">
        <v>86.48333333333332</v>
      </c>
      <c r="K156" s="230">
        <v>83.85</v>
      </c>
      <c r="L156" s="230">
        <v>81.349999999999994</v>
      </c>
      <c r="M156" s="230">
        <v>105.8763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2084.0500000000002</v>
      </c>
      <c r="D157" s="231">
        <v>2098.4666666666667</v>
      </c>
      <c r="E157" s="231">
        <v>2060.6333333333332</v>
      </c>
      <c r="F157" s="231">
        <v>2037.2166666666667</v>
      </c>
      <c r="G157" s="231">
        <v>1999.3833333333332</v>
      </c>
      <c r="H157" s="231">
        <v>2121.8833333333332</v>
      </c>
      <c r="I157" s="231">
        <v>2159.7166666666662</v>
      </c>
      <c r="J157" s="231">
        <v>2183.1333333333332</v>
      </c>
      <c r="K157" s="230">
        <v>2136.3000000000002</v>
      </c>
      <c r="L157" s="230">
        <v>2075.0500000000002</v>
      </c>
      <c r="M157" s="230">
        <v>1.89723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205.75</v>
      </c>
      <c r="D158" s="231">
        <v>206.5333333333333</v>
      </c>
      <c r="E158" s="231">
        <v>204.4166666666666</v>
      </c>
      <c r="F158" s="231">
        <v>203.08333333333329</v>
      </c>
      <c r="G158" s="231">
        <v>200.96666666666658</v>
      </c>
      <c r="H158" s="231">
        <v>207.86666666666662</v>
      </c>
      <c r="I158" s="231">
        <v>209.98333333333329</v>
      </c>
      <c r="J158" s="231">
        <v>211.31666666666663</v>
      </c>
      <c r="K158" s="230">
        <v>208.65</v>
      </c>
      <c r="L158" s="230">
        <v>205.2</v>
      </c>
      <c r="M158" s="230">
        <v>86.975409999999997</v>
      </c>
      <c r="N158" s="1"/>
      <c r="O158" s="1"/>
    </row>
    <row r="159" spans="1:15" ht="12.75" customHeight="1">
      <c r="A159" s="30">
        <v>149</v>
      </c>
      <c r="B159" s="216" t="s">
        <v>343</v>
      </c>
      <c r="C159" s="230">
        <v>289.7</v>
      </c>
      <c r="D159" s="231">
        <v>289.08333333333331</v>
      </c>
      <c r="E159" s="231">
        <v>282.66666666666663</v>
      </c>
      <c r="F159" s="231">
        <v>275.63333333333333</v>
      </c>
      <c r="G159" s="231">
        <v>269.21666666666664</v>
      </c>
      <c r="H159" s="231">
        <v>296.11666666666662</v>
      </c>
      <c r="I159" s="231">
        <v>302.53333333333325</v>
      </c>
      <c r="J159" s="231">
        <v>309.56666666666661</v>
      </c>
      <c r="K159" s="230">
        <v>295.5</v>
      </c>
      <c r="L159" s="230">
        <v>282.05</v>
      </c>
      <c r="M159" s="230">
        <v>1.9662999999999999</v>
      </c>
      <c r="N159" s="1"/>
      <c r="O159" s="1"/>
    </row>
    <row r="160" spans="1:15" ht="12.75" customHeight="1">
      <c r="A160" s="30">
        <v>150</v>
      </c>
      <c r="B160" s="216" t="s">
        <v>802</v>
      </c>
      <c r="C160" s="230">
        <v>125.75</v>
      </c>
      <c r="D160" s="231">
        <v>126.46666666666665</v>
      </c>
      <c r="E160" s="231">
        <v>124.33333333333331</v>
      </c>
      <c r="F160" s="231">
        <v>122.91666666666666</v>
      </c>
      <c r="G160" s="231">
        <v>120.78333333333332</v>
      </c>
      <c r="H160" s="231">
        <v>127.88333333333331</v>
      </c>
      <c r="I160" s="231">
        <v>130.01666666666665</v>
      </c>
      <c r="J160" s="231">
        <v>131.43333333333331</v>
      </c>
      <c r="K160" s="230">
        <v>128.6</v>
      </c>
      <c r="L160" s="230">
        <v>125.05</v>
      </c>
      <c r="M160" s="230">
        <v>26.340530000000001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126.75</v>
      </c>
      <c r="D161" s="231">
        <v>127.31666666666666</v>
      </c>
      <c r="E161" s="231">
        <v>125.88333333333333</v>
      </c>
      <c r="F161" s="231">
        <v>125.01666666666667</v>
      </c>
      <c r="G161" s="231">
        <v>123.58333333333333</v>
      </c>
      <c r="H161" s="231">
        <v>128.18333333333334</v>
      </c>
      <c r="I161" s="231">
        <v>129.61666666666667</v>
      </c>
      <c r="J161" s="231">
        <v>130.48333333333332</v>
      </c>
      <c r="K161" s="230">
        <v>128.75</v>
      </c>
      <c r="L161" s="230">
        <v>126.45</v>
      </c>
      <c r="M161" s="230">
        <v>110.1888</v>
      </c>
      <c r="N161" s="1"/>
      <c r="O161" s="1"/>
    </row>
    <row r="162" spans="1:15" ht="12.75" customHeight="1">
      <c r="A162" s="30">
        <v>152</v>
      </c>
      <c r="B162" s="216" t="s">
        <v>770</v>
      </c>
      <c r="C162" s="230">
        <v>315.7</v>
      </c>
      <c r="D162" s="231">
        <v>316.38333333333333</v>
      </c>
      <c r="E162" s="231">
        <v>311.81666666666666</v>
      </c>
      <c r="F162" s="231">
        <v>307.93333333333334</v>
      </c>
      <c r="G162" s="231">
        <v>303.36666666666667</v>
      </c>
      <c r="H162" s="231">
        <v>320.26666666666665</v>
      </c>
      <c r="I162" s="231">
        <v>324.83333333333326</v>
      </c>
      <c r="J162" s="231">
        <v>328.71666666666664</v>
      </c>
      <c r="K162" s="230">
        <v>320.95</v>
      </c>
      <c r="L162" s="230">
        <v>312.5</v>
      </c>
      <c r="M162" s="230">
        <v>4.6580300000000001</v>
      </c>
      <c r="N162" s="1"/>
      <c r="O162" s="1"/>
    </row>
    <row r="163" spans="1:15" ht="12.75" customHeight="1">
      <c r="A163" s="30">
        <v>153</v>
      </c>
      <c r="B163" s="216" t="s">
        <v>344</v>
      </c>
      <c r="C163" s="230">
        <v>4446.95</v>
      </c>
      <c r="D163" s="231">
        <v>4458.9833333333336</v>
      </c>
      <c r="E163" s="231">
        <v>4417.9666666666672</v>
      </c>
      <c r="F163" s="231">
        <v>4388.9833333333336</v>
      </c>
      <c r="G163" s="231">
        <v>4347.9666666666672</v>
      </c>
      <c r="H163" s="231">
        <v>4487.9666666666672</v>
      </c>
      <c r="I163" s="231">
        <v>4528.9833333333336</v>
      </c>
      <c r="J163" s="231">
        <v>4557.9666666666672</v>
      </c>
      <c r="K163" s="230">
        <v>4500</v>
      </c>
      <c r="L163" s="230">
        <v>4430</v>
      </c>
      <c r="M163" s="230">
        <v>0.21215000000000001</v>
      </c>
      <c r="N163" s="1"/>
      <c r="O163" s="1"/>
    </row>
    <row r="164" spans="1:15" ht="12.75" customHeight="1">
      <c r="A164" s="30">
        <v>154</v>
      </c>
      <c r="B164" s="216" t="s">
        <v>345</v>
      </c>
      <c r="C164" s="230">
        <v>890.65</v>
      </c>
      <c r="D164" s="231">
        <v>895.61666666666679</v>
      </c>
      <c r="E164" s="231">
        <v>881.23333333333358</v>
      </c>
      <c r="F164" s="231">
        <v>871.81666666666683</v>
      </c>
      <c r="G164" s="231">
        <v>857.43333333333362</v>
      </c>
      <c r="H164" s="231">
        <v>905.03333333333353</v>
      </c>
      <c r="I164" s="231">
        <v>919.41666666666674</v>
      </c>
      <c r="J164" s="231">
        <v>928.83333333333348</v>
      </c>
      <c r="K164" s="230">
        <v>910</v>
      </c>
      <c r="L164" s="230">
        <v>886.2</v>
      </c>
      <c r="M164" s="230">
        <v>1.1866699999999999</v>
      </c>
      <c r="N164" s="1"/>
      <c r="O164" s="1"/>
    </row>
    <row r="165" spans="1:15" ht="12.75" customHeight="1">
      <c r="A165" s="30">
        <v>155</v>
      </c>
      <c r="B165" s="216" t="s">
        <v>346</v>
      </c>
      <c r="C165" s="230">
        <v>187.35</v>
      </c>
      <c r="D165" s="231">
        <v>188.78333333333333</v>
      </c>
      <c r="E165" s="231">
        <v>185.06666666666666</v>
      </c>
      <c r="F165" s="231">
        <v>182.78333333333333</v>
      </c>
      <c r="G165" s="231">
        <v>179.06666666666666</v>
      </c>
      <c r="H165" s="231">
        <v>191.06666666666666</v>
      </c>
      <c r="I165" s="231">
        <v>194.7833333333333</v>
      </c>
      <c r="J165" s="231">
        <v>197.06666666666666</v>
      </c>
      <c r="K165" s="230">
        <v>192.5</v>
      </c>
      <c r="L165" s="230">
        <v>186.5</v>
      </c>
      <c r="M165" s="230">
        <v>6.32111</v>
      </c>
      <c r="N165" s="1"/>
      <c r="O165" s="1"/>
    </row>
    <row r="166" spans="1:15" ht="12.75" customHeight="1">
      <c r="A166" s="30">
        <v>156</v>
      </c>
      <c r="B166" s="216" t="s">
        <v>347</v>
      </c>
      <c r="C166" s="230">
        <v>133.1</v>
      </c>
      <c r="D166" s="231">
        <v>133.05000000000001</v>
      </c>
      <c r="E166" s="231">
        <v>131.60000000000002</v>
      </c>
      <c r="F166" s="231">
        <v>130.10000000000002</v>
      </c>
      <c r="G166" s="231">
        <v>128.65000000000003</v>
      </c>
      <c r="H166" s="231">
        <v>134.55000000000001</v>
      </c>
      <c r="I166" s="231">
        <v>136</v>
      </c>
      <c r="J166" s="231">
        <v>137.5</v>
      </c>
      <c r="K166" s="230">
        <v>134.5</v>
      </c>
      <c r="L166" s="230">
        <v>131.55000000000001</v>
      </c>
      <c r="M166" s="230">
        <v>21.203769999999999</v>
      </c>
      <c r="N166" s="1"/>
      <c r="O166" s="1"/>
    </row>
    <row r="167" spans="1:15" ht="12.75" customHeight="1">
      <c r="A167" s="30">
        <v>157</v>
      </c>
      <c r="B167" s="216" t="s">
        <v>251</v>
      </c>
      <c r="C167" s="230">
        <v>283.64999999999998</v>
      </c>
      <c r="D167" s="231">
        <v>282.88333333333333</v>
      </c>
      <c r="E167" s="231">
        <v>280.76666666666665</v>
      </c>
      <c r="F167" s="231">
        <v>277.88333333333333</v>
      </c>
      <c r="G167" s="231">
        <v>275.76666666666665</v>
      </c>
      <c r="H167" s="231">
        <v>285.76666666666665</v>
      </c>
      <c r="I167" s="231">
        <v>287.88333333333333</v>
      </c>
      <c r="J167" s="231">
        <v>290.76666666666665</v>
      </c>
      <c r="K167" s="230">
        <v>285</v>
      </c>
      <c r="L167" s="230">
        <v>280</v>
      </c>
      <c r="M167" s="230">
        <v>6.5908699999999998</v>
      </c>
      <c r="N167" s="1"/>
      <c r="O167" s="1"/>
    </row>
    <row r="168" spans="1:15" ht="12.75" customHeight="1">
      <c r="A168" s="30">
        <v>158</v>
      </c>
      <c r="B168" s="216" t="s">
        <v>814</v>
      </c>
      <c r="C168" s="230">
        <v>1081.95</v>
      </c>
      <c r="D168" s="231">
        <v>1082.3166666666668</v>
      </c>
      <c r="E168" s="231">
        <v>1059.7333333333336</v>
      </c>
      <c r="F168" s="231">
        <v>1037.5166666666667</v>
      </c>
      <c r="G168" s="231">
        <v>1014.9333333333334</v>
      </c>
      <c r="H168" s="231">
        <v>1104.5333333333338</v>
      </c>
      <c r="I168" s="231">
        <v>1127.1166666666672</v>
      </c>
      <c r="J168" s="231">
        <v>1149.3333333333339</v>
      </c>
      <c r="K168" s="230">
        <v>1104.9000000000001</v>
      </c>
      <c r="L168" s="230">
        <v>1060.0999999999999</v>
      </c>
      <c r="M168" s="230">
        <v>0.34128999999999998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106.2</v>
      </c>
      <c r="D169" s="231">
        <v>107.28333333333335</v>
      </c>
      <c r="E169" s="231">
        <v>103.7166666666667</v>
      </c>
      <c r="F169" s="231">
        <v>101.23333333333335</v>
      </c>
      <c r="G169" s="231">
        <v>97.6666666666667</v>
      </c>
      <c r="H169" s="231">
        <v>109.76666666666669</v>
      </c>
      <c r="I169" s="231">
        <v>113.33333333333333</v>
      </c>
      <c r="J169" s="231">
        <v>115.81666666666669</v>
      </c>
      <c r="K169" s="230">
        <v>110.85</v>
      </c>
      <c r="L169" s="230">
        <v>104.8</v>
      </c>
      <c r="M169" s="230">
        <v>247.15468000000001</v>
      </c>
      <c r="N169" s="1"/>
      <c r="O169" s="1"/>
    </row>
    <row r="170" spans="1:15" ht="12.75" customHeight="1">
      <c r="A170" s="30">
        <v>160</v>
      </c>
      <c r="B170" s="216" t="s">
        <v>349</v>
      </c>
      <c r="C170" s="230">
        <v>1474.85</v>
      </c>
      <c r="D170" s="231">
        <v>1479.4333333333334</v>
      </c>
      <c r="E170" s="231">
        <v>1460.8666666666668</v>
      </c>
      <c r="F170" s="231">
        <v>1446.8833333333334</v>
      </c>
      <c r="G170" s="231">
        <v>1428.3166666666668</v>
      </c>
      <c r="H170" s="231">
        <v>1493.4166666666667</v>
      </c>
      <c r="I170" s="231">
        <v>1511.9833333333333</v>
      </c>
      <c r="J170" s="231">
        <v>1525.9666666666667</v>
      </c>
      <c r="K170" s="230">
        <v>1498</v>
      </c>
      <c r="L170" s="230">
        <v>1465.45</v>
      </c>
      <c r="M170" s="230">
        <v>0.49695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45</v>
      </c>
      <c r="D171" s="231">
        <v>45.25</v>
      </c>
      <c r="E171" s="231">
        <v>44.65</v>
      </c>
      <c r="F171" s="231">
        <v>44.3</v>
      </c>
      <c r="G171" s="231">
        <v>43.699999999999996</v>
      </c>
      <c r="H171" s="231">
        <v>45.6</v>
      </c>
      <c r="I171" s="231">
        <v>46.199999999999996</v>
      </c>
      <c r="J171" s="231">
        <v>46.550000000000004</v>
      </c>
      <c r="K171" s="230">
        <v>45.85</v>
      </c>
      <c r="L171" s="230">
        <v>44.9</v>
      </c>
      <c r="M171" s="230">
        <v>47.682810000000003</v>
      </c>
      <c r="N171" s="1"/>
      <c r="O171" s="1"/>
    </row>
    <row r="172" spans="1:15" ht="12.75" customHeight="1">
      <c r="A172" s="30">
        <v>162</v>
      </c>
      <c r="B172" s="216" t="s">
        <v>350</v>
      </c>
      <c r="C172" s="230">
        <v>2657.15</v>
      </c>
      <c r="D172" s="231">
        <v>2665.6833333333329</v>
      </c>
      <c r="E172" s="231">
        <v>2632.3666666666659</v>
      </c>
      <c r="F172" s="231">
        <v>2607.583333333333</v>
      </c>
      <c r="G172" s="231">
        <v>2574.266666666666</v>
      </c>
      <c r="H172" s="231">
        <v>2690.4666666666658</v>
      </c>
      <c r="I172" s="231">
        <v>2723.7833333333324</v>
      </c>
      <c r="J172" s="231">
        <v>2748.5666666666657</v>
      </c>
      <c r="K172" s="230">
        <v>2699</v>
      </c>
      <c r="L172" s="230">
        <v>2640.9</v>
      </c>
      <c r="M172" s="230">
        <v>0.17355000000000001</v>
      </c>
      <c r="N172" s="1"/>
      <c r="O172" s="1"/>
    </row>
    <row r="173" spans="1:15" ht="12.75" customHeight="1">
      <c r="A173" s="30">
        <v>163</v>
      </c>
      <c r="B173" s="216" t="s">
        <v>351</v>
      </c>
      <c r="C173" s="230">
        <v>2980.05</v>
      </c>
      <c r="D173" s="231">
        <v>2986.4666666666667</v>
      </c>
      <c r="E173" s="231">
        <v>2954.5833333333335</v>
      </c>
      <c r="F173" s="231">
        <v>2929.1166666666668</v>
      </c>
      <c r="G173" s="231">
        <v>2897.2333333333336</v>
      </c>
      <c r="H173" s="231">
        <v>3011.9333333333334</v>
      </c>
      <c r="I173" s="231">
        <v>3043.8166666666666</v>
      </c>
      <c r="J173" s="231">
        <v>3069.2833333333333</v>
      </c>
      <c r="K173" s="230">
        <v>3018.35</v>
      </c>
      <c r="L173" s="230">
        <v>2961</v>
      </c>
      <c r="M173" s="230">
        <v>0.40465000000000001</v>
      </c>
      <c r="N173" s="1"/>
      <c r="O173" s="1"/>
    </row>
    <row r="174" spans="1:15" ht="12.75" customHeight="1">
      <c r="A174" s="30">
        <v>164</v>
      </c>
      <c r="B174" s="216" t="s">
        <v>352</v>
      </c>
      <c r="C174" s="230">
        <v>176</v>
      </c>
      <c r="D174" s="231">
        <v>176.20000000000002</v>
      </c>
      <c r="E174" s="231">
        <v>172.80000000000004</v>
      </c>
      <c r="F174" s="231">
        <v>169.60000000000002</v>
      </c>
      <c r="G174" s="231">
        <v>166.20000000000005</v>
      </c>
      <c r="H174" s="231">
        <v>179.40000000000003</v>
      </c>
      <c r="I174" s="231">
        <v>182.8</v>
      </c>
      <c r="J174" s="231">
        <v>186.00000000000003</v>
      </c>
      <c r="K174" s="230">
        <v>179.6</v>
      </c>
      <c r="L174" s="230">
        <v>173</v>
      </c>
      <c r="M174" s="230">
        <v>11.50131</v>
      </c>
      <c r="N174" s="1"/>
      <c r="O174" s="1"/>
    </row>
    <row r="175" spans="1:15" ht="12.75" customHeight="1">
      <c r="A175" s="30">
        <v>165</v>
      </c>
      <c r="B175" s="216" t="s">
        <v>252</v>
      </c>
      <c r="C175" s="230">
        <v>1331.95</v>
      </c>
      <c r="D175" s="231">
        <v>1342.3000000000002</v>
      </c>
      <c r="E175" s="231">
        <v>1304.7000000000003</v>
      </c>
      <c r="F175" s="231">
        <v>1277.45</v>
      </c>
      <c r="G175" s="231">
        <v>1239.8500000000001</v>
      </c>
      <c r="H175" s="231">
        <v>1369.5500000000004</v>
      </c>
      <c r="I175" s="231">
        <v>1407.1500000000003</v>
      </c>
      <c r="J175" s="231">
        <v>1434.4000000000005</v>
      </c>
      <c r="K175" s="230">
        <v>1379.9</v>
      </c>
      <c r="L175" s="230">
        <v>1315.05</v>
      </c>
      <c r="M175" s="230">
        <v>2.3792800000000001</v>
      </c>
      <c r="N175" s="1"/>
      <c r="O175" s="1"/>
    </row>
    <row r="176" spans="1:15" ht="12.75" customHeight="1">
      <c r="A176" s="30">
        <v>166</v>
      </c>
      <c r="B176" s="216" t="s">
        <v>353</v>
      </c>
      <c r="C176" s="230">
        <v>1281.5</v>
      </c>
      <c r="D176" s="231">
        <v>1282.1000000000001</v>
      </c>
      <c r="E176" s="231">
        <v>1264.3000000000002</v>
      </c>
      <c r="F176" s="231">
        <v>1247.1000000000001</v>
      </c>
      <c r="G176" s="231">
        <v>1229.3000000000002</v>
      </c>
      <c r="H176" s="231">
        <v>1299.3000000000002</v>
      </c>
      <c r="I176" s="231">
        <v>1317.1</v>
      </c>
      <c r="J176" s="231">
        <v>1334.3000000000002</v>
      </c>
      <c r="K176" s="230">
        <v>1299.9000000000001</v>
      </c>
      <c r="L176" s="230">
        <v>1264.9000000000001</v>
      </c>
      <c r="M176" s="230">
        <v>1.24231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604.1</v>
      </c>
      <c r="D177" s="231">
        <v>605.4666666666667</v>
      </c>
      <c r="E177" s="231">
        <v>598.03333333333342</v>
      </c>
      <c r="F177" s="231">
        <v>591.9666666666667</v>
      </c>
      <c r="G177" s="231">
        <v>584.53333333333342</v>
      </c>
      <c r="H177" s="231">
        <v>611.53333333333342</v>
      </c>
      <c r="I177" s="231">
        <v>618.96666666666681</v>
      </c>
      <c r="J177" s="231">
        <v>625.03333333333342</v>
      </c>
      <c r="K177" s="230">
        <v>612.9</v>
      </c>
      <c r="L177" s="230">
        <v>599.4</v>
      </c>
      <c r="M177" s="230">
        <v>10.43069</v>
      </c>
      <c r="N177" s="1"/>
      <c r="O177" s="1"/>
    </row>
    <row r="178" spans="1:15" ht="12.75" customHeight="1">
      <c r="A178" s="30">
        <v>168</v>
      </c>
      <c r="B178" s="216" t="s">
        <v>815</v>
      </c>
      <c r="C178" s="230">
        <v>1116.75</v>
      </c>
      <c r="D178" s="231">
        <v>1119.2</v>
      </c>
      <c r="E178" s="231">
        <v>1108.75</v>
      </c>
      <c r="F178" s="231">
        <v>1100.75</v>
      </c>
      <c r="G178" s="231">
        <v>1090.3</v>
      </c>
      <c r="H178" s="231">
        <v>1127.2</v>
      </c>
      <c r="I178" s="231">
        <v>1137.6500000000003</v>
      </c>
      <c r="J178" s="231">
        <v>1145.6500000000001</v>
      </c>
      <c r="K178" s="230">
        <v>1129.6500000000001</v>
      </c>
      <c r="L178" s="230">
        <v>1111.2</v>
      </c>
      <c r="M178" s="230">
        <v>0.13641</v>
      </c>
      <c r="N178" s="1"/>
      <c r="O178" s="1"/>
    </row>
    <row r="179" spans="1:15" ht="12.75" customHeight="1">
      <c r="A179" s="30">
        <v>169</v>
      </c>
      <c r="B179" s="216" t="s">
        <v>354</v>
      </c>
      <c r="C179" s="230">
        <v>1735.3</v>
      </c>
      <c r="D179" s="231">
        <v>1748.1666666666667</v>
      </c>
      <c r="E179" s="231">
        <v>1717.0833333333335</v>
      </c>
      <c r="F179" s="231">
        <v>1698.8666666666668</v>
      </c>
      <c r="G179" s="231">
        <v>1667.7833333333335</v>
      </c>
      <c r="H179" s="231">
        <v>1766.3833333333334</v>
      </c>
      <c r="I179" s="231">
        <v>1797.4666666666669</v>
      </c>
      <c r="J179" s="231">
        <v>1815.6833333333334</v>
      </c>
      <c r="K179" s="230">
        <v>1779.25</v>
      </c>
      <c r="L179" s="230">
        <v>1729.95</v>
      </c>
      <c r="M179" s="230">
        <v>0.77495999999999998</v>
      </c>
      <c r="N179" s="1"/>
      <c r="O179" s="1"/>
    </row>
    <row r="180" spans="1:15" ht="12.75" customHeight="1">
      <c r="A180" s="30">
        <v>170</v>
      </c>
      <c r="B180" s="216" t="s">
        <v>253</v>
      </c>
      <c r="C180" s="230">
        <v>423.85</v>
      </c>
      <c r="D180" s="231">
        <v>425.58333333333331</v>
      </c>
      <c r="E180" s="231">
        <v>421.41666666666663</v>
      </c>
      <c r="F180" s="231">
        <v>418.98333333333329</v>
      </c>
      <c r="G180" s="231">
        <v>414.81666666666661</v>
      </c>
      <c r="H180" s="231">
        <v>428.01666666666665</v>
      </c>
      <c r="I180" s="231">
        <v>432.18333333333328</v>
      </c>
      <c r="J180" s="231">
        <v>434.61666666666667</v>
      </c>
      <c r="K180" s="230">
        <v>429.75</v>
      </c>
      <c r="L180" s="230">
        <v>423.15</v>
      </c>
      <c r="M180" s="230">
        <v>0.39434999999999998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1008.8</v>
      </c>
      <c r="D181" s="231">
        <v>1012.4333333333334</v>
      </c>
      <c r="E181" s="231">
        <v>1002.3666666666668</v>
      </c>
      <c r="F181" s="231">
        <v>995.93333333333339</v>
      </c>
      <c r="G181" s="231">
        <v>985.86666666666679</v>
      </c>
      <c r="H181" s="231">
        <v>1018.8666666666668</v>
      </c>
      <c r="I181" s="231">
        <v>1028.9333333333334</v>
      </c>
      <c r="J181" s="231">
        <v>1035.3666666666668</v>
      </c>
      <c r="K181" s="230">
        <v>1022.5</v>
      </c>
      <c r="L181" s="230">
        <v>1006</v>
      </c>
      <c r="M181" s="230">
        <v>6.9187700000000003</v>
      </c>
      <c r="N181" s="1"/>
      <c r="O181" s="1"/>
    </row>
    <row r="182" spans="1:15" ht="12.75" customHeight="1">
      <c r="A182" s="30">
        <v>172</v>
      </c>
      <c r="B182" s="216" t="s">
        <v>254</v>
      </c>
      <c r="C182" s="230">
        <v>459.7</v>
      </c>
      <c r="D182" s="231">
        <v>463.05</v>
      </c>
      <c r="E182" s="231">
        <v>454.65000000000003</v>
      </c>
      <c r="F182" s="231">
        <v>449.6</v>
      </c>
      <c r="G182" s="231">
        <v>441.20000000000005</v>
      </c>
      <c r="H182" s="231">
        <v>468.1</v>
      </c>
      <c r="I182" s="231">
        <v>476.5</v>
      </c>
      <c r="J182" s="231">
        <v>481.55</v>
      </c>
      <c r="K182" s="230">
        <v>471.45</v>
      </c>
      <c r="L182" s="230">
        <v>458</v>
      </c>
      <c r="M182" s="230">
        <v>0.95809999999999995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1309.1500000000001</v>
      </c>
      <c r="D183" s="231">
        <v>1336.0666666666668</v>
      </c>
      <c r="E183" s="231">
        <v>1274.4833333333336</v>
      </c>
      <c r="F183" s="231">
        <v>1239.8166666666668</v>
      </c>
      <c r="G183" s="231">
        <v>1178.2333333333336</v>
      </c>
      <c r="H183" s="231">
        <v>1370.7333333333336</v>
      </c>
      <c r="I183" s="231">
        <v>1432.3166666666671</v>
      </c>
      <c r="J183" s="231">
        <v>1466.9833333333336</v>
      </c>
      <c r="K183" s="230">
        <v>1397.65</v>
      </c>
      <c r="L183" s="230">
        <v>1301.4000000000001</v>
      </c>
      <c r="M183" s="230">
        <v>13.366630000000001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277.75</v>
      </c>
      <c r="D184" s="231">
        <v>281.26666666666665</v>
      </c>
      <c r="E184" s="231">
        <v>272.68333333333328</v>
      </c>
      <c r="F184" s="231">
        <v>267.61666666666662</v>
      </c>
      <c r="G184" s="231">
        <v>259.03333333333325</v>
      </c>
      <c r="H184" s="231">
        <v>286.33333333333331</v>
      </c>
      <c r="I184" s="231">
        <v>294.91666666666669</v>
      </c>
      <c r="J184" s="231">
        <v>299.98333333333335</v>
      </c>
      <c r="K184" s="230">
        <v>289.85000000000002</v>
      </c>
      <c r="L184" s="230">
        <v>276.2</v>
      </c>
      <c r="M184" s="230">
        <v>22.739570000000001</v>
      </c>
      <c r="N184" s="1"/>
      <c r="O184" s="1"/>
    </row>
    <row r="185" spans="1:15" ht="12.75" customHeight="1">
      <c r="A185" s="30">
        <v>175</v>
      </c>
      <c r="B185" s="216" t="s">
        <v>355</v>
      </c>
      <c r="C185" s="230">
        <v>348.05</v>
      </c>
      <c r="D185" s="231">
        <v>350.16666666666669</v>
      </c>
      <c r="E185" s="231">
        <v>340.43333333333339</v>
      </c>
      <c r="F185" s="231">
        <v>332.81666666666672</v>
      </c>
      <c r="G185" s="231">
        <v>323.08333333333343</v>
      </c>
      <c r="H185" s="231">
        <v>357.78333333333336</v>
      </c>
      <c r="I185" s="231">
        <v>367.51666666666659</v>
      </c>
      <c r="J185" s="231">
        <v>375.13333333333333</v>
      </c>
      <c r="K185" s="230">
        <v>359.9</v>
      </c>
      <c r="L185" s="230">
        <v>342.55</v>
      </c>
      <c r="M185" s="230">
        <v>22.948229999999999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1705.7</v>
      </c>
      <c r="D186" s="231">
        <v>1711.8166666666666</v>
      </c>
      <c r="E186" s="231">
        <v>1690.6333333333332</v>
      </c>
      <c r="F186" s="231">
        <v>1675.5666666666666</v>
      </c>
      <c r="G186" s="231">
        <v>1654.3833333333332</v>
      </c>
      <c r="H186" s="231">
        <v>1726.8833333333332</v>
      </c>
      <c r="I186" s="231">
        <v>1748.0666666666666</v>
      </c>
      <c r="J186" s="231">
        <v>1763.1333333333332</v>
      </c>
      <c r="K186" s="230">
        <v>1733</v>
      </c>
      <c r="L186" s="230">
        <v>1696.75</v>
      </c>
      <c r="M186" s="230">
        <v>2.3174999999999999</v>
      </c>
      <c r="N186" s="1"/>
      <c r="O186" s="1"/>
    </row>
    <row r="187" spans="1:15" ht="12.75" customHeight="1">
      <c r="A187" s="30">
        <v>177</v>
      </c>
      <c r="B187" s="216" t="s">
        <v>356</v>
      </c>
      <c r="C187" s="230">
        <v>682.9</v>
      </c>
      <c r="D187" s="231">
        <v>692.81666666666661</v>
      </c>
      <c r="E187" s="231">
        <v>671.63333333333321</v>
      </c>
      <c r="F187" s="231">
        <v>660.36666666666656</v>
      </c>
      <c r="G187" s="231">
        <v>639.18333333333317</v>
      </c>
      <c r="H187" s="231">
        <v>704.08333333333326</v>
      </c>
      <c r="I187" s="231">
        <v>725.26666666666665</v>
      </c>
      <c r="J187" s="231">
        <v>736.5333333333333</v>
      </c>
      <c r="K187" s="230">
        <v>714</v>
      </c>
      <c r="L187" s="230">
        <v>681.55</v>
      </c>
      <c r="M187" s="230">
        <v>2.5613100000000002</v>
      </c>
      <c r="N187" s="1"/>
      <c r="O187" s="1"/>
    </row>
    <row r="188" spans="1:15" ht="12.75" customHeight="1">
      <c r="A188" s="30">
        <v>178</v>
      </c>
      <c r="B188" s="216" t="s">
        <v>850</v>
      </c>
      <c r="C188" s="230">
        <v>328.9</v>
      </c>
      <c r="D188" s="231">
        <v>329.66666666666669</v>
      </c>
      <c r="E188" s="231">
        <v>324.33333333333337</v>
      </c>
      <c r="F188" s="231">
        <v>319.76666666666671</v>
      </c>
      <c r="G188" s="231">
        <v>314.43333333333339</v>
      </c>
      <c r="H188" s="231">
        <v>334.23333333333335</v>
      </c>
      <c r="I188" s="231">
        <v>339.56666666666672</v>
      </c>
      <c r="J188" s="231">
        <v>344.13333333333333</v>
      </c>
      <c r="K188" s="230">
        <v>335</v>
      </c>
      <c r="L188" s="230">
        <v>325.10000000000002</v>
      </c>
      <c r="M188" s="230">
        <v>1.9553700000000001</v>
      </c>
      <c r="N188" s="1"/>
      <c r="O188" s="1"/>
    </row>
    <row r="189" spans="1:15" ht="12.75" customHeight="1">
      <c r="A189" s="30">
        <v>179</v>
      </c>
      <c r="B189" s="216" t="s">
        <v>358</v>
      </c>
      <c r="C189" s="230">
        <v>2056.8000000000002</v>
      </c>
      <c r="D189" s="231">
        <v>2062.2666666666669</v>
      </c>
      <c r="E189" s="231">
        <v>2044.5333333333338</v>
      </c>
      <c r="F189" s="231">
        <v>2032.2666666666669</v>
      </c>
      <c r="G189" s="231">
        <v>2014.5333333333338</v>
      </c>
      <c r="H189" s="231">
        <v>2074.5333333333338</v>
      </c>
      <c r="I189" s="231">
        <v>2092.2666666666664</v>
      </c>
      <c r="J189" s="231">
        <v>2104.5333333333338</v>
      </c>
      <c r="K189" s="230">
        <v>2080</v>
      </c>
      <c r="L189" s="230">
        <v>2050</v>
      </c>
      <c r="M189" s="230">
        <v>0.21392</v>
      </c>
      <c r="N189" s="1"/>
      <c r="O189" s="1"/>
    </row>
    <row r="190" spans="1:15" ht="12.75" customHeight="1">
      <c r="A190" s="30">
        <v>180</v>
      </c>
      <c r="B190" s="216" t="s">
        <v>359</v>
      </c>
      <c r="C190" s="230">
        <v>693.75</v>
      </c>
      <c r="D190" s="231">
        <v>697.93333333333339</v>
      </c>
      <c r="E190" s="231">
        <v>684.16666666666674</v>
      </c>
      <c r="F190" s="231">
        <v>674.58333333333337</v>
      </c>
      <c r="G190" s="231">
        <v>660.81666666666672</v>
      </c>
      <c r="H190" s="231">
        <v>707.51666666666677</v>
      </c>
      <c r="I190" s="231">
        <v>721.28333333333342</v>
      </c>
      <c r="J190" s="231">
        <v>730.86666666666679</v>
      </c>
      <c r="K190" s="230">
        <v>711.7</v>
      </c>
      <c r="L190" s="230">
        <v>688.35</v>
      </c>
      <c r="M190" s="230">
        <v>1.94743</v>
      </c>
      <c r="N190" s="1"/>
      <c r="O190" s="1"/>
    </row>
    <row r="191" spans="1:15" ht="12.75" customHeight="1">
      <c r="A191" s="30">
        <v>181</v>
      </c>
      <c r="B191" s="216" t="s">
        <v>360</v>
      </c>
      <c r="C191" s="230">
        <v>238</v>
      </c>
      <c r="D191" s="231">
        <v>237.81666666666669</v>
      </c>
      <c r="E191" s="231">
        <v>234.28333333333339</v>
      </c>
      <c r="F191" s="231">
        <v>230.56666666666669</v>
      </c>
      <c r="G191" s="231">
        <v>227.03333333333339</v>
      </c>
      <c r="H191" s="231">
        <v>241.53333333333339</v>
      </c>
      <c r="I191" s="231">
        <v>245.06666666666669</v>
      </c>
      <c r="J191" s="231">
        <v>248.78333333333339</v>
      </c>
      <c r="K191" s="230">
        <v>241.35</v>
      </c>
      <c r="L191" s="230">
        <v>234.1</v>
      </c>
      <c r="M191" s="230">
        <v>5.3219599999999998</v>
      </c>
      <c r="N191" s="1"/>
      <c r="O191" s="1"/>
    </row>
    <row r="192" spans="1:15" ht="12.75" customHeight="1">
      <c r="A192" s="30">
        <v>182</v>
      </c>
      <c r="B192" s="216" t="s">
        <v>361</v>
      </c>
      <c r="C192" s="230">
        <v>3317.85</v>
      </c>
      <c r="D192" s="231">
        <v>3313.0833333333335</v>
      </c>
      <c r="E192" s="231">
        <v>3301.0666666666671</v>
      </c>
      <c r="F192" s="231">
        <v>3284.2833333333338</v>
      </c>
      <c r="G192" s="231">
        <v>3272.2666666666673</v>
      </c>
      <c r="H192" s="231">
        <v>3329.8666666666668</v>
      </c>
      <c r="I192" s="231">
        <v>3341.8833333333332</v>
      </c>
      <c r="J192" s="231">
        <v>3358.6666666666665</v>
      </c>
      <c r="K192" s="230">
        <v>3325.1</v>
      </c>
      <c r="L192" s="230">
        <v>3296.3</v>
      </c>
      <c r="M192" s="230">
        <v>1.38218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487</v>
      </c>
      <c r="D193" s="231">
        <v>488.75</v>
      </c>
      <c r="E193" s="231">
        <v>480.05</v>
      </c>
      <c r="F193" s="231">
        <v>473.1</v>
      </c>
      <c r="G193" s="231">
        <v>464.40000000000003</v>
      </c>
      <c r="H193" s="231">
        <v>495.7</v>
      </c>
      <c r="I193" s="231">
        <v>504.40000000000003</v>
      </c>
      <c r="J193" s="231">
        <v>511.34999999999997</v>
      </c>
      <c r="K193" s="230">
        <v>497.45</v>
      </c>
      <c r="L193" s="230">
        <v>481.8</v>
      </c>
      <c r="M193" s="230">
        <v>9.7759400000000003</v>
      </c>
      <c r="N193" s="1"/>
      <c r="O193" s="1"/>
    </row>
    <row r="194" spans="1:15" ht="12.75" customHeight="1">
      <c r="A194" s="30">
        <v>184</v>
      </c>
      <c r="B194" s="216" t="s">
        <v>362</v>
      </c>
      <c r="C194" s="230">
        <v>602.35</v>
      </c>
      <c r="D194" s="231">
        <v>619.41666666666663</v>
      </c>
      <c r="E194" s="231">
        <v>572.23333333333323</v>
      </c>
      <c r="F194" s="231">
        <v>542.11666666666656</v>
      </c>
      <c r="G194" s="231">
        <v>494.93333333333317</v>
      </c>
      <c r="H194" s="231">
        <v>649.5333333333333</v>
      </c>
      <c r="I194" s="231">
        <v>696.7166666666667</v>
      </c>
      <c r="J194" s="231">
        <v>726.83333333333337</v>
      </c>
      <c r="K194" s="230">
        <v>666.6</v>
      </c>
      <c r="L194" s="230">
        <v>589.29999999999995</v>
      </c>
      <c r="M194" s="230">
        <v>67.179140000000004</v>
      </c>
      <c r="N194" s="1"/>
      <c r="O194" s="1"/>
    </row>
    <row r="195" spans="1:15" ht="12.75" customHeight="1">
      <c r="A195" s="30">
        <v>185</v>
      </c>
      <c r="B195" s="216" t="s">
        <v>363</v>
      </c>
      <c r="C195" s="230">
        <v>115.7</v>
      </c>
      <c r="D195" s="231">
        <v>116.2</v>
      </c>
      <c r="E195" s="231">
        <v>114.4</v>
      </c>
      <c r="F195" s="231">
        <v>113.10000000000001</v>
      </c>
      <c r="G195" s="231">
        <v>111.30000000000001</v>
      </c>
      <c r="H195" s="231">
        <v>117.5</v>
      </c>
      <c r="I195" s="231">
        <v>119.29999999999998</v>
      </c>
      <c r="J195" s="231">
        <v>120.6</v>
      </c>
      <c r="K195" s="230">
        <v>118</v>
      </c>
      <c r="L195" s="230">
        <v>114.9</v>
      </c>
      <c r="M195" s="230">
        <v>6.0410899999999996</v>
      </c>
      <c r="N195" s="1"/>
      <c r="O195" s="1"/>
    </row>
    <row r="196" spans="1:15" ht="12.75" customHeight="1">
      <c r="A196" s="30">
        <v>186</v>
      </c>
      <c r="B196" s="216" t="s">
        <v>364</v>
      </c>
      <c r="C196" s="230">
        <v>172.6</v>
      </c>
      <c r="D196" s="231">
        <v>175.6</v>
      </c>
      <c r="E196" s="231">
        <v>167.79999999999998</v>
      </c>
      <c r="F196" s="231">
        <v>163</v>
      </c>
      <c r="G196" s="231">
        <v>155.19999999999999</v>
      </c>
      <c r="H196" s="231">
        <v>180.39999999999998</v>
      </c>
      <c r="I196" s="231">
        <v>188.2</v>
      </c>
      <c r="J196" s="231">
        <v>192.99999999999997</v>
      </c>
      <c r="K196" s="230">
        <v>183.4</v>
      </c>
      <c r="L196" s="230">
        <v>170.8</v>
      </c>
      <c r="M196" s="230">
        <v>66.500820000000004</v>
      </c>
      <c r="N196" s="1"/>
      <c r="O196" s="1"/>
    </row>
    <row r="197" spans="1:15" ht="12.75" customHeight="1">
      <c r="A197" s="30">
        <v>187</v>
      </c>
      <c r="B197" s="216" t="s">
        <v>255</v>
      </c>
      <c r="C197" s="230">
        <v>277.85000000000002</v>
      </c>
      <c r="D197" s="231">
        <v>280.83333333333331</v>
      </c>
      <c r="E197" s="231">
        <v>273.21666666666664</v>
      </c>
      <c r="F197" s="231">
        <v>268.58333333333331</v>
      </c>
      <c r="G197" s="231">
        <v>260.96666666666664</v>
      </c>
      <c r="H197" s="231">
        <v>285.46666666666664</v>
      </c>
      <c r="I197" s="231">
        <v>293.08333333333331</v>
      </c>
      <c r="J197" s="231">
        <v>297.71666666666664</v>
      </c>
      <c r="K197" s="230">
        <v>288.45</v>
      </c>
      <c r="L197" s="230">
        <v>276.2</v>
      </c>
      <c r="M197" s="230">
        <v>4.0487500000000001</v>
      </c>
      <c r="N197" s="1"/>
      <c r="O197" s="1"/>
    </row>
    <row r="198" spans="1:15" ht="12.75" customHeight="1">
      <c r="A198" s="30">
        <v>188</v>
      </c>
      <c r="B198" s="216" t="s">
        <v>366</v>
      </c>
      <c r="C198" s="230">
        <v>1241.55</v>
      </c>
      <c r="D198" s="231">
        <v>1246.4166666666667</v>
      </c>
      <c r="E198" s="231">
        <v>1222.8333333333335</v>
      </c>
      <c r="F198" s="231">
        <v>1204.1166666666668</v>
      </c>
      <c r="G198" s="231">
        <v>1180.5333333333335</v>
      </c>
      <c r="H198" s="231">
        <v>1265.1333333333334</v>
      </c>
      <c r="I198" s="231">
        <v>1288.7166666666669</v>
      </c>
      <c r="J198" s="231">
        <v>1307.4333333333334</v>
      </c>
      <c r="K198" s="230">
        <v>1270</v>
      </c>
      <c r="L198" s="230">
        <v>1227.7</v>
      </c>
      <c r="M198" s="230">
        <v>3.7577400000000001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1079.9000000000001</v>
      </c>
      <c r="D199" s="231">
        <v>1079.3</v>
      </c>
      <c r="E199" s="231">
        <v>1073.5999999999999</v>
      </c>
      <c r="F199" s="231">
        <v>1067.3</v>
      </c>
      <c r="G199" s="231">
        <v>1061.5999999999999</v>
      </c>
      <c r="H199" s="231">
        <v>1085.5999999999999</v>
      </c>
      <c r="I199" s="231">
        <v>1091.3000000000002</v>
      </c>
      <c r="J199" s="231">
        <v>1097.5999999999999</v>
      </c>
      <c r="K199" s="230">
        <v>1085</v>
      </c>
      <c r="L199" s="230">
        <v>1073</v>
      </c>
      <c r="M199" s="230">
        <v>15.15743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1813.6</v>
      </c>
      <c r="D200" s="231">
        <v>1817.3999999999999</v>
      </c>
      <c r="E200" s="231">
        <v>1800.4499999999998</v>
      </c>
      <c r="F200" s="231">
        <v>1787.3</v>
      </c>
      <c r="G200" s="231">
        <v>1770.35</v>
      </c>
      <c r="H200" s="231">
        <v>1830.5499999999997</v>
      </c>
      <c r="I200" s="231">
        <v>1847.5</v>
      </c>
      <c r="J200" s="231">
        <v>1860.6499999999996</v>
      </c>
      <c r="K200" s="230">
        <v>1834.35</v>
      </c>
      <c r="L200" s="230">
        <v>1804.25</v>
      </c>
      <c r="M200" s="230">
        <v>1.6349899999999999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1645</v>
      </c>
      <c r="D201" s="231">
        <v>1646.3166666666666</v>
      </c>
      <c r="E201" s="231">
        <v>1638.6833333333332</v>
      </c>
      <c r="F201" s="231">
        <v>1632.3666666666666</v>
      </c>
      <c r="G201" s="231">
        <v>1624.7333333333331</v>
      </c>
      <c r="H201" s="231">
        <v>1652.6333333333332</v>
      </c>
      <c r="I201" s="231">
        <v>1660.2666666666664</v>
      </c>
      <c r="J201" s="231">
        <v>1666.5833333333333</v>
      </c>
      <c r="K201" s="230">
        <v>1653.95</v>
      </c>
      <c r="L201" s="230">
        <v>1640</v>
      </c>
      <c r="M201" s="230">
        <v>248.23471000000001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561.54999999999995</v>
      </c>
      <c r="D202" s="231">
        <v>563.21666666666658</v>
      </c>
      <c r="E202" s="231">
        <v>557.63333333333321</v>
      </c>
      <c r="F202" s="231">
        <v>553.71666666666658</v>
      </c>
      <c r="G202" s="231">
        <v>548.13333333333321</v>
      </c>
      <c r="H202" s="231">
        <v>567.13333333333321</v>
      </c>
      <c r="I202" s="231">
        <v>572.71666666666647</v>
      </c>
      <c r="J202" s="231">
        <v>576.63333333333321</v>
      </c>
      <c r="K202" s="230">
        <v>568.79999999999995</v>
      </c>
      <c r="L202" s="230">
        <v>559.29999999999995</v>
      </c>
      <c r="M202" s="230">
        <v>17.453340000000001</v>
      </c>
      <c r="N202" s="1"/>
      <c r="O202" s="1"/>
    </row>
    <row r="203" spans="1:15" ht="12.75" customHeight="1">
      <c r="A203" s="30">
        <v>193</v>
      </c>
      <c r="B203" s="216" t="s">
        <v>367</v>
      </c>
      <c r="C203" s="230">
        <v>65.55</v>
      </c>
      <c r="D203" s="231">
        <v>65.899999999999991</v>
      </c>
      <c r="E203" s="231">
        <v>64.999999999999986</v>
      </c>
      <c r="F203" s="231">
        <v>64.449999999999989</v>
      </c>
      <c r="G203" s="231">
        <v>63.549999999999983</v>
      </c>
      <c r="H203" s="231">
        <v>66.449999999999989</v>
      </c>
      <c r="I203" s="231">
        <v>67.349999999999994</v>
      </c>
      <c r="J203" s="231">
        <v>67.899999999999991</v>
      </c>
      <c r="K203" s="230">
        <v>66.8</v>
      </c>
      <c r="L203" s="230">
        <v>65.349999999999994</v>
      </c>
      <c r="M203" s="230">
        <v>22.461030000000001</v>
      </c>
      <c r="N203" s="1"/>
      <c r="O203" s="1"/>
    </row>
    <row r="204" spans="1:15" ht="12.75" customHeight="1">
      <c r="A204" s="30">
        <v>194</v>
      </c>
      <c r="B204" s="216" t="s">
        <v>816</v>
      </c>
      <c r="C204" s="230">
        <v>619.35</v>
      </c>
      <c r="D204" s="231">
        <v>622.76666666666677</v>
      </c>
      <c r="E204" s="231">
        <v>612.23333333333358</v>
      </c>
      <c r="F204" s="231">
        <v>605.11666666666679</v>
      </c>
      <c r="G204" s="231">
        <v>594.5833333333336</v>
      </c>
      <c r="H204" s="231">
        <v>629.88333333333355</v>
      </c>
      <c r="I204" s="231">
        <v>640.41666666666663</v>
      </c>
      <c r="J204" s="231">
        <v>647.53333333333353</v>
      </c>
      <c r="K204" s="230">
        <v>633.29999999999995</v>
      </c>
      <c r="L204" s="230">
        <v>615.65</v>
      </c>
      <c r="M204" s="230">
        <v>0.27844000000000002</v>
      </c>
      <c r="N204" s="1"/>
      <c r="O204" s="1"/>
    </row>
    <row r="205" spans="1:15" ht="12.75" customHeight="1">
      <c r="A205" s="30">
        <v>195</v>
      </c>
      <c r="B205" s="216" t="s">
        <v>368</v>
      </c>
      <c r="C205" s="230">
        <v>875.85</v>
      </c>
      <c r="D205" s="231">
        <v>874.16666666666663</v>
      </c>
      <c r="E205" s="231">
        <v>870.38333333333321</v>
      </c>
      <c r="F205" s="231">
        <v>864.91666666666663</v>
      </c>
      <c r="G205" s="231">
        <v>861.13333333333321</v>
      </c>
      <c r="H205" s="231">
        <v>879.63333333333321</v>
      </c>
      <c r="I205" s="231">
        <v>883.41666666666674</v>
      </c>
      <c r="J205" s="231">
        <v>888.88333333333321</v>
      </c>
      <c r="K205" s="230">
        <v>877.95</v>
      </c>
      <c r="L205" s="230">
        <v>868.7</v>
      </c>
      <c r="M205" s="230">
        <v>2.1736399999999998</v>
      </c>
      <c r="N205" s="1"/>
      <c r="O205" s="1"/>
    </row>
    <row r="206" spans="1:15" ht="12.75" customHeight="1">
      <c r="A206" s="30">
        <v>196</v>
      </c>
      <c r="B206" s="216" t="s">
        <v>369</v>
      </c>
      <c r="C206" s="230">
        <v>885.25</v>
      </c>
      <c r="D206" s="231">
        <v>883.76666666666677</v>
      </c>
      <c r="E206" s="231">
        <v>869.58333333333348</v>
      </c>
      <c r="F206" s="231">
        <v>853.91666666666674</v>
      </c>
      <c r="G206" s="231">
        <v>839.73333333333346</v>
      </c>
      <c r="H206" s="231">
        <v>899.43333333333351</v>
      </c>
      <c r="I206" s="231">
        <v>913.61666666666667</v>
      </c>
      <c r="J206" s="231">
        <v>929.28333333333353</v>
      </c>
      <c r="K206" s="230">
        <v>897.95</v>
      </c>
      <c r="L206" s="230">
        <v>868.1</v>
      </c>
      <c r="M206" s="230">
        <v>0.12625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1264.4000000000001</v>
      </c>
      <c r="D207" s="231">
        <v>1267.3999999999999</v>
      </c>
      <c r="E207" s="231">
        <v>1258.0499999999997</v>
      </c>
      <c r="F207" s="231">
        <v>1251.6999999999998</v>
      </c>
      <c r="G207" s="231">
        <v>1242.3499999999997</v>
      </c>
      <c r="H207" s="231">
        <v>1273.7499999999998</v>
      </c>
      <c r="I207" s="231">
        <v>1283.0999999999997</v>
      </c>
      <c r="J207" s="231">
        <v>1289.4499999999998</v>
      </c>
      <c r="K207" s="230">
        <v>1276.75</v>
      </c>
      <c r="L207" s="230">
        <v>1261.05</v>
      </c>
      <c r="M207" s="230">
        <v>2.6177899999999998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2735.15</v>
      </c>
      <c r="D208" s="231">
        <v>2739.5166666666664</v>
      </c>
      <c r="E208" s="231">
        <v>2719.8833333333328</v>
      </c>
      <c r="F208" s="231">
        <v>2704.6166666666663</v>
      </c>
      <c r="G208" s="231">
        <v>2684.9833333333327</v>
      </c>
      <c r="H208" s="231">
        <v>2754.7833333333328</v>
      </c>
      <c r="I208" s="231">
        <v>2774.4166666666661</v>
      </c>
      <c r="J208" s="231">
        <v>2789.6833333333329</v>
      </c>
      <c r="K208" s="230">
        <v>2759.15</v>
      </c>
      <c r="L208" s="230">
        <v>2724.25</v>
      </c>
      <c r="M208" s="230">
        <v>6.1040999999999999</v>
      </c>
      <c r="N208" s="1"/>
      <c r="O208" s="1"/>
    </row>
    <row r="209" spans="1:15" ht="12.75" customHeight="1">
      <c r="A209" s="30">
        <v>199</v>
      </c>
      <c r="B209" s="216" t="s">
        <v>764</v>
      </c>
      <c r="C209" s="230">
        <v>297</v>
      </c>
      <c r="D209" s="231">
        <v>298.8</v>
      </c>
      <c r="E209" s="231">
        <v>294.25</v>
      </c>
      <c r="F209" s="231">
        <v>291.5</v>
      </c>
      <c r="G209" s="231">
        <v>286.95</v>
      </c>
      <c r="H209" s="231">
        <v>301.55</v>
      </c>
      <c r="I209" s="231">
        <v>306.10000000000008</v>
      </c>
      <c r="J209" s="231">
        <v>308.85000000000002</v>
      </c>
      <c r="K209" s="230">
        <v>303.35000000000002</v>
      </c>
      <c r="L209" s="230">
        <v>296.05</v>
      </c>
      <c r="M209" s="230">
        <v>1.29112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406.5</v>
      </c>
      <c r="D210" s="231">
        <v>408.51666666666665</v>
      </c>
      <c r="E210" s="231">
        <v>403.63333333333333</v>
      </c>
      <c r="F210" s="231">
        <v>400.76666666666665</v>
      </c>
      <c r="G210" s="231">
        <v>395.88333333333333</v>
      </c>
      <c r="H210" s="231">
        <v>411.38333333333333</v>
      </c>
      <c r="I210" s="231">
        <v>416.26666666666665</v>
      </c>
      <c r="J210" s="231">
        <v>419.13333333333333</v>
      </c>
      <c r="K210" s="230">
        <v>413.4</v>
      </c>
      <c r="L210" s="230">
        <v>405.65</v>
      </c>
      <c r="M210" s="230">
        <v>40.789180000000002</v>
      </c>
      <c r="N210" s="1"/>
      <c r="O210" s="1"/>
    </row>
    <row r="211" spans="1:15" ht="12.75" customHeight="1">
      <c r="A211" s="30">
        <v>201</v>
      </c>
      <c r="B211" s="216" t="s">
        <v>771</v>
      </c>
      <c r="C211" s="230">
        <v>1134.05</v>
      </c>
      <c r="D211" s="231">
        <v>1131.2333333333333</v>
      </c>
      <c r="E211" s="231">
        <v>1117.8166666666666</v>
      </c>
      <c r="F211" s="231">
        <v>1101.5833333333333</v>
      </c>
      <c r="G211" s="231">
        <v>1088.1666666666665</v>
      </c>
      <c r="H211" s="231">
        <v>1147.4666666666667</v>
      </c>
      <c r="I211" s="231">
        <v>1160.8833333333332</v>
      </c>
      <c r="J211" s="231">
        <v>1177.1166666666668</v>
      </c>
      <c r="K211" s="230">
        <v>1144.6500000000001</v>
      </c>
      <c r="L211" s="230">
        <v>1115</v>
      </c>
      <c r="M211" s="230">
        <v>0.25168000000000001</v>
      </c>
      <c r="N211" s="1"/>
      <c r="O211" s="1"/>
    </row>
    <row r="212" spans="1:15" ht="12.75" customHeight="1">
      <c r="A212" s="30">
        <v>202</v>
      </c>
      <c r="B212" s="216" t="s">
        <v>256</v>
      </c>
      <c r="C212" s="230">
        <v>3093.9</v>
      </c>
      <c r="D212" s="231">
        <v>3103.5</v>
      </c>
      <c r="E212" s="231">
        <v>3057.4</v>
      </c>
      <c r="F212" s="231">
        <v>3020.9</v>
      </c>
      <c r="G212" s="231">
        <v>2974.8</v>
      </c>
      <c r="H212" s="231">
        <v>3140</v>
      </c>
      <c r="I212" s="231">
        <v>3186.1000000000004</v>
      </c>
      <c r="J212" s="231">
        <v>3222.6</v>
      </c>
      <c r="K212" s="230">
        <v>3149.6</v>
      </c>
      <c r="L212" s="230">
        <v>3067</v>
      </c>
      <c r="M212" s="230">
        <v>8.9347100000000008</v>
      </c>
      <c r="N212" s="1"/>
      <c r="O212" s="1"/>
    </row>
    <row r="213" spans="1:15" ht="12.75" customHeight="1">
      <c r="A213" s="30">
        <v>203</v>
      </c>
      <c r="B213" s="216" t="s">
        <v>371</v>
      </c>
      <c r="C213" s="230">
        <v>101.9</v>
      </c>
      <c r="D213" s="231">
        <v>102.53333333333335</v>
      </c>
      <c r="E213" s="231">
        <v>101.06666666666669</v>
      </c>
      <c r="F213" s="231">
        <v>100.23333333333335</v>
      </c>
      <c r="G213" s="231">
        <v>98.766666666666694</v>
      </c>
      <c r="H213" s="231">
        <v>103.36666666666669</v>
      </c>
      <c r="I213" s="231">
        <v>104.83333333333336</v>
      </c>
      <c r="J213" s="231">
        <v>105.66666666666669</v>
      </c>
      <c r="K213" s="230">
        <v>104</v>
      </c>
      <c r="L213" s="230">
        <v>101.7</v>
      </c>
      <c r="M213" s="230">
        <v>18.425799999999999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254.4</v>
      </c>
      <c r="D214" s="231">
        <v>255.73333333333335</v>
      </c>
      <c r="E214" s="231">
        <v>251.86666666666667</v>
      </c>
      <c r="F214" s="231">
        <v>249.33333333333331</v>
      </c>
      <c r="G214" s="231">
        <v>245.46666666666664</v>
      </c>
      <c r="H214" s="231">
        <v>258.26666666666671</v>
      </c>
      <c r="I214" s="231">
        <v>262.13333333333338</v>
      </c>
      <c r="J214" s="231">
        <v>264.66666666666674</v>
      </c>
      <c r="K214" s="230">
        <v>259.60000000000002</v>
      </c>
      <c r="L214" s="230">
        <v>253.2</v>
      </c>
      <c r="M214" s="230">
        <v>14.403409999999999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2627.55</v>
      </c>
      <c r="D215" s="231">
        <v>2639.5333333333333</v>
      </c>
      <c r="E215" s="231">
        <v>2609.8666666666668</v>
      </c>
      <c r="F215" s="231">
        <v>2592.1833333333334</v>
      </c>
      <c r="G215" s="231">
        <v>2562.5166666666669</v>
      </c>
      <c r="H215" s="231">
        <v>2657.2166666666667</v>
      </c>
      <c r="I215" s="231">
        <v>2686.8833333333337</v>
      </c>
      <c r="J215" s="231">
        <v>2704.5666666666666</v>
      </c>
      <c r="K215" s="230">
        <v>2669.2</v>
      </c>
      <c r="L215" s="230">
        <v>2621.85</v>
      </c>
      <c r="M215" s="230">
        <v>14.340669999999999</v>
      </c>
      <c r="N215" s="1"/>
      <c r="O215" s="1"/>
    </row>
    <row r="216" spans="1:15" ht="12.75" customHeight="1">
      <c r="A216" s="30">
        <v>206</v>
      </c>
      <c r="B216" s="216" t="s">
        <v>257</v>
      </c>
      <c r="C216" s="230">
        <v>310.3</v>
      </c>
      <c r="D216" s="231">
        <v>311.26666666666665</v>
      </c>
      <c r="E216" s="231">
        <v>309.0333333333333</v>
      </c>
      <c r="F216" s="231">
        <v>307.76666666666665</v>
      </c>
      <c r="G216" s="231">
        <v>305.5333333333333</v>
      </c>
      <c r="H216" s="231">
        <v>312.5333333333333</v>
      </c>
      <c r="I216" s="231">
        <v>314.76666666666665</v>
      </c>
      <c r="J216" s="231">
        <v>316.0333333333333</v>
      </c>
      <c r="K216" s="230">
        <v>313.5</v>
      </c>
      <c r="L216" s="230">
        <v>310</v>
      </c>
      <c r="M216" s="230">
        <v>3.0331899999999998</v>
      </c>
      <c r="N216" s="1"/>
      <c r="O216" s="1"/>
    </row>
    <row r="217" spans="1:15" ht="12.75" customHeight="1">
      <c r="A217" s="30">
        <v>207</v>
      </c>
      <c r="B217" s="216" t="s">
        <v>285</v>
      </c>
      <c r="C217" s="230">
        <v>3973.65</v>
      </c>
      <c r="D217" s="231">
        <v>3945.6</v>
      </c>
      <c r="E217" s="231">
        <v>3853.2</v>
      </c>
      <c r="F217" s="231">
        <v>3732.75</v>
      </c>
      <c r="G217" s="231">
        <v>3640.35</v>
      </c>
      <c r="H217" s="231">
        <v>4066.0499999999997</v>
      </c>
      <c r="I217" s="231">
        <v>4158.4500000000007</v>
      </c>
      <c r="J217" s="231">
        <v>4278.8999999999996</v>
      </c>
      <c r="K217" s="230">
        <v>4038</v>
      </c>
      <c r="L217" s="230">
        <v>3825.15</v>
      </c>
      <c r="M217" s="230">
        <v>0.67152999999999996</v>
      </c>
      <c r="N217" s="1"/>
      <c r="O217" s="1"/>
    </row>
    <row r="218" spans="1:15" ht="12.75" customHeight="1">
      <c r="A218" s="30">
        <v>208</v>
      </c>
      <c r="B218" s="216" t="s">
        <v>772</v>
      </c>
      <c r="C218" s="230">
        <v>698.25</v>
      </c>
      <c r="D218" s="231">
        <v>701.38333333333333</v>
      </c>
      <c r="E218" s="231">
        <v>692.86666666666667</v>
      </c>
      <c r="F218" s="231">
        <v>687.48333333333335</v>
      </c>
      <c r="G218" s="231">
        <v>678.9666666666667</v>
      </c>
      <c r="H218" s="231">
        <v>706.76666666666665</v>
      </c>
      <c r="I218" s="231">
        <v>715.2833333333333</v>
      </c>
      <c r="J218" s="231">
        <v>720.66666666666663</v>
      </c>
      <c r="K218" s="230">
        <v>709.9</v>
      </c>
      <c r="L218" s="230">
        <v>696</v>
      </c>
      <c r="M218" s="230">
        <v>1.3057700000000001</v>
      </c>
      <c r="N218" s="1"/>
      <c r="O218" s="1"/>
    </row>
    <row r="219" spans="1:15" ht="12.75" customHeight="1">
      <c r="A219" s="30">
        <v>209</v>
      </c>
      <c r="B219" s="216" t="s">
        <v>372</v>
      </c>
      <c r="C219" s="230">
        <v>40206.65</v>
      </c>
      <c r="D219" s="231">
        <v>40188.616666666669</v>
      </c>
      <c r="E219" s="231">
        <v>39118.433333333334</v>
      </c>
      <c r="F219" s="231">
        <v>38030.216666666667</v>
      </c>
      <c r="G219" s="231">
        <v>36960.033333333333</v>
      </c>
      <c r="H219" s="231">
        <v>41276.833333333336</v>
      </c>
      <c r="I219" s="231">
        <v>42347.01666666667</v>
      </c>
      <c r="J219" s="231">
        <v>43435.233333333337</v>
      </c>
      <c r="K219" s="230">
        <v>41258.800000000003</v>
      </c>
      <c r="L219" s="230">
        <v>39100.400000000001</v>
      </c>
      <c r="M219" s="230">
        <v>0.57440000000000002</v>
      </c>
      <c r="N219" s="1"/>
      <c r="O219" s="1"/>
    </row>
    <row r="220" spans="1:15" ht="12.75" customHeight="1">
      <c r="A220" s="30">
        <v>210</v>
      </c>
      <c r="B220" s="216" t="s">
        <v>373</v>
      </c>
      <c r="C220" s="230">
        <v>58</v>
      </c>
      <c r="D220" s="231">
        <v>58.416666666666664</v>
      </c>
      <c r="E220" s="231">
        <v>57.133333333333326</v>
      </c>
      <c r="F220" s="231">
        <v>56.266666666666659</v>
      </c>
      <c r="G220" s="231">
        <v>54.98333333333332</v>
      </c>
      <c r="H220" s="231">
        <v>59.283333333333331</v>
      </c>
      <c r="I220" s="231">
        <v>60.566666666666677</v>
      </c>
      <c r="J220" s="231">
        <v>61.433333333333337</v>
      </c>
      <c r="K220" s="230">
        <v>59.7</v>
      </c>
      <c r="L220" s="230">
        <v>57.55</v>
      </c>
      <c r="M220" s="230">
        <v>127.86292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2716</v>
      </c>
      <c r="D221" s="231">
        <v>2718.4833333333336</v>
      </c>
      <c r="E221" s="231">
        <v>2704.6166666666672</v>
      </c>
      <c r="F221" s="231">
        <v>2693.2333333333336</v>
      </c>
      <c r="G221" s="231">
        <v>2679.3666666666672</v>
      </c>
      <c r="H221" s="231">
        <v>2729.8666666666672</v>
      </c>
      <c r="I221" s="231">
        <v>2743.733333333334</v>
      </c>
      <c r="J221" s="231">
        <v>2755.1166666666672</v>
      </c>
      <c r="K221" s="230">
        <v>2732.35</v>
      </c>
      <c r="L221" s="230">
        <v>2707.1</v>
      </c>
      <c r="M221" s="230">
        <v>21.448779999999999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946.5</v>
      </c>
      <c r="D222" s="231">
        <v>946.94999999999993</v>
      </c>
      <c r="E222" s="231">
        <v>941.64999999999986</v>
      </c>
      <c r="F222" s="231">
        <v>936.8</v>
      </c>
      <c r="G222" s="231">
        <v>931.49999999999989</v>
      </c>
      <c r="H222" s="231">
        <v>951.79999999999984</v>
      </c>
      <c r="I222" s="231">
        <v>957.0999999999998</v>
      </c>
      <c r="J222" s="231">
        <v>961.94999999999982</v>
      </c>
      <c r="K222" s="230">
        <v>952.25</v>
      </c>
      <c r="L222" s="230">
        <v>942.1</v>
      </c>
      <c r="M222" s="230">
        <v>215.50140999999999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1094.8</v>
      </c>
      <c r="D223" s="231">
        <v>1102.3999999999999</v>
      </c>
      <c r="E223" s="231">
        <v>1084.8999999999996</v>
      </c>
      <c r="F223" s="231">
        <v>1074.9999999999998</v>
      </c>
      <c r="G223" s="231">
        <v>1057.4999999999995</v>
      </c>
      <c r="H223" s="231">
        <v>1112.2999999999997</v>
      </c>
      <c r="I223" s="231">
        <v>1129.8000000000002</v>
      </c>
      <c r="J223" s="231">
        <v>1139.6999999999998</v>
      </c>
      <c r="K223" s="230">
        <v>1119.9000000000001</v>
      </c>
      <c r="L223" s="230">
        <v>1092.5</v>
      </c>
      <c r="M223" s="230">
        <v>3.0775199999999998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424.25</v>
      </c>
      <c r="D224" s="231">
        <v>427.2166666666667</v>
      </c>
      <c r="E224" s="231">
        <v>420.03333333333342</v>
      </c>
      <c r="F224" s="231">
        <v>415.81666666666672</v>
      </c>
      <c r="G224" s="231">
        <v>408.63333333333344</v>
      </c>
      <c r="H224" s="231">
        <v>431.43333333333339</v>
      </c>
      <c r="I224" s="231">
        <v>438.61666666666667</v>
      </c>
      <c r="J224" s="231">
        <v>442.83333333333337</v>
      </c>
      <c r="K224" s="230">
        <v>434.4</v>
      </c>
      <c r="L224" s="230">
        <v>423</v>
      </c>
      <c r="M224" s="230">
        <v>11.90785</v>
      </c>
      <c r="N224" s="1"/>
      <c r="O224" s="1"/>
    </row>
    <row r="225" spans="1:15" ht="12.75" customHeight="1">
      <c r="A225" s="30">
        <v>215</v>
      </c>
      <c r="B225" s="216" t="s">
        <v>258</v>
      </c>
      <c r="C225" s="230">
        <v>491.75</v>
      </c>
      <c r="D225" s="231">
        <v>494.68333333333339</v>
      </c>
      <c r="E225" s="231">
        <v>485.9166666666668</v>
      </c>
      <c r="F225" s="231">
        <v>480.08333333333343</v>
      </c>
      <c r="G225" s="231">
        <v>471.31666666666683</v>
      </c>
      <c r="H225" s="231">
        <v>500.51666666666677</v>
      </c>
      <c r="I225" s="231">
        <v>509.28333333333342</v>
      </c>
      <c r="J225" s="231">
        <v>515.11666666666679</v>
      </c>
      <c r="K225" s="230">
        <v>503.45</v>
      </c>
      <c r="L225" s="230">
        <v>488.85</v>
      </c>
      <c r="M225" s="230">
        <v>1.12798</v>
      </c>
      <c r="N225" s="1"/>
      <c r="O225" s="1"/>
    </row>
    <row r="226" spans="1:15" ht="12.75" customHeight="1">
      <c r="A226" s="30">
        <v>216</v>
      </c>
      <c r="B226" s="216" t="s">
        <v>375</v>
      </c>
      <c r="C226" s="230">
        <v>56</v>
      </c>
      <c r="D226" s="231">
        <v>56.5</v>
      </c>
      <c r="E226" s="231">
        <v>55.05</v>
      </c>
      <c r="F226" s="231">
        <v>54.099999999999994</v>
      </c>
      <c r="G226" s="231">
        <v>52.649999999999991</v>
      </c>
      <c r="H226" s="231">
        <v>57.45</v>
      </c>
      <c r="I226" s="231">
        <v>58.900000000000006</v>
      </c>
      <c r="J226" s="231">
        <v>59.850000000000009</v>
      </c>
      <c r="K226" s="230">
        <v>57.95</v>
      </c>
      <c r="L226" s="230">
        <v>55.55</v>
      </c>
      <c r="M226" s="230">
        <v>196.47900999999999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66.7</v>
      </c>
      <c r="D227" s="231">
        <v>67</v>
      </c>
      <c r="E227" s="231">
        <v>66.2</v>
      </c>
      <c r="F227" s="231">
        <v>65.7</v>
      </c>
      <c r="G227" s="231">
        <v>64.900000000000006</v>
      </c>
      <c r="H227" s="231">
        <v>67.5</v>
      </c>
      <c r="I227" s="231">
        <v>68.300000000000011</v>
      </c>
      <c r="J227" s="231">
        <v>68.8</v>
      </c>
      <c r="K227" s="230">
        <v>67.8</v>
      </c>
      <c r="L227" s="230">
        <v>66.5</v>
      </c>
      <c r="M227" s="230">
        <v>284.49421000000001</v>
      </c>
      <c r="N227" s="1"/>
      <c r="O227" s="1"/>
    </row>
    <row r="228" spans="1:15" ht="12.75" customHeight="1">
      <c r="A228" s="30">
        <v>218</v>
      </c>
      <c r="B228" s="216" t="s">
        <v>376</v>
      </c>
      <c r="C228" s="230">
        <v>90.85</v>
      </c>
      <c r="D228" s="231">
        <v>91.516666666666666</v>
      </c>
      <c r="E228" s="231">
        <v>89.883333333333326</v>
      </c>
      <c r="F228" s="231">
        <v>88.916666666666657</v>
      </c>
      <c r="G228" s="231">
        <v>87.283333333333317</v>
      </c>
      <c r="H228" s="231">
        <v>92.483333333333334</v>
      </c>
      <c r="I228" s="231">
        <v>94.116666666666688</v>
      </c>
      <c r="J228" s="231">
        <v>95.083333333333343</v>
      </c>
      <c r="K228" s="230">
        <v>93.15</v>
      </c>
      <c r="L228" s="230">
        <v>90.55</v>
      </c>
      <c r="M228" s="230">
        <v>41.709110000000003</v>
      </c>
      <c r="N228" s="1"/>
      <c r="O228" s="1"/>
    </row>
    <row r="229" spans="1:15" ht="12.75" customHeight="1">
      <c r="A229" s="30">
        <v>219</v>
      </c>
      <c r="B229" s="216" t="s">
        <v>377</v>
      </c>
      <c r="C229" s="230">
        <v>814.1</v>
      </c>
      <c r="D229" s="231">
        <v>819.88333333333321</v>
      </c>
      <c r="E229" s="231">
        <v>805.76666666666642</v>
      </c>
      <c r="F229" s="231">
        <v>797.43333333333317</v>
      </c>
      <c r="G229" s="231">
        <v>783.31666666666638</v>
      </c>
      <c r="H229" s="231">
        <v>828.21666666666647</v>
      </c>
      <c r="I229" s="231">
        <v>842.33333333333326</v>
      </c>
      <c r="J229" s="231">
        <v>850.66666666666652</v>
      </c>
      <c r="K229" s="230">
        <v>834</v>
      </c>
      <c r="L229" s="230">
        <v>811.55</v>
      </c>
      <c r="M229" s="230">
        <v>0.13552</v>
      </c>
      <c r="N229" s="1"/>
      <c r="O229" s="1"/>
    </row>
    <row r="230" spans="1:15" ht="12.75" customHeight="1">
      <c r="A230" s="30">
        <v>220</v>
      </c>
      <c r="B230" s="216" t="s">
        <v>378</v>
      </c>
      <c r="C230" s="230">
        <v>460.75</v>
      </c>
      <c r="D230" s="231">
        <v>464.2833333333333</v>
      </c>
      <c r="E230" s="231">
        <v>454.81666666666661</v>
      </c>
      <c r="F230" s="231">
        <v>448.88333333333333</v>
      </c>
      <c r="G230" s="231">
        <v>439.41666666666663</v>
      </c>
      <c r="H230" s="231">
        <v>470.21666666666658</v>
      </c>
      <c r="I230" s="231">
        <v>479.68333333333328</v>
      </c>
      <c r="J230" s="231">
        <v>485.61666666666656</v>
      </c>
      <c r="K230" s="230">
        <v>473.75</v>
      </c>
      <c r="L230" s="230">
        <v>458.35</v>
      </c>
      <c r="M230" s="230">
        <v>3.4260700000000002</v>
      </c>
      <c r="N230" s="1"/>
      <c r="O230" s="1"/>
    </row>
    <row r="231" spans="1:15" ht="12.75" customHeight="1">
      <c r="A231" s="30">
        <v>221</v>
      </c>
      <c r="B231" s="216" t="s">
        <v>379</v>
      </c>
      <c r="C231" s="230">
        <v>28.8</v>
      </c>
      <c r="D231" s="231">
        <v>28.966666666666669</v>
      </c>
      <c r="E231" s="231">
        <v>28.433333333333337</v>
      </c>
      <c r="F231" s="231">
        <v>28.06666666666667</v>
      </c>
      <c r="G231" s="231">
        <v>27.533333333333339</v>
      </c>
      <c r="H231" s="231">
        <v>29.333333333333336</v>
      </c>
      <c r="I231" s="231">
        <v>29.866666666666667</v>
      </c>
      <c r="J231" s="231">
        <v>30.233333333333334</v>
      </c>
      <c r="K231" s="230">
        <v>29.5</v>
      </c>
      <c r="L231" s="230">
        <v>28.6</v>
      </c>
      <c r="M231" s="230">
        <v>104.79165999999999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419.7</v>
      </c>
      <c r="D232" s="231">
        <v>423.41666666666669</v>
      </c>
      <c r="E232" s="231">
        <v>414.38333333333338</v>
      </c>
      <c r="F232" s="231">
        <v>409.06666666666672</v>
      </c>
      <c r="G232" s="231">
        <v>400.03333333333342</v>
      </c>
      <c r="H232" s="231">
        <v>428.73333333333335</v>
      </c>
      <c r="I232" s="231">
        <v>437.76666666666665</v>
      </c>
      <c r="J232" s="231">
        <v>443.08333333333331</v>
      </c>
      <c r="K232" s="230">
        <v>432.45</v>
      </c>
      <c r="L232" s="230">
        <v>418.1</v>
      </c>
      <c r="M232" s="230">
        <v>239.95166</v>
      </c>
      <c r="N232" s="1"/>
      <c r="O232" s="1"/>
    </row>
    <row r="233" spans="1:15" ht="12.75" customHeight="1">
      <c r="A233" s="30">
        <v>223</v>
      </c>
      <c r="B233" s="216" t="s">
        <v>381</v>
      </c>
      <c r="C233" s="230">
        <v>104.8</v>
      </c>
      <c r="D233" s="231">
        <v>105.63333333333333</v>
      </c>
      <c r="E233" s="231">
        <v>103.36666666666665</v>
      </c>
      <c r="F233" s="231">
        <v>101.93333333333332</v>
      </c>
      <c r="G233" s="231">
        <v>99.666666666666643</v>
      </c>
      <c r="H233" s="231">
        <v>107.06666666666665</v>
      </c>
      <c r="I233" s="231">
        <v>109.33333333333333</v>
      </c>
      <c r="J233" s="231">
        <v>110.76666666666665</v>
      </c>
      <c r="K233" s="230">
        <v>107.9</v>
      </c>
      <c r="L233" s="230">
        <v>104.2</v>
      </c>
      <c r="M233" s="230">
        <v>4.6319600000000003</v>
      </c>
      <c r="N233" s="1"/>
      <c r="O233" s="1"/>
    </row>
    <row r="234" spans="1:15" ht="12.75" customHeight="1">
      <c r="A234" s="30">
        <v>224</v>
      </c>
      <c r="B234" s="216" t="s">
        <v>382</v>
      </c>
      <c r="C234" s="230">
        <v>188.85</v>
      </c>
      <c r="D234" s="231">
        <v>191</v>
      </c>
      <c r="E234" s="231">
        <v>185.85</v>
      </c>
      <c r="F234" s="231">
        <v>182.85</v>
      </c>
      <c r="G234" s="231">
        <v>177.7</v>
      </c>
      <c r="H234" s="231">
        <v>194</v>
      </c>
      <c r="I234" s="231">
        <v>199.14999999999998</v>
      </c>
      <c r="J234" s="231">
        <v>202.15</v>
      </c>
      <c r="K234" s="230">
        <v>196.15</v>
      </c>
      <c r="L234" s="230">
        <v>188</v>
      </c>
      <c r="M234" s="230">
        <v>17.740860000000001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111.45</v>
      </c>
      <c r="D235" s="231">
        <v>112.56666666666666</v>
      </c>
      <c r="E235" s="231">
        <v>109.88333333333333</v>
      </c>
      <c r="F235" s="231">
        <v>108.31666666666666</v>
      </c>
      <c r="G235" s="231">
        <v>105.63333333333333</v>
      </c>
      <c r="H235" s="231">
        <v>114.13333333333333</v>
      </c>
      <c r="I235" s="231">
        <v>116.81666666666666</v>
      </c>
      <c r="J235" s="231">
        <v>118.38333333333333</v>
      </c>
      <c r="K235" s="230">
        <v>115.25</v>
      </c>
      <c r="L235" s="230">
        <v>111</v>
      </c>
      <c r="M235" s="230">
        <v>76.265780000000007</v>
      </c>
      <c r="N235" s="1"/>
      <c r="O235" s="1"/>
    </row>
    <row r="236" spans="1:15" ht="12.75" customHeight="1">
      <c r="A236" s="30">
        <v>226</v>
      </c>
      <c r="B236" s="216" t="s">
        <v>383</v>
      </c>
      <c r="C236" s="230">
        <v>54.65</v>
      </c>
      <c r="D236" s="231">
        <v>54.966666666666669</v>
      </c>
      <c r="E236" s="231">
        <v>53.333333333333336</v>
      </c>
      <c r="F236" s="231">
        <v>52.016666666666666</v>
      </c>
      <c r="G236" s="231">
        <v>50.383333333333333</v>
      </c>
      <c r="H236" s="231">
        <v>56.283333333333339</v>
      </c>
      <c r="I236" s="231">
        <v>57.916666666666664</v>
      </c>
      <c r="J236" s="231">
        <v>59.233333333333341</v>
      </c>
      <c r="K236" s="230">
        <v>56.6</v>
      </c>
      <c r="L236" s="230">
        <v>53.65</v>
      </c>
      <c r="M236" s="230">
        <v>41.635039999999996</v>
      </c>
      <c r="N236" s="1"/>
      <c r="O236" s="1"/>
    </row>
    <row r="237" spans="1:15" ht="12.75" customHeight="1">
      <c r="A237" s="30">
        <v>227</v>
      </c>
      <c r="B237" s="216" t="s">
        <v>259</v>
      </c>
      <c r="C237" s="230">
        <v>5640.7</v>
      </c>
      <c r="D237" s="231">
        <v>5706.1333333333341</v>
      </c>
      <c r="E237" s="231">
        <v>5550.4166666666679</v>
      </c>
      <c r="F237" s="231">
        <v>5460.1333333333341</v>
      </c>
      <c r="G237" s="231">
        <v>5304.4166666666679</v>
      </c>
      <c r="H237" s="231">
        <v>5796.4166666666679</v>
      </c>
      <c r="I237" s="231">
        <v>5952.1333333333332</v>
      </c>
      <c r="J237" s="231">
        <v>6042.4166666666679</v>
      </c>
      <c r="K237" s="230">
        <v>5861.85</v>
      </c>
      <c r="L237" s="230">
        <v>5615.85</v>
      </c>
      <c r="M237" s="230">
        <v>1.12964</v>
      </c>
      <c r="N237" s="1"/>
      <c r="O237" s="1"/>
    </row>
    <row r="238" spans="1:15" ht="12.75" customHeight="1">
      <c r="A238" s="30">
        <v>228</v>
      </c>
      <c r="B238" s="216" t="s">
        <v>384</v>
      </c>
      <c r="C238" s="230">
        <v>287.10000000000002</v>
      </c>
      <c r="D238" s="231">
        <v>288.51666666666671</v>
      </c>
      <c r="E238" s="231">
        <v>283.98333333333341</v>
      </c>
      <c r="F238" s="231">
        <v>280.86666666666667</v>
      </c>
      <c r="G238" s="231">
        <v>276.33333333333337</v>
      </c>
      <c r="H238" s="231">
        <v>291.63333333333344</v>
      </c>
      <c r="I238" s="231">
        <v>296.16666666666674</v>
      </c>
      <c r="J238" s="231">
        <v>299.28333333333347</v>
      </c>
      <c r="K238" s="230">
        <v>293.05</v>
      </c>
      <c r="L238" s="230">
        <v>285.39999999999998</v>
      </c>
      <c r="M238" s="230">
        <v>13.106619999999999</v>
      </c>
      <c r="N238" s="1"/>
      <c r="O238" s="1"/>
    </row>
    <row r="239" spans="1:15" ht="12.75" customHeight="1">
      <c r="A239" s="30">
        <v>229</v>
      </c>
      <c r="B239" s="216" t="s">
        <v>385</v>
      </c>
      <c r="C239" s="230">
        <v>159.1</v>
      </c>
      <c r="D239" s="231">
        <v>160.15</v>
      </c>
      <c r="E239" s="231">
        <v>157.4</v>
      </c>
      <c r="F239" s="231">
        <v>155.69999999999999</v>
      </c>
      <c r="G239" s="231">
        <v>152.94999999999999</v>
      </c>
      <c r="H239" s="231">
        <v>161.85000000000002</v>
      </c>
      <c r="I239" s="231">
        <v>164.60000000000002</v>
      </c>
      <c r="J239" s="231">
        <v>166.30000000000004</v>
      </c>
      <c r="K239" s="230">
        <v>162.9</v>
      </c>
      <c r="L239" s="230">
        <v>158.44999999999999</v>
      </c>
      <c r="M239" s="230">
        <v>61.447949999999999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366.6</v>
      </c>
      <c r="D240" s="231">
        <v>368.11666666666662</v>
      </c>
      <c r="E240" s="231">
        <v>363.73333333333323</v>
      </c>
      <c r="F240" s="231">
        <v>360.86666666666662</v>
      </c>
      <c r="G240" s="231">
        <v>356.48333333333323</v>
      </c>
      <c r="H240" s="231">
        <v>370.98333333333323</v>
      </c>
      <c r="I240" s="231">
        <v>375.36666666666656</v>
      </c>
      <c r="J240" s="231">
        <v>378.23333333333323</v>
      </c>
      <c r="K240" s="230">
        <v>372.5</v>
      </c>
      <c r="L240" s="230">
        <v>365.25</v>
      </c>
      <c r="M240" s="230">
        <v>44.628059999999998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86</v>
      </c>
      <c r="D241" s="231">
        <v>86.516666666666666</v>
      </c>
      <c r="E241" s="231">
        <v>85.283333333333331</v>
      </c>
      <c r="F241" s="231">
        <v>84.566666666666663</v>
      </c>
      <c r="G241" s="231">
        <v>83.333333333333329</v>
      </c>
      <c r="H241" s="231">
        <v>87.233333333333334</v>
      </c>
      <c r="I241" s="231">
        <v>88.466666666666654</v>
      </c>
      <c r="J241" s="231">
        <v>89.183333333333337</v>
      </c>
      <c r="K241" s="230">
        <v>87.75</v>
      </c>
      <c r="L241" s="230">
        <v>85.8</v>
      </c>
      <c r="M241" s="230">
        <v>161.19484</v>
      </c>
      <c r="N241" s="1"/>
      <c r="O241" s="1"/>
    </row>
    <row r="242" spans="1:15" ht="12.75" customHeight="1">
      <c r="A242" s="30">
        <v>232</v>
      </c>
      <c r="B242" s="216" t="s">
        <v>386</v>
      </c>
      <c r="C242" s="230">
        <v>24.6</v>
      </c>
      <c r="D242" s="231">
        <v>24.7</v>
      </c>
      <c r="E242" s="231">
        <v>24.299999999999997</v>
      </c>
      <c r="F242" s="231">
        <v>23.999999999999996</v>
      </c>
      <c r="G242" s="231">
        <v>23.599999999999994</v>
      </c>
      <c r="H242" s="231">
        <v>25</v>
      </c>
      <c r="I242" s="231">
        <v>25.4</v>
      </c>
      <c r="J242" s="231">
        <v>25.700000000000003</v>
      </c>
      <c r="K242" s="230">
        <v>25.1</v>
      </c>
      <c r="L242" s="230">
        <v>24.4</v>
      </c>
      <c r="M242" s="230">
        <v>65.75085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614.85</v>
      </c>
      <c r="D243" s="231">
        <v>618.55000000000007</v>
      </c>
      <c r="E243" s="231">
        <v>609.30000000000018</v>
      </c>
      <c r="F243" s="231">
        <v>603.75000000000011</v>
      </c>
      <c r="G243" s="231">
        <v>594.50000000000023</v>
      </c>
      <c r="H243" s="231">
        <v>624.10000000000014</v>
      </c>
      <c r="I243" s="231">
        <v>633.34999999999991</v>
      </c>
      <c r="J243" s="231">
        <v>638.90000000000009</v>
      </c>
      <c r="K243" s="230">
        <v>627.79999999999995</v>
      </c>
      <c r="L243" s="230">
        <v>613</v>
      </c>
      <c r="M243" s="230">
        <v>7.2325100000000004</v>
      </c>
      <c r="N243" s="1"/>
      <c r="O243" s="1"/>
    </row>
    <row r="244" spans="1:15" ht="12.75" customHeight="1">
      <c r="A244" s="30">
        <v>234</v>
      </c>
      <c r="B244" s="216" t="s">
        <v>767</v>
      </c>
      <c r="C244" s="230">
        <v>33.9</v>
      </c>
      <c r="D244" s="231">
        <v>34.083333333333336</v>
      </c>
      <c r="E244" s="231">
        <v>33.516666666666673</v>
      </c>
      <c r="F244" s="231">
        <v>33.13333333333334</v>
      </c>
      <c r="G244" s="231">
        <v>32.566666666666677</v>
      </c>
      <c r="H244" s="231">
        <v>34.466666666666669</v>
      </c>
      <c r="I244" s="231">
        <v>35.033333333333331</v>
      </c>
      <c r="J244" s="231">
        <v>35.416666666666664</v>
      </c>
      <c r="K244" s="230">
        <v>34.65</v>
      </c>
      <c r="L244" s="230">
        <v>33.700000000000003</v>
      </c>
      <c r="M244" s="230">
        <v>431.39792999999997</v>
      </c>
      <c r="N244" s="1"/>
      <c r="O244" s="1"/>
    </row>
    <row r="245" spans="1:15" ht="12.75" customHeight="1">
      <c r="A245" s="30">
        <v>235</v>
      </c>
      <c r="B245" s="216" t="s">
        <v>773</v>
      </c>
      <c r="C245" s="230">
        <v>1410.25</v>
      </c>
      <c r="D245" s="231">
        <v>1391.75</v>
      </c>
      <c r="E245" s="231">
        <v>1349.5</v>
      </c>
      <c r="F245" s="231">
        <v>1288.75</v>
      </c>
      <c r="G245" s="231">
        <v>1246.5</v>
      </c>
      <c r="H245" s="231">
        <v>1452.5</v>
      </c>
      <c r="I245" s="231">
        <v>1494.75</v>
      </c>
      <c r="J245" s="231">
        <v>1555.5</v>
      </c>
      <c r="K245" s="230">
        <v>1434</v>
      </c>
      <c r="L245" s="230">
        <v>1331</v>
      </c>
      <c r="M245" s="230">
        <v>4.9670800000000002</v>
      </c>
      <c r="N245" s="1"/>
      <c r="O245" s="1"/>
    </row>
    <row r="246" spans="1:15" ht="12.75" customHeight="1">
      <c r="A246" s="30">
        <v>236</v>
      </c>
      <c r="B246" s="216" t="s">
        <v>387</v>
      </c>
      <c r="C246" s="230">
        <v>353.75</v>
      </c>
      <c r="D246" s="231">
        <v>354.86666666666662</v>
      </c>
      <c r="E246" s="231">
        <v>346.88333333333321</v>
      </c>
      <c r="F246" s="231">
        <v>340.01666666666659</v>
      </c>
      <c r="G246" s="231">
        <v>332.03333333333319</v>
      </c>
      <c r="H246" s="231">
        <v>361.73333333333323</v>
      </c>
      <c r="I246" s="231">
        <v>369.7166666666667</v>
      </c>
      <c r="J246" s="231">
        <v>376.58333333333326</v>
      </c>
      <c r="K246" s="230">
        <v>362.85</v>
      </c>
      <c r="L246" s="230">
        <v>348</v>
      </c>
      <c r="M246" s="230">
        <v>0.52683000000000002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479.75</v>
      </c>
      <c r="D247" s="231">
        <v>483.40000000000003</v>
      </c>
      <c r="E247" s="231">
        <v>474.85000000000008</v>
      </c>
      <c r="F247" s="231">
        <v>469.95000000000005</v>
      </c>
      <c r="G247" s="231">
        <v>461.40000000000009</v>
      </c>
      <c r="H247" s="231">
        <v>488.30000000000007</v>
      </c>
      <c r="I247" s="231">
        <v>496.85</v>
      </c>
      <c r="J247" s="231">
        <v>501.75000000000006</v>
      </c>
      <c r="K247" s="230">
        <v>491.95</v>
      </c>
      <c r="L247" s="230">
        <v>478.5</v>
      </c>
      <c r="M247" s="230">
        <v>11.313700000000001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147.5</v>
      </c>
      <c r="D248" s="231">
        <v>149.01666666666668</v>
      </c>
      <c r="E248" s="231">
        <v>145.48333333333335</v>
      </c>
      <c r="F248" s="231">
        <v>143.46666666666667</v>
      </c>
      <c r="G248" s="231">
        <v>139.93333333333334</v>
      </c>
      <c r="H248" s="231">
        <v>151.03333333333336</v>
      </c>
      <c r="I248" s="231">
        <v>154.56666666666672</v>
      </c>
      <c r="J248" s="231">
        <v>156.58333333333337</v>
      </c>
      <c r="K248" s="230">
        <v>152.55000000000001</v>
      </c>
      <c r="L248" s="230">
        <v>147</v>
      </c>
      <c r="M248" s="230">
        <v>57.237139999999997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1238.9000000000001</v>
      </c>
      <c r="D249" s="231">
        <v>1239.2</v>
      </c>
      <c r="E249" s="231">
        <v>1230.4000000000001</v>
      </c>
      <c r="F249" s="231">
        <v>1221.9000000000001</v>
      </c>
      <c r="G249" s="231">
        <v>1213.1000000000001</v>
      </c>
      <c r="H249" s="231">
        <v>1247.7</v>
      </c>
      <c r="I249" s="231">
        <v>1256.4999999999998</v>
      </c>
      <c r="J249" s="231">
        <v>1265</v>
      </c>
      <c r="K249" s="230">
        <v>1248</v>
      </c>
      <c r="L249" s="230">
        <v>1230.7</v>
      </c>
      <c r="M249" s="230">
        <v>24.899709999999999</v>
      </c>
      <c r="N249" s="1"/>
      <c r="O249" s="1"/>
    </row>
    <row r="250" spans="1:15" ht="12.75" customHeight="1">
      <c r="A250" s="30">
        <v>240</v>
      </c>
      <c r="B250" s="216" t="s">
        <v>388</v>
      </c>
      <c r="C250" s="230">
        <v>14.1</v>
      </c>
      <c r="D250" s="231">
        <v>14.200000000000001</v>
      </c>
      <c r="E250" s="231">
        <v>13.900000000000002</v>
      </c>
      <c r="F250" s="231">
        <v>13.700000000000001</v>
      </c>
      <c r="G250" s="231">
        <v>13.400000000000002</v>
      </c>
      <c r="H250" s="231">
        <v>14.400000000000002</v>
      </c>
      <c r="I250" s="231">
        <v>14.700000000000003</v>
      </c>
      <c r="J250" s="231">
        <v>14.900000000000002</v>
      </c>
      <c r="K250" s="230">
        <v>14.5</v>
      </c>
      <c r="L250" s="230">
        <v>14</v>
      </c>
      <c r="M250" s="230">
        <v>50.075470000000003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3743.15</v>
      </c>
      <c r="D251" s="231">
        <v>3772.0333333333328</v>
      </c>
      <c r="E251" s="231">
        <v>3674.0666666666657</v>
      </c>
      <c r="F251" s="231">
        <v>3604.9833333333327</v>
      </c>
      <c r="G251" s="231">
        <v>3507.0166666666655</v>
      </c>
      <c r="H251" s="231">
        <v>3841.1166666666659</v>
      </c>
      <c r="I251" s="231">
        <v>3939.083333333333</v>
      </c>
      <c r="J251" s="231">
        <v>4008.1666666666661</v>
      </c>
      <c r="K251" s="230">
        <v>3870</v>
      </c>
      <c r="L251" s="230">
        <v>3702.95</v>
      </c>
      <c r="M251" s="230">
        <v>3.2960099999999999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1246</v>
      </c>
      <c r="D252" s="231">
        <v>1249.3666666666668</v>
      </c>
      <c r="E252" s="231">
        <v>1239.0833333333335</v>
      </c>
      <c r="F252" s="231">
        <v>1232.1666666666667</v>
      </c>
      <c r="G252" s="231">
        <v>1221.8833333333334</v>
      </c>
      <c r="H252" s="231">
        <v>1256.2833333333335</v>
      </c>
      <c r="I252" s="231">
        <v>1266.5666666666668</v>
      </c>
      <c r="J252" s="231">
        <v>1273.4833333333336</v>
      </c>
      <c r="K252" s="230">
        <v>1259.6500000000001</v>
      </c>
      <c r="L252" s="230">
        <v>1242.45</v>
      </c>
      <c r="M252" s="230">
        <v>69.487319999999997</v>
      </c>
      <c r="N252" s="1"/>
      <c r="O252" s="1"/>
    </row>
    <row r="253" spans="1:15" ht="12.75" customHeight="1">
      <c r="A253" s="30">
        <v>243</v>
      </c>
      <c r="B253" s="216" t="s">
        <v>389</v>
      </c>
      <c r="C253" s="230">
        <v>551.20000000000005</v>
      </c>
      <c r="D253" s="231">
        <v>550.98333333333335</v>
      </c>
      <c r="E253" s="231">
        <v>543.9666666666667</v>
      </c>
      <c r="F253" s="231">
        <v>536.73333333333335</v>
      </c>
      <c r="G253" s="231">
        <v>529.7166666666667</v>
      </c>
      <c r="H253" s="231">
        <v>558.2166666666667</v>
      </c>
      <c r="I253" s="231">
        <v>565.23333333333335</v>
      </c>
      <c r="J253" s="231">
        <v>572.4666666666667</v>
      </c>
      <c r="K253" s="230">
        <v>558</v>
      </c>
      <c r="L253" s="230">
        <v>543.75</v>
      </c>
      <c r="M253" s="230">
        <v>10.719609999999999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2264.65</v>
      </c>
      <c r="D254" s="231">
        <v>2284.3000000000002</v>
      </c>
      <c r="E254" s="231">
        <v>2235.6500000000005</v>
      </c>
      <c r="F254" s="231">
        <v>2206.6500000000005</v>
      </c>
      <c r="G254" s="231">
        <v>2158.0000000000009</v>
      </c>
      <c r="H254" s="231">
        <v>2313.3000000000002</v>
      </c>
      <c r="I254" s="231">
        <v>2361.9499999999998</v>
      </c>
      <c r="J254" s="231">
        <v>2390.9499999999998</v>
      </c>
      <c r="K254" s="230">
        <v>2332.9499999999998</v>
      </c>
      <c r="L254" s="230">
        <v>2255.3000000000002</v>
      </c>
      <c r="M254" s="230">
        <v>8.2780199999999997</v>
      </c>
      <c r="N254" s="1"/>
      <c r="O254" s="1"/>
    </row>
    <row r="255" spans="1:15" ht="12.75" customHeight="1">
      <c r="A255" s="30">
        <v>245</v>
      </c>
      <c r="B255" s="216" t="s">
        <v>260</v>
      </c>
      <c r="C255" s="230">
        <v>675.15</v>
      </c>
      <c r="D255" s="231">
        <v>677.83333333333337</v>
      </c>
      <c r="E255" s="231">
        <v>667.91666666666674</v>
      </c>
      <c r="F255" s="231">
        <v>660.68333333333339</v>
      </c>
      <c r="G255" s="231">
        <v>650.76666666666677</v>
      </c>
      <c r="H255" s="231">
        <v>685.06666666666672</v>
      </c>
      <c r="I255" s="231">
        <v>694.98333333333346</v>
      </c>
      <c r="J255" s="231">
        <v>702.2166666666667</v>
      </c>
      <c r="K255" s="230">
        <v>687.75</v>
      </c>
      <c r="L255" s="230">
        <v>670.6</v>
      </c>
      <c r="M255" s="230">
        <v>5.4721900000000003</v>
      </c>
      <c r="N255" s="1"/>
      <c r="O255" s="1"/>
    </row>
    <row r="256" spans="1:15" ht="12.75" customHeight="1">
      <c r="A256" s="30">
        <v>246</v>
      </c>
      <c r="B256" s="216" t="s">
        <v>390</v>
      </c>
      <c r="C256" s="230">
        <v>2006.75</v>
      </c>
      <c r="D256" s="231">
        <v>2004.9166666666667</v>
      </c>
      <c r="E256" s="231">
        <v>1975.8333333333335</v>
      </c>
      <c r="F256" s="231">
        <v>1944.9166666666667</v>
      </c>
      <c r="G256" s="231">
        <v>1915.8333333333335</v>
      </c>
      <c r="H256" s="231">
        <v>2035.8333333333335</v>
      </c>
      <c r="I256" s="231">
        <v>2064.916666666667</v>
      </c>
      <c r="J256" s="231">
        <v>2095.8333333333335</v>
      </c>
      <c r="K256" s="230">
        <v>2034</v>
      </c>
      <c r="L256" s="230">
        <v>1974</v>
      </c>
      <c r="M256" s="230">
        <v>0.80234000000000005</v>
      </c>
      <c r="N256" s="1"/>
      <c r="O256" s="1"/>
    </row>
    <row r="257" spans="1:15" ht="12.75" customHeight="1">
      <c r="A257" s="30">
        <v>247</v>
      </c>
      <c r="B257" s="216" t="s">
        <v>391</v>
      </c>
      <c r="C257" s="230">
        <v>3017.35</v>
      </c>
      <c r="D257" s="231">
        <v>3029.2999999999997</v>
      </c>
      <c r="E257" s="231">
        <v>2993.0499999999993</v>
      </c>
      <c r="F257" s="231">
        <v>2968.7499999999995</v>
      </c>
      <c r="G257" s="231">
        <v>2932.4999999999991</v>
      </c>
      <c r="H257" s="231">
        <v>3053.5999999999995</v>
      </c>
      <c r="I257" s="231">
        <v>3089.8500000000004</v>
      </c>
      <c r="J257" s="231">
        <v>3114.1499999999996</v>
      </c>
      <c r="K257" s="230">
        <v>3065.55</v>
      </c>
      <c r="L257" s="230">
        <v>3005</v>
      </c>
      <c r="M257" s="230">
        <v>1.03911</v>
      </c>
      <c r="N257" s="1"/>
      <c r="O257" s="1"/>
    </row>
    <row r="258" spans="1:15" ht="12.75" customHeight="1">
      <c r="A258" s="30">
        <v>248</v>
      </c>
      <c r="B258" s="216" t="s">
        <v>851</v>
      </c>
      <c r="C258" s="230">
        <v>764.85</v>
      </c>
      <c r="D258" s="231">
        <v>767</v>
      </c>
      <c r="E258" s="231">
        <v>756</v>
      </c>
      <c r="F258" s="231">
        <v>747.15</v>
      </c>
      <c r="G258" s="231">
        <v>736.15</v>
      </c>
      <c r="H258" s="231">
        <v>775.85</v>
      </c>
      <c r="I258" s="231">
        <v>786.85</v>
      </c>
      <c r="J258" s="231">
        <v>795.7</v>
      </c>
      <c r="K258" s="230">
        <v>778</v>
      </c>
      <c r="L258" s="230">
        <v>758.15</v>
      </c>
      <c r="M258" s="230">
        <v>1.52501</v>
      </c>
      <c r="N258" s="1"/>
      <c r="O258" s="1"/>
    </row>
    <row r="259" spans="1:15" ht="12.75" customHeight="1">
      <c r="A259" s="30">
        <v>249</v>
      </c>
      <c r="B259" s="216" t="s">
        <v>392</v>
      </c>
      <c r="C259" s="230">
        <v>800.85</v>
      </c>
      <c r="D259" s="231">
        <v>799.23333333333346</v>
      </c>
      <c r="E259" s="231">
        <v>784.01666666666688</v>
      </c>
      <c r="F259" s="231">
        <v>767.18333333333339</v>
      </c>
      <c r="G259" s="231">
        <v>751.96666666666681</v>
      </c>
      <c r="H259" s="231">
        <v>816.06666666666695</v>
      </c>
      <c r="I259" s="231">
        <v>831.28333333333342</v>
      </c>
      <c r="J259" s="231">
        <v>848.11666666666702</v>
      </c>
      <c r="K259" s="230">
        <v>814.45</v>
      </c>
      <c r="L259" s="230">
        <v>782.4</v>
      </c>
      <c r="M259" s="230">
        <v>1.0411600000000001</v>
      </c>
      <c r="N259" s="1"/>
      <c r="O259" s="1"/>
    </row>
    <row r="260" spans="1:15" ht="12.75" customHeight="1">
      <c r="A260" s="30">
        <v>250</v>
      </c>
      <c r="B260" s="216" t="s">
        <v>393</v>
      </c>
      <c r="C260" s="230">
        <v>359.7</v>
      </c>
      <c r="D260" s="231">
        <v>361.7166666666667</v>
      </c>
      <c r="E260" s="231">
        <v>356.98333333333341</v>
      </c>
      <c r="F260" s="231">
        <v>354.26666666666671</v>
      </c>
      <c r="G260" s="231">
        <v>349.53333333333342</v>
      </c>
      <c r="H260" s="231">
        <v>364.43333333333339</v>
      </c>
      <c r="I260" s="231">
        <v>369.16666666666674</v>
      </c>
      <c r="J260" s="231">
        <v>371.88333333333338</v>
      </c>
      <c r="K260" s="230">
        <v>366.45</v>
      </c>
      <c r="L260" s="230">
        <v>359</v>
      </c>
      <c r="M260" s="230">
        <v>5.5828800000000003</v>
      </c>
      <c r="N260" s="1"/>
      <c r="O260" s="1"/>
    </row>
    <row r="261" spans="1:15" ht="12.75" customHeight="1">
      <c r="A261" s="30">
        <v>251</v>
      </c>
      <c r="B261" s="216" t="s">
        <v>394</v>
      </c>
      <c r="C261" s="230">
        <v>66.05</v>
      </c>
      <c r="D261" s="231">
        <v>65.449999999999989</v>
      </c>
      <c r="E261" s="231">
        <v>64.299999999999983</v>
      </c>
      <c r="F261" s="231">
        <v>62.55</v>
      </c>
      <c r="G261" s="231">
        <v>61.399999999999991</v>
      </c>
      <c r="H261" s="231">
        <v>67.199999999999974</v>
      </c>
      <c r="I261" s="231">
        <v>68.34999999999998</v>
      </c>
      <c r="J261" s="231">
        <v>70.099999999999966</v>
      </c>
      <c r="K261" s="230">
        <v>66.599999999999994</v>
      </c>
      <c r="L261" s="230">
        <v>63.7</v>
      </c>
      <c r="M261" s="230">
        <v>89.963759999999994</v>
      </c>
      <c r="N261" s="1"/>
      <c r="O261" s="1"/>
    </row>
    <row r="262" spans="1:15" ht="12.75" customHeight="1">
      <c r="A262" s="30">
        <v>252</v>
      </c>
      <c r="B262" s="216" t="s">
        <v>261</v>
      </c>
      <c r="C262" s="230">
        <v>246.75</v>
      </c>
      <c r="D262" s="231">
        <v>247.55000000000004</v>
      </c>
      <c r="E262" s="231">
        <v>244.25000000000009</v>
      </c>
      <c r="F262" s="231">
        <v>241.75000000000006</v>
      </c>
      <c r="G262" s="231">
        <v>238.4500000000001</v>
      </c>
      <c r="H262" s="231">
        <v>250.05000000000007</v>
      </c>
      <c r="I262" s="231">
        <v>253.35000000000002</v>
      </c>
      <c r="J262" s="231">
        <v>255.85000000000005</v>
      </c>
      <c r="K262" s="230">
        <v>250.85</v>
      </c>
      <c r="L262" s="230">
        <v>245.05</v>
      </c>
      <c r="M262" s="230">
        <v>5.6083499999999997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692.05</v>
      </c>
      <c r="D263" s="231">
        <v>696.93333333333339</v>
      </c>
      <c r="E263" s="231">
        <v>684.36666666666679</v>
      </c>
      <c r="F263" s="231">
        <v>676.68333333333339</v>
      </c>
      <c r="G263" s="231">
        <v>664.11666666666679</v>
      </c>
      <c r="H263" s="231">
        <v>704.61666666666679</v>
      </c>
      <c r="I263" s="231">
        <v>717.18333333333339</v>
      </c>
      <c r="J263" s="231">
        <v>724.86666666666679</v>
      </c>
      <c r="K263" s="230">
        <v>709.5</v>
      </c>
      <c r="L263" s="230">
        <v>689.25</v>
      </c>
      <c r="M263" s="230">
        <v>36.67407</v>
      </c>
      <c r="N263" s="1"/>
      <c r="O263" s="1"/>
    </row>
    <row r="264" spans="1:15" ht="12.75" customHeight="1">
      <c r="A264" s="30">
        <v>254</v>
      </c>
      <c r="B264" s="216" t="s">
        <v>395</v>
      </c>
      <c r="C264" s="230">
        <v>101.8</v>
      </c>
      <c r="D264" s="231">
        <v>102.53333333333335</v>
      </c>
      <c r="E264" s="231">
        <v>100.76666666666669</v>
      </c>
      <c r="F264" s="231">
        <v>99.733333333333348</v>
      </c>
      <c r="G264" s="231">
        <v>97.966666666666697</v>
      </c>
      <c r="H264" s="231">
        <v>103.56666666666669</v>
      </c>
      <c r="I264" s="231">
        <v>105.33333333333334</v>
      </c>
      <c r="J264" s="231">
        <v>106.36666666666669</v>
      </c>
      <c r="K264" s="230">
        <v>104.3</v>
      </c>
      <c r="L264" s="230">
        <v>101.5</v>
      </c>
      <c r="M264" s="230">
        <v>4.0311500000000002</v>
      </c>
      <c r="N264" s="1"/>
      <c r="O264" s="1"/>
    </row>
    <row r="265" spans="1:15" ht="12.75" customHeight="1">
      <c r="A265" s="30">
        <v>255</v>
      </c>
      <c r="B265" s="216" t="s">
        <v>396</v>
      </c>
      <c r="C265" s="230">
        <v>296.05</v>
      </c>
      <c r="D265" s="231">
        <v>293.38333333333333</v>
      </c>
      <c r="E265" s="231">
        <v>282.76666666666665</v>
      </c>
      <c r="F265" s="231">
        <v>269.48333333333335</v>
      </c>
      <c r="G265" s="231">
        <v>258.86666666666667</v>
      </c>
      <c r="H265" s="231">
        <v>306.66666666666663</v>
      </c>
      <c r="I265" s="231">
        <v>317.2833333333333</v>
      </c>
      <c r="J265" s="231">
        <v>330.56666666666661</v>
      </c>
      <c r="K265" s="230">
        <v>304</v>
      </c>
      <c r="L265" s="230">
        <v>280.10000000000002</v>
      </c>
      <c r="M265" s="230">
        <v>46.672130000000003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523.85</v>
      </c>
      <c r="D266" s="231">
        <v>528.21666666666658</v>
      </c>
      <c r="E266" s="231">
        <v>517.18333333333317</v>
      </c>
      <c r="F266" s="231">
        <v>510.51666666666654</v>
      </c>
      <c r="G266" s="231">
        <v>499.48333333333312</v>
      </c>
      <c r="H266" s="231">
        <v>534.88333333333321</v>
      </c>
      <c r="I266" s="231">
        <v>545.91666666666674</v>
      </c>
      <c r="J266" s="231">
        <v>552.58333333333326</v>
      </c>
      <c r="K266" s="230">
        <v>539.25</v>
      </c>
      <c r="L266" s="230">
        <v>521.54999999999995</v>
      </c>
      <c r="M266" s="230">
        <v>40.008510000000001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474.7</v>
      </c>
      <c r="D267" s="231">
        <v>471.73333333333329</v>
      </c>
      <c r="E267" s="231">
        <v>458.56666666666661</v>
      </c>
      <c r="F267" s="231">
        <v>442.43333333333334</v>
      </c>
      <c r="G267" s="231">
        <v>429.26666666666665</v>
      </c>
      <c r="H267" s="231">
        <v>487.86666666666656</v>
      </c>
      <c r="I267" s="231">
        <v>501.03333333333319</v>
      </c>
      <c r="J267" s="231">
        <v>517.16666666666652</v>
      </c>
      <c r="K267" s="230">
        <v>484.9</v>
      </c>
      <c r="L267" s="230">
        <v>455.6</v>
      </c>
      <c r="M267" s="230">
        <v>89.894639999999995</v>
      </c>
      <c r="N267" s="1"/>
      <c r="O267" s="1"/>
    </row>
    <row r="268" spans="1:15" ht="12.75" customHeight="1">
      <c r="A268" s="30">
        <v>258</v>
      </c>
      <c r="B268" s="216" t="s">
        <v>774</v>
      </c>
      <c r="C268" s="230">
        <v>392.15</v>
      </c>
      <c r="D268" s="231">
        <v>394.93333333333334</v>
      </c>
      <c r="E268" s="231">
        <v>382.9666666666667</v>
      </c>
      <c r="F268" s="231">
        <v>373.78333333333336</v>
      </c>
      <c r="G268" s="231">
        <v>361.81666666666672</v>
      </c>
      <c r="H268" s="231">
        <v>404.11666666666667</v>
      </c>
      <c r="I268" s="231">
        <v>416.08333333333326</v>
      </c>
      <c r="J268" s="231">
        <v>425.26666666666665</v>
      </c>
      <c r="K268" s="230">
        <v>406.9</v>
      </c>
      <c r="L268" s="230">
        <v>385.75</v>
      </c>
      <c r="M268" s="230">
        <v>6.2238699999999998</v>
      </c>
      <c r="N268" s="1"/>
      <c r="O268" s="1"/>
    </row>
    <row r="269" spans="1:15" ht="12.75" customHeight="1">
      <c r="A269" s="30">
        <v>259</v>
      </c>
      <c r="B269" s="216" t="s">
        <v>775</v>
      </c>
      <c r="C269" s="230">
        <v>339.2</v>
      </c>
      <c r="D269" s="231">
        <v>338.68333333333334</v>
      </c>
      <c r="E269" s="231">
        <v>335.11666666666667</v>
      </c>
      <c r="F269" s="231">
        <v>331.03333333333336</v>
      </c>
      <c r="G269" s="231">
        <v>327.4666666666667</v>
      </c>
      <c r="H269" s="231">
        <v>342.76666666666665</v>
      </c>
      <c r="I269" s="231">
        <v>346.33333333333337</v>
      </c>
      <c r="J269" s="231">
        <v>350.41666666666663</v>
      </c>
      <c r="K269" s="230">
        <v>342.25</v>
      </c>
      <c r="L269" s="230">
        <v>334.6</v>
      </c>
      <c r="M269" s="230">
        <v>1.02565</v>
      </c>
      <c r="N269" s="1"/>
      <c r="O269" s="1"/>
    </row>
    <row r="270" spans="1:15" ht="12.75" customHeight="1">
      <c r="A270" s="30">
        <v>260</v>
      </c>
      <c r="B270" s="216" t="s">
        <v>397</v>
      </c>
      <c r="C270" s="230">
        <v>698.85</v>
      </c>
      <c r="D270" s="231">
        <v>696.26666666666677</v>
      </c>
      <c r="E270" s="231">
        <v>690.58333333333348</v>
      </c>
      <c r="F270" s="231">
        <v>682.31666666666672</v>
      </c>
      <c r="G270" s="231">
        <v>676.63333333333344</v>
      </c>
      <c r="H270" s="231">
        <v>704.53333333333353</v>
      </c>
      <c r="I270" s="231">
        <v>710.2166666666667</v>
      </c>
      <c r="J270" s="231">
        <v>718.48333333333358</v>
      </c>
      <c r="K270" s="230">
        <v>701.95</v>
      </c>
      <c r="L270" s="230">
        <v>688</v>
      </c>
      <c r="M270" s="230">
        <v>2.2743500000000001</v>
      </c>
      <c r="N270" s="1"/>
      <c r="O270" s="1"/>
    </row>
    <row r="271" spans="1:15" ht="12.75" customHeight="1">
      <c r="A271" s="30">
        <v>261</v>
      </c>
      <c r="B271" s="216" t="s">
        <v>398</v>
      </c>
      <c r="C271" s="230">
        <v>208.35</v>
      </c>
      <c r="D271" s="231">
        <v>209</v>
      </c>
      <c r="E271" s="231">
        <v>206.4</v>
      </c>
      <c r="F271" s="231">
        <v>204.45000000000002</v>
      </c>
      <c r="G271" s="231">
        <v>201.85000000000002</v>
      </c>
      <c r="H271" s="231">
        <v>210.95</v>
      </c>
      <c r="I271" s="231">
        <v>213.55</v>
      </c>
      <c r="J271" s="231">
        <v>215.49999999999997</v>
      </c>
      <c r="K271" s="230">
        <v>211.6</v>
      </c>
      <c r="L271" s="230">
        <v>207.05</v>
      </c>
      <c r="M271" s="230">
        <v>2.8609800000000001</v>
      </c>
      <c r="N271" s="1"/>
      <c r="O271" s="1"/>
    </row>
    <row r="272" spans="1:15" ht="12.75" customHeight="1">
      <c r="A272" s="30">
        <v>262</v>
      </c>
      <c r="B272" s="216" t="s">
        <v>399</v>
      </c>
      <c r="C272" s="230">
        <v>573.35</v>
      </c>
      <c r="D272" s="231">
        <v>575.68333333333339</v>
      </c>
      <c r="E272" s="231">
        <v>569.66666666666674</v>
      </c>
      <c r="F272" s="231">
        <v>565.98333333333335</v>
      </c>
      <c r="G272" s="231">
        <v>559.9666666666667</v>
      </c>
      <c r="H272" s="231">
        <v>579.36666666666679</v>
      </c>
      <c r="I272" s="231">
        <v>585.38333333333344</v>
      </c>
      <c r="J272" s="231">
        <v>589.06666666666683</v>
      </c>
      <c r="K272" s="230">
        <v>581.70000000000005</v>
      </c>
      <c r="L272" s="230">
        <v>572</v>
      </c>
      <c r="M272" s="230">
        <v>0.61462000000000006</v>
      </c>
      <c r="N272" s="1"/>
      <c r="O272" s="1"/>
    </row>
    <row r="273" spans="1:15" ht="12.75" customHeight="1">
      <c r="A273" s="30">
        <v>263</v>
      </c>
      <c r="B273" s="216" t="s">
        <v>400</v>
      </c>
      <c r="C273" s="230">
        <v>1920.8</v>
      </c>
      <c r="D273" s="231">
        <v>1940.5833333333333</v>
      </c>
      <c r="E273" s="231">
        <v>1892.2166666666665</v>
      </c>
      <c r="F273" s="231">
        <v>1863.6333333333332</v>
      </c>
      <c r="G273" s="231">
        <v>1815.2666666666664</v>
      </c>
      <c r="H273" s="231">
        <v>1969.1666666666665</v>
      </c>
      <c r="I273" s="231">
        <v>2017.5333333333333</v>
      </c>
      <c r="J273" s="231">
        <v>2046.1166666666666</v>
      </c>
      <c r="K273" s="230">
        <v>1988.95</v>
      </c>
      <c r="L273" s="230">
        <v>1912</v>
      </c>
      <c r="M273" s="230">
        <v>2.9675099999999999</v>
      </c>
      <c r="N273" s="1"/>
      <c r="O273" s="1"/>
    </row>
    <row r="274" spans="1:15" ht="12.75" customHeight="1">
      <c r="A274" s="30">
        <v>264</v>
      </c>
      <c r="B274" s="216" t="s">
        <v>401</v>
      </c>
      <c r="C274" s="230">
        <v>241.05</v>
      </c>
      <c r="D274" s="231">
        <v>242.04999999999998</v>
      </c>
      <c r="E274" s="231">
        <v>239.59999999999997</v>
      </c>
      <c r="F274" s="231">
        <v>238.14999999999998</v>
      </c>
      <c r="G274" s="231">
        <v>235.69999999999996</v>
      </c>
      <c r="H274" s="231">
        <v>243.49999999999997</v>
      </c>
      <c r="I274" s="231">
        <v>245.94999999999996</v>
      </c>
      <c r="J274" s="231">
        <v>247.39999999999998</v>
      </c>
      <c r="K274" s="230">
        <v>244.5</v>
      </c>
      <c r="L274" s="230">
        <v>240.6</v>
      </c>
      <c r="M274" s="230">
        <v>1.04497</v>
      </c>
      <c r="N274" s="1"/>
      <c r="O274" s="1"/>
    </row>
    <row r="275" spans="1:15" ht="12.75" customHeight="1">
      <c r="A275" s="30">
        <v>265</v>
      </c>
      <c r="B275" s="216" t="s">
        <v>402</v>
      </c>
      <c r="C275" s="230">
        <v>941.05</v>
      </c>
      <c r="D275" s="231">
        <v>942.46666666666658</v>
      </c>
      <c r="E275" s="231">
        <v>930.03333333333319</v>
      </c>
      <c r="F275" s="231">
        <v>919.01666666666665</v>
      </c>
      <c r="G275" s="231">
        <v>906.58333333333326</v>
      </c>
      <c r="H275" s="231">
        <v>953.48333333333312</v>
      </c>
      <c r="I275" s="231">
        <v>965.91666666666652</v>
      </c>
      <c r="J275" s="231">
        <v>976.93333333333305</v>
      </c>
      <c r="K275" s="230">
        <v>954.9</v>
      </c>
      <c r="L275" s="230">
        <v>931.45</v>
      </c>
      <c r="M275" s="230">
        <v>12.9209</v>
      </c>
      <c r="N275" s="1"/>
      <c r="O275" s="1"/>
    </row>
    <row r="276" spans="1:15" ht="12.75" customHeight="1">
      <c r="A276" s="30">
        <v>266</v>
      </c>
      <c r="B276" s="216" t="s">
        <v>403</v>
      </c>
      <c r="C276" s="230">
        <v>408.5</v>
      </c>
      <c r="D276" s="231">
        <v>407.36666666666662</v>
      </c>
      <c r="E276" s="231">
        <v>401.73333333333323</v>
      </c>
      <c r="F276" s="231">
        <v>394.96666666666664</v>
      </c>
      <c r="G276" s="231">
        <v>389.33333333333326</v>
      </c>
      <c r="H276" s="231">
        <v>414.13333333333321</v>
      </c>
      <c r="I276" s="231">
        <v>419.76666666666654</v>
      </c>
      <c r="J276" s="231">
        <v>426.53333333333319</v>
      </c>
      <c r="K276" s="230">
        <v>413</v>
      </c>
      <c r="L276" s="230">
        <v>400.6</v>
      </c>
      <c r="M276" s="230">
        <v>6.7766200000000003</v>
      </c>
      <c r="N276" s="1"/>
      <c r="O276" s="1"/>
    </row>
    <row r="277" spans="1:15" ht="12.75" customHeight="1">
      <c r="A277" s="30">
        <v>267</v>
      </c>
      <c r="B277" s="216" t="s">
        <v>404</v>
      </c>
      <c r="C277" s="230">
        <v>1165.3</v>
      </c>
      <c r="D277" s="231">
        <v>1170.6166666666668</v>
      </c>
      <c r="E277" s="231">
        <v>1125.2333333333336</v>
      </c>
      <c r="F277" s="231">
        <v>1085.1666666666667</v>
      </c>
      <c r="G277" s="231">
        <v>1039.7833333333335</v>
      </c>
      <c r="H277" s="231">
        <v>1210.6833333333336</v>
      </c>
      <c r="I277" s="231">
        <v>1256.0666666666668</v>
      </c>
      <c r="J277" s="231">
        <v>1296.1333333333337</v>
      </c>
      <c r="K277" s="230">
        <v>1216</v>
      </c>
      <c r="L277" s="230">
        <v>1130.55</v>
      </c>
      <c r="M277" s="230">
        <v>2.5374699999999999</v>
      </c>
      <c r="N277" s="1"/>
      <c r="O277" s="1"/>
    </row>
    <row r="278" spans="1:15" ht="12.75" customHeight="1">
      <c r="A278" s="30">
        <v>268</v>
      </c>
      <c r="B278" s="216" t="s">
        <v>405</v>
      </c>
      <c r="C278" s="230">
        <v>524.70000000000005</v>
      </c>
      <c r="D278" s="231">
        <v>525.5</v>
      </c>
      <c r="E278" s="231">
        <v>518.5</v>
      </c>
      <c r="F278" s="231">
        <v>512.29999999999995</v>
      </c>
      <c r="G278" s="231">
        <v>505.29999999999995</v>
      </c>
      <c r="H278" s="231">
        <v>531.70000000000005</v>
      </c>
      <c r="I278" s="231">
        <v>538.70000000000005</v>
      </c>
      <c r="J278" s="231">
        <v>544.90000000000009</v>
      </c>
      <c r="K278" s="230">
        <v>532.5</v>
      </c>
      <c r="L278" s="230">
        <v>519.29999999999995</v>
      </c>
      <c r="M278" s="230">
        <v>2.5344500000000001</v>
      </c>
      <c r="N278" s="1"/>
      <c r="O278" s="1"/>
    </row>
    <row r="279" spans="1:15" ht="12.75" customHeight="1">
      <c r="A279" s="30">
        <v>269</v>
      </c>
      <c r="B279" s="216" t="s">
        <v>776</v>
      </c>
      <c r="C279" s="230">
        <v>106.75</v>
      </c>
      <c r="D279" s="231">
        <v>107.06666666666666</v>
      </c>
      <c r="E279" s="231">
        <v>105.93333333333332</v>
      </c>
      <c r="F279" s="231">
        <v>105.11666666666666</v>
      </c>
      <c r="G279" s="231">
        <v>103.98333333333332</v>
      </c>
      <c r="H279" s="231">
        <v>107.88333333333333</v>
      </c>
      <c r="I279" s="231">
        <v>109.01666666666665</v>
      </c>
      <c r="J279" s="231">
        <v>109.83333333333333</v>
      </c>
      <c r="K279" s="230">
        <v>108.2</v>
      </c>
      <c r="L279" s="230">
        <v>106.25</v>
      </c>
      <c r="M279" s="230">
        <v>12.735099999999999</v>
      </c>
      <c r="N279" s="1"/>
      <c r="O279" s="1"/>
    </row>
    <row r="280" spans="1:15" ht="12.75" customHeight="1">
      <c r="A280" s="30">
        <v>270</v>
      </c>
      <c r="B280" s="216" t="s">
        <v>406</v>
      </c>
      <c r="C280" s="230">
        <v>415.4</v>
      </c>
      <c r="D280" s="231">
        <v>415.09999999999997</v>
      </c>
      <c r="E280" s="231">
        <v>410.84999999999991</v>
      </c>
      <c r="F280" s="231">
        <v>406.29999999999995</v>
      </c>
      <c r="G280" s="231">
        <v>402.0499999999999</v>
      </c>
      <c r="H280" s="231">
        <v>419.64999999999992</v>
      </c>
      <c r="I280" s="231">
        <v>423.90000000000003</v>
      </c>
      <c r="J280" s="231">
        <v>428.44999999999993</v>
      </c>
      <c r="K280" s="230">
        <v>419.35</v>
      </c>
      <c r="L280" s="230">
        <v>410.55</v>
      </c>
      <c r="M280" s="230">
        <v>4.3643599999999996</v>
      </c>
      <c r="N280" s="1"/>
      <c r="O280" s="1"/>
    </row>
    <row r="281" spans="1:15" ht="12.75" customHeight="1">
      <c r="A281" s="30">
        <v>271</v>
      </c>
      <c r="B281" s="216" t="s">
        <v>407</v>
      </c>
      <c r="C281" s="230">
        <v>105.1</v>
      </c>
      <c r="D281" s="231">
        <v>106.43333333333334</v>
      </c>
      <c r="E281" s="231">
        <v>103.16666666666667</v>
      </c>
      <c r="F281" s="231">
        <v>101.23333333333333</v>
      </c>
      <c r="G281" s="231">
        <v>97.966666666666669</v>
      </c>
      <c r="H281" s="231">
        <v>108.36666666666667</v>
      </c>
      <c r="I281" s="231">
        <v>111.63333333333333</v>
      </c>
      <c r="J281" s="231">
        <v>113.56666666666668</v>
      </c>
      <c r="K281" s="230">
        <v>109.7</v>
      </c>
      <c r="L281" s="230">
        <v>104.5</v>
      </c>
      <c r="M281" s="230">
        <v>112.48869999999999</v>
      </c>
      <c r="N281" s="1"/>
      <c r="O281" s="1"/>
    </row>
    <row r="282" spans="1:15" ht="12.75" customHeight="1">
      <c r="A282" s="30">
        <v>272</v>
      </c>
      <c r="B282" s="216" t="s">
        <v>408</v>
      </c>
      <c r="C282" s="230">
        <v>480.3</v>
      </c>
      <c r="D282" s="231">
        <v>484.36666666666662</v>
      </c>
      <c r="E282" s="231">
        <v>471.93333333333322</v>
      </c>
      <c r="F282" s="231">
        <v>463.56666666666661</v>
      </c>
      <c r="G282" s="231">
        <v>451.13333333333321</v>
      </c>
      <c r="H282" s="231">
        <v>492.73333333333323</v>
      </c>
      <c r="I282" s="231">
        <v>505.16666666666663</v>
      </c>
      <c r="J282" s="231">
        <v>513.5333333333333</v>
      </c>
      <c r="K282" s="230">
        <v>496.8</v>
      </c>
      <c r="L282" s="230">
        <v>476</v>
      </c>
      <c r="M282" s="230">
        <v>13.980399999999999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1927.4</v>
      </c>
      <c r="D283" s="231">
        <v>1924.0833333333333</v>
      </c>
      <c r="E283" s="231">
        <v>1914.5166666666664</v>
      </c>
      <c r="F283" s="231">
        <v>1901.6333333333332</v>
      </c>
      <c r="G283" s="231">
        <v>1892.0666666666664</v>
      </c>
      <c r="H283" s="231">
        <v>1936.9666666666665</v>
      </c>
      <c r="I283" s="231">
        <v>1946.5333333333335</v>
      </c>
      <c r="J283" s="231">
        <v>1959.4166666666665</v>
      </c>
      <c r="K283" s="230">
        <v>1933.65</v>
      </c>
      <c r="L283" s="230">
        <v>1911.2</v>
      </c>
      <c r="M283" s="230">
        <v>41.452280000000002</v>
      </c>
      <c r="N283" s="1"/>
      <c r="O283" s="1"/>
    </row>
    <row r="284" spans="1:15" ht="12.75" customHeight="1">
      <c r="A284" s="30">
        <v>274</v>
      </c>
      <c r="B284" s="216" t="s">
        <v>761</v>
      </c>
      <c r="C284" s="230">
        <v>1535.15</v>
      </c>
      <c r="D284" s="231">
        <v>1541.7166666666665</v>
      </c>
      <c r="E284" s="231">
        <v>1523.4333333333329</v>
      </c>
      <c r="F284" s="231">
        <v>1511.7166666666665</v>
      </c>
      <c r="G284" s="231">
        <v>1493.4333333333329</v>
      </c>
      <c r="H284" s="231">
        <v>1553.4333333333329</v>
      </c>
      <c r="I284" s="231">
        <v>1571.7166666666662</v>
      </c>
      <c r="J284" s="231">
        <v>1583.4333333333329</v>
      </c>
      <c r="K284" s="230">
        <v>1560</v>
      </c>
      <c r="L284" s="230">
        <v>1530</v>
      </c>
      <c r="M284" s="230">
        <v>0.31370999999999999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99.45</v>
      </c>
      <c r="D285" s="231">
        <v>100.23333333333335</v>
      </c>
      <c r="E285" s="231">
        <v>98.066666666666691</v>
      </c>
      <c r="F285" s="231">
        <v>96.683333333333337</v>
      </c>
      <c r="G285" s="231">
        <v>94.51666666666668</v>
      </c>
      <c r="H285" s="231">
        <v>101.6166666666667</v>
      </c>
      <c r="I285" s="231">
        <v>103.78333333333336</v>
      </c>
      <c r="J285" s="231">
        <v>105.16666666666671</v>
      </c>
      <c r="K285" s="230">
        <v>102.4</v>
      </c>
      <c r="L285" s="230">
        <v>98.85</v>
      </c>
      <c r="M285" s="230">
        <v>159.65978000000001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3844.4</v>
      </c>
      <c r="D286" s="231">
        <v>3849.1333333333337</v>
      </c>
      <c r="E286" s="231">
        <v>3820.3166666666675</v>
      </c>
      <c r="F286" s="231">
        <v>3796.233333333334</v>
      </c>
      <c r="G286" s="231">
        <v>3767.4166666666679</v>
      </c>
      <c r="H286" s="231">
        <v>3873.2166666666672</v>
      </c>
      <c r="I286" s="231">
        <v>3902.0333333333338</v>
      </c>
      <c r="J286" s="231">
        <v>3926.1166666666668</v>
      </c>
      <c r="K286" s="230">
        <v>3877.95</v>
      </c>
      <c r="L286" s="230">
        <v>3825.05</v>
      </c>
      <c r="M286" s="230">
        <v>1.1067400000000001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365.8</v>
      </c>
      <c r="D287" s="231">
        <v>367.84999999999997</v>
      </c>
      <c r="E287" s="231">
        <v>360.69999999999993</v>
      </c>
      <c r="F287" s="231">
        <v>355.59999999999997</v>
      </c>
      <c r="G287" s="231">
        <v>348.44999999999993</v>
      </c>
      <c r="H287" s="231">
        <v>372.94999999999993</v>
      </c>
      <c r="I287" s="231">
        <v>380.09999999999991</v>
      </c>
      <c r="J287" s="231">
        <v>385.19999999999993</v>
      </c>
      <c r="K287" s="230">
        <v>375</v>
      </c>
      <c r="L287" s="230">
        <v>362.75</v>
      </c>
      <c r="M287" s="230">
        <v>37.300089999999997</v>
      </c>
      <c r="N287" s="1"/>
      <c r="O287" s="1"/>
    </row>
    <row r="288" spans="1:15" ht="12.75" customHeight="1">
      <c r="A288" s="30">
        <v>278</v>
      </c>
      <c r="B288" s="216" t="s">
        <v>863</v>
      </c>
      <c r="C288" s="230">
        <v>4712.8</v>
      </c>
      <c r="D288" s="231">
        <v>4730.4833333333336</v>
      </c>
      <c r="E288" s="231">
        <v>4683.3166666666675</v>
      </c>
      <c r="F288" s="231">
        <v>4653.8333333333339</v>
      </c>
      <c r="G288" s="231">
        <v>4606.6666666666679</v>
      </c>
      <c r="H288" s="231">
        <v>4759.9666666666672</v>
      </c>
      <c r="I288" s="231">
        <v>4807.1333333333332</v>
      </c>
      <c r="J288" s="231">
        <v>4836.6166666666668</v>
      </c>
      <c r="K288" s="230">
        <v>4777.6499999999996</v>
      </c>
      <c r="L288" s="230">
        <v>4701</v>
      </c>
      <c r="M288" s="230">
        <v>2.46516</v>
      </c>
      <c r="N288" s="1"/>
      <c r="O288" s="1"/>
    </row>
    <row r="289" spans="1:15" ht="12.75" customHeight="1">
      <c r="A289" s="30">
        <v>279</v>
      </c>
      <c r="B289" s="216" t="s">
        <v>409</v>
      </c>
      <c r="C289" s="230">
        <v>11193.25</v>
      </c>
      <c r="D289" s="231">
        <v>11268.083333333334</v>
      </c>
      <c r="E289" s="231">
        <v>11105.166666666668</v>
      </c>
      <c r="F289" s="231">
        <v>11017.083333333334</v>
      </c>
      <c r="G289" s="231">
        <v>10854.166666666668</v>
      </c>
      <c r="H289" s="231">
        <v>11356.166666666668</v>
      </c>
      <c r="I289" s="231">
        <v>11519.083333333336</v>
      </c>
      <c r="J289" s="231">
        <v>11607.166666666668</v>
      </c>
      <c r="K289" s="230">
        <v>11431</v>
      </c>
      <c r="L289" s="230">
        <v>11180</v>
      </c>
      <c r="M289" s="230">
        <v>4.3880000000000002E-2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2188.1999999999998</v>
      </c>
      <c r="D290" s="231">
        <v>2200.9166666666665</v>
      </c>
      <c r="E290" s="231">
        <v>2168.2833333333328</v>
      </c>
      <c r="F290" s="231">
        <v>2148.3666666666663</v>
      </c>
      <c r="G290" s="231">
        <v>2115.7333333333327</v>
      </c>
      <c r="H290" s="231">
        <v>2220.833333333333</v>
      </c>
      <c r="I290" s="231">
        <v>2253.4666666666672</v>
      </c>
      <c r="J290" s="231">
        <v>2273.3833333333332</v>
      </c>
      <c r="K290" s="230">
        <v>2233.5500000000002</v>
      </c>
      <c r="L290" s="230">
        <v>2181</v>
      </c>
      <c r="M290" s="230">
        <v>22.90757</v>
      </c>
      <c r="N290" s="1"/>
      <c r="O290" s="1"/>
    </row>
    <row r="291" spans="1:15" ht="12.75" customHeight="1">
      <c r="A291" s="30">
        <v>281</v>
      </c>
      <c r="B291" s="216" t="s">
        <v>817</v>
      </c>
      <c r="C291" s="230">
        <v>325.05</v>
      </c>
      <c r="D291" s="231">
        <v>324.91666666666669</v>
      </c>
      <c r="E291" s="231">
        <v>323.08333333333337</v>
      </c>
      <c r="F291" s="231">
        <v>321.11666666666667</v>
      </c>
      <c r="G291" s="231">
        <v>319.28333333333336</v>
      </c>
      <c r="H291" s="231">
        <v>326.88333333333338</v>
      </c>
      <c r="I291" s="231">
        <v>328.71666666666675</v>
      </c>
      <c r="J291" s="231">
        <v>330.68333333333339</v>
      </c>
      <c r="K291" s="230">
        <v>326.75</v>
      </c>
      <c r="L291" s="230">
        <v>322.95</v>
      </c>
      <c r="M291" s="230">
        <v>1.9756899999999999</v>
      </c>
      <c r="N291" s="1"/>
      <c r="O291" s="1"/>
    </row>
    <row r="292" spans="1:15" ht="12.75" customHeight="1">
      <c r="A292" s="30">
        <v>282</v>
      </c>
      <c r="B292" s="216" t="s">
        <v>262</v>
      </c>
      <c r="C292" s="230">
        <v>310.39999999999998</v>
      </c>
      <c r="D292" s="231">
        <v>312.26666666666665</v>
      </c>
      <c r="E292" s="231">
        <v>307.58333333333331</v>
      </c>
      <c r="F292" s="231">
        <v>304.76666666666665</v>
      </c>
      <c r="G292" s="231">
        <v>300.08333333333331</v>
      </c>
      <c r="H292" s="231">
        <v>315.08333333333331</v>
      </c>
      <c r="I292" s="231">
        <v>319.76666666666671</v>
      </c>
      <c r="J292" s="231">
        <v>322.58333333333331</v>
      </c>
      <c r="K292" s="230">
        <v>316.95</v>
      </c>
      <c r="L292" s="230">
        <v>309.45</v>
      </c>
      <c r="M292" s="230">
        <v>11.60609</v>
      </c>
      <c r="N292" s="1"/>
      <c r="O292" s="1"/>
    </row>
    <row r="293" spans="1:15" ht="12.75" customHeight="1">
      <c r="A293" s="30">
        <v>283</v>
      </c>
      <c r="B293" s="216" t="s">
        <v>778</v>
      </c>
      <c r="C293" s="230">
        <v>248.55</v>
      </c>
      <c r="D293" s="231">
        <v>251.03333333333333</v>
      </c>
      <c r="E293" s="231">
        <v>245.51666666666665</v>
      </c>
      <c r="F293" s="231">
        <v>242.48333333333332</v>
      </c>
      <c r="G293" s="231">
        <v>236.96666666666664</v>
      </c>
      <c r="H293" s="231">
        <v>254.06666666666666</v>
      </c>
      <c r="I293" s="231">
        <v>259.58333333333337</v>
      </c>
      <c r="J293" s="231">
        <v>262.61666666666667</v>
      </c>
      <c r="K293" s="230">
        <v>256.55</v>
      </c>
      <c r="L293" s="230">
        <v>248</v>
      </c>
      <c r="M293" s="230">
        <v>4.4545599999999999</v>
      </c>
      <c r="N293" s="1"/>
      <c r="O293" s="1"/>
    </row>
    <row r="294" spans="1:15" ht="12.75" customHeight="1">
      <c r="A294" s="30">
        <v>284</v>
      </c>
      <c r="B294" s="216" t="s">
        <v>870</v>
      </c>
      <c r="C294" s="230">
        <v>94.7</v>
      </c>
      <c r="D294" s="231">
        <v>95.266666666666652</v>
      </c>
      <c r="E294" s="231">
        <v>93.533333333333303</v>
      </c>
      <c r="F294" s="231">
        <v>92.366666666666646</v>
      </c>
      <c r="G294" s="231">
        <v>90.633333333333297</v>
      </c>
      <c r="H294" s="231">
        <v>96.433333333333309</v>
      </c>
      <c r="I294" s="231">
        <v>98.166666666666657</v>
      </c>
      <c r="J294" s="231">
        <v>99.333333333333314</v>
      </c>
      <c r="K294" s="230">
        <v>97</v>
      </c>
      <c r="L294" s="230">
        <v>94.1</v>
      </c>
      <c r="M294" s="230">
        <v>87.013099999999994</v>
      </c>
      <c r="N294" s="1"/>
      <c r="O294" s="1"/>
    </row>
    <row r="295" spans="1:15" ht="12.75" customHeight="1">
      <c r="A295" s="30">
        <v>285</v>
      </c>
      <c r="B295" s="216" t="s">
        <v>843</v>
      </c>
      <c r="C295" s="230">
        <v>568.15</v>
      </c>
      <c r="D295" s="231">
        <v>570.66666666666663</v>
      </c>
      <c r="E295" s="231">
        <v>564.48333333333323</v>
      </c>
      <c r="F295" s="231">
        <v>560.81666666666661</v>
      </c>
      <c r="G295" s="231">
        <v>554.63333333333321</v>
      </c>
      <c r="H295" s="231">
        <v>574.33333333333326</v>
      </c>
      <c r="I295" s="231">
        <v>580.51666666666665</v>
      </c>
      <c r="J295" s="231">
        <v>584.18333333333328</v>
      </c>
      <c r="K295" s="230">
        <v>576.85</v>
      </c>
      <c r="L295" s="230">
        <v>567</v>
      </c>
      <c r="M295" s="230">
        <v>9.6435399999999998</v>
      </c>
      <c r="N295" s="1"/>
      <c r="O295" s="1"/>
    </row>
    <row r="296" spans="1:15" ht="12.75" customHeight="1">
      <c r="A296" s="30">
        <v>286</v>
      </c>
      <c r="B296" s="216" t="s">
        <v>410</v>
      </c>
      <c r="C296" s="230">
        <v>3956.2</v>
      </c>
      <c r="D296" s="231">
        <v>3964.1</v>
      </c>
      <c r="E296" s="231">
        <v>3933.2</v>
      </c>
      <c r="F296" s="231">
        <v>3910.2</v>
      </c>
      <c r="G296" s="231">
        <v>3879.2999999999997</v>
      </c>
      <c r="H296" s="231">
        <v>3987.1</v>
      </c>
      <c r="I296" s="231">
        <v>4018.0000000000005</v>
      </c>
      <c r="J296" s="231">
        <v>4041</v>
      </c>
      <c r="K296" s="230">
        <v>3995</v>
      </c>
      <c r="L296" s="230">
        <v>3941.1</v>
      </c>
      <c r="M296" s="230">
        <v>0.11837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779.3</v>
      </c>
      <c r="D297" s="231">
        <v>777.75</v>
      </c>
      <c r="E297" s="231">
        <v>773.15</v>
      </c>
      <c r="F297" s="231">
        <v>767</v>
      </c>
      <c r="G297" s="231">
        <v>762.4</v>
      </c>
      <c r="H297" s="231">
        <v>783.9</v>
      </c>
      <c r="I297" s="231">
        <v>788.49999999999989</v>
      </c>
      <c r="J297" s="231">
        <v>794.65</v>
      </c>
      <c r="K297" s="230">
        <v>782.35</v>
      </c>
      <c r="L297" s="230">
        <v>771.6</v>
      </c>
      <c r="M297" s="230">
        <v>5.9726100000000004</v>
      </c>
      <c r="N297" s="1"/>
      <c r="O297" s="1"/>
    </row>
    <row r="298" spans="1:15" ht="12.75" customHeight="1">
      <c r="A298" s="30">
        <v>288</v>
      </c>
      <c r="B298" s="216" t="s">
        <v>411</v>
      </c>
      <c r="C298" s="230">
        <v>1452.35</v>
      </c>
      <c r="D298" s="231">
        <v>1463.45</v>
      </c>
      <c r="E298" s="231">
        <v>1436.95</v>
      </c>
      <c r="F298" s="231">
        <v>1421.55</v>
      </c>
      <c r="G298" s="231">
        <v>1395.05</v>
      </c>
      <c r="H298" s="231">
        <v>1478.8500000000001</v>
      </c>
      <c r="I298" s="231">
        <v>1505.3500000000001</v>
      </c>
      <c r="J298" s="231">
        <v>1520.7500000000002</v>
      </c>
      <c r="K298" s="230">
        <v>1489.95</v>
      </c>
      <c r="L298" s="230">
        <v>1448.05</v>
      </c>
      <c r="M298" s="230">
        <v>0.23368</v>
      </c>
      <c r="N298" s="1"/>
      <c r="O298" s="1"/>
    </row>
    <row r="299" spans="1:15" ht="12.75" customHeight="1">
      <c r="A299" s="30">
        <v>289</v>
      </c>
      <c r="B299" s="216" t="s">
        <v>412</v>
      </c>
      <c r="C299" s="230">
        <v>30</v>
      </c>
      <c r="D299" s="231">
        <v>30.083333333333332</v>
      </c>
      <c r="E299" s="231">
        <v>29.666666666666664</v>
      </c>
      <c r="F299" s="231">
        <v>29.333333333333332</v>
      </c>
      <c r="G299" s="231">
        <v>28.916666666666664</v>
      </c>
      <c r="H299" s="231">
        <v>30.416666666666664</v>
      </c>
      <c r="I299" s="231">
        <v>30.833333333333329</v>
      </c>
      <c r="J299" s="231">
        <v>31.166666666666664</v>
      </c>
      <c r="K299" s="230">
        <v>30.5</v>
      </c>
      <c r="L299" s="230">
        <v>29.75</v>
      </c>
      <c r="M299" s="230">
        <v>7.1428500000000001</v>
      </c>
      <c r="N299" s="1"/>
      <c r="O299" s="1"/>
    </row>
    <row r="300" spans="1:15" ht="12.75" customHeight="1">
      <c r="A300" s="30">
        <v>290</v>
      </c>
      <c r="B300" s="216" t="s">
        <v>413</v>
      </c>
      <c r="C300" s="230">
        <v>156.80000000000001</v>
      </c>
      <c r="D300" s="231">
        <v>157.26666666666665</v>
      </c>
      <c r="E300" s="231">
        <v>155.93333333333331</v>
      </c>
      <c r="F300" s="231">
        <v>155.06666666666666</v>
      </c>
      <c r="G300" s="231">
        <v>153.73333333333332</v>
      </c>
      <c r="H300" s="231">
        <v>158.1333333333333</v>
      </c>
      <c r="I300" s="231">
        <v>159.46666666666667</v>
      </c>
      <c r="J300" s="231">
        <v>160.33333333333329</v>
      </c>
      <c r="K300" s="230">
        <v>158.6</v>
      </c>
      <c r="L300" s="230">
        <v>156.4</v>
      </c>
      <c r="M300" s="230">
        <v>0.3982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97060.7</v>
      </c>
      <c r="D301" s="231">
        <v>97420.266666666677</v>
      </c>
      <c r="E301" s="231">
        <v>96440.533333333355</v>
      </c>
      <c r="F301" s="231">
        <v>95820.366666666683</v>
      </c>
      <c r="G301" s="231">
        <v>94840.63333333336</v>
      </c>
      <c r="H301" s="231">
        <v>98040.433333333349</v>
      </c>
      <c r="I301" s="231">
        <v>99020.166666666657</v>
      </c>
      <c r="J301" s="231">
        <v>99640.333333333343</v>
      </c>
      <c r="K301" s="230">
        <v>98400</v>
      </c>
      <c r="L301" s="230">
        <v>96800.1</v>
      </c>
      <c r="M301" s="230">
        <v>8.1640000000000004E-2</v>
      </c>
      <c r="N301" s="1"/>
      <c r="O301" s="1"/>
    </row>
    <row r="302" spans="1:15" ht="12.75" customHeight="1">
      <c r="A302" s="30">
        <v>292</v>
      </c>
      <c r="B302" s="216" t="s">
        <v>818</v>
      </c>
      <c r="C302" s="230">
        <v>1896.25</v>
      </c>
      <c r="D302" s="231">
        <v>1926.4166666666667</v>
      </c>
      <c r="E302" s="231">
        <v>1841.8333333333335</v>
      </c>
      <c r="F302" s="231">
        <v>1787.4166666666667</v>
      </c>
      <c r="G302" s="231">
        <v>1702.8333333333335</v>
      </c>
      <c r="H302" s="231">
        <v>1980.8333333333335</v>
      </c>
      <c r="I302" s="231">
        <v>2065.416666666667</v>
      </c>
      <c r="J302" s="231">
        <v>2119.8333333333335</v>
      </c>
      <c r="K302" s="230">
        <v>2011</v>
      </c>
      <c r="L302" s="230">
        <v>1872</v>
      </c>
      <c r="M302" s="230">
        <v>9.9491099999999992</v>
      </c>
      <c r="N302" s="1"/>
      <c r="O302" s="1"/>
    </row>
    <row r="303" spans="1:15" ht="12.75" customHeight="1">
      <c r="A303" s="30">
        <v>293</v>
      </c>
      <c r="B303" s="216" t="s">
        <v>777</v>
      </c>
      <c r="C303" s="230">
        <v>989.5</v>
      </c>
      <c r="D303" s="231">
        <v>983.26666666666677</v>
      </c>
      <c r="E303" s="231">
        <v>966.53333333333353</v>
      </c>
      <c r="F303" s="231">
        <v>943.56666666666672</v>
      </c>
      <c r="G303" s="231">
        <v>926.83333333333348</v>
      </c>
      <c r="H303" s="231">
        <v>1006.2333333333336</v>
      </c>
      <c r="I303" s="231">
        <v>1022.9666666666669</v>
      </c>
      <c r="J303" s="231">
        <v>1045.9333333333336</v>
      </c>
      <c r="K303" s="230">
        <v>1000</v>
      </c>
      <c r="L303" s="230">
        <v>960.3</v>
      </c>
      <c r="M303" s="230">
        <v>4.8739100000000004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1041.95</v>
      </c>
      <c r="D304" s="231">
        <v>1050.8333333333333</v>
      </c>
      <c r="E304" s="231">
        <v>1030.1666666666665</v>
      </c>
      <c r="F304" s="231">
        <v>1018.3833333333332</v>
      </c>
      <c r="G304" s="231">
        <v>997.71666666666647</v>
      </c>
      <c r="H304" s="231">
        <v>1062.6166666666666</v>
      </c>
      <c r="I304" s="231">
        <v>1083.2833333333331</v>
      </c>
      <c r="J304" s="231">
        <v>1095.0666666666666</v>
      </c>
      <c r="K304" s="230">
        <v>1071.5</v>
      </c>
      <c r="L304" s="230">
        <v>1039.05</v>
      </c>
      <c r="M304" s="230">
        <v>3.5091000000000001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285.10000000000002</v>
      </c>
      <c r="D305" s="231">
        <v>286.53333333333336</v>
      </c>
      <c r="E305" s="231">
        <v>282.66666666666674</v>
      </c>
      <c r="F305" s="231">
        <v>280.23333333333341</v>
      </c>
      <c r="G305" s="231">
        <v>276.36666666666679</v>
      </c>
      <c r="H305" s="231">
        <v>288.9666666666667</v>
      </c>
      <c r="I305" s="231">
        <v>292.83333333333337</v>
      </c>
      <c r="J305" s="231">
        <v>295.26666666666665</v>
      </c>
      <c r="K305" s="230">
        <v>290.39999999999998</v>
      </c>
      <c r="L305" s="230">
        <v>284.10000000000002</v>
      </c>
      <c r="M305" s="230">
        <v>22.00543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1245.5</v>
      </c>
      <c r="D306" s="231">
        <v>1252.2333333333333</v>
      </c>
      <c r="E306" s="231">
        <v>1234.5166666666667</v>
      </c>
      <c r="F306" s="231">
        <v>1223.5333333333333</v>
      </c>
      <c r="G306" s="231">
        <v>1205.8166666666666</v>
      </c>
      <c r="H306" s="231">
        <v>1263.2166666666667</v>
      </c>
      <c r="I306" s="231">
        <v>1280.9333333333334</v>
      </c>
      <c r="J306" s="231">
        <v>1291.9166666666667</v>
      </c>
      <c r="K306" s="230">
        <v>1269.95</v>
      </c>
      <c r="L306" s="230">
        <v>1241.25</v>
      </c>
      <c r="M306" s="230">
        <v>19.004470000000001</v>
      </c>
      <c r="N306" s="1"/>
      <c r="O306" s="1"/>
    </row>
    <row r="307" spans="1:15" ht="12.75" customHeight="1">
      <c r="A307" s="30">
        <v>297</v>
      </c>
      <c r="B307" s="216" t="s">
        <v>414</v>
      </c>
      <c r="C307" s="230">
        <v>443.5</v>
      </c>
      <c r="D307" s="231">
        <v>445.2166666666667</v>
      </c>
      <c r="E307" s="231">
        <v>436.48333333333341</v>
      </c>
      <c r="F307" s="231">
        <v>429.4666666666667</v>
      </c>
      <c r="G307" s="231">
        <v>420.73333333333341</v>
      </c>
      <c r="H307" s="231">
        <v>452.23333333333341</v>
      </c>
      <c r="I307" s="231">
        <v>460.96666666666675</v>
      </c>
      <c r="J307" s="231">
        <v>467.98333333333341</v>
      </c>
      <c r="K307" s="230">
        <v>453.95</v>
      </c>
      <c r="L307" s="230">
        <v>438.2</v>
      </c>
      <c r="M307" s="230">
        <v>5.02827</v>
      </c>
      <c r="N307" s="1"/>
      <c r="O307" s="1"/>
    </row>
    <row r="308" spans="1:15" ht="12.75" customHeight="1">
      <c r="A308" s="30">
        <v>298</v>
      </c>
      <c r="B308" s="216" t="s">
        <v>415</v>
      </c>
      <c r="C308" s="230">
        <v>289.60000000000002</v>
      </c>
      <c r="D308" s="231">
        <v>291.53333333333336</v>
      </c>
      <c r="E308" s="231">
        <v>287.06666666666672</v>
      </c>
      <c r="F308" s="231">
        <v>284.53333333333336</v>
      </c>
      <c r="G308" s="231">
        <v>280.06666666666672</v>
      </c>
      <c r="H308" s="231">
        <v>294.06666666666672</v>
      </c>
      <c r="I308" s="231">
        <v>298.5333333333333</v>
      </c>
      <c r="J308" s="231">
        <v>301.06666666666672</v>
      </c>
      <c r="K308" s="230">
        <v>296</v>
      </c>
      <c r="L308" s="230">
        <v>289</v>
      </c>
      <c r="M308" s="230">
        <v>1.4241999999999999</v>
      </c>
      <c r="N308" s="1"/>
      <c r="O308" s="1"/>
    </row>
    <row r="309" spans="1:15" ht="12.75" customHeight="1">
      <c r="A309" s="30">
        <v>299</v>
      </c>
      <c r="B309" s="216" t="s">
        <v>852</v>
      </c>
      <c r="C309" s="230">
        <v>396.7</v>
      </c>
      <c r="D309" s="231">
        <v>395.15000000000003</v>
      </c>
      <c r="E309" s="231">
        <v>392.10000000000008</v>
      </c>
      <c r="F309" s="231">
        <v>387.50000000000006</v>
      </c>
      <c r="G309" s="231">
        <v>384.4500000000001</v>
      </c>
      <c r="H309" s="231">
        <v>399.75000000000006</v>
      </c>
      <c r="I309" s="231">
        <v>402.8</v>
      </c>
      <c r="J309" s="231">
        <v>407.40000000000003</v>
      </c>
      <c r="K309" s="230">
        <v>398.2</v>
      </c>
      <c r="L309" s="230">
        <v>390.55</v>
      </c>
      <c r="M309" s="230">
        <v>1.13151</v>
      </c>
      <c r="N309" s="1"/>
      <c r="O309" s="1"/>
    </row>
    <row r="310" spans="1:15" ht="12.75" customHeight="1">
      <c r="A310" s="30">
        <v>300</v>
      </c>
      <c r="B310" s="216" t="s">
        <v>416</v>
      </c>
      <c r="C310" s="230">
        <v>355.3</v>
      </c>
      <c r="D310" s="231">
        <v>357.48333333333335</v>
      </c>
      <c r="E310" s="231">
        <v>351.16666666666669</v>
      </c>
      <c r="F310" s="231">
        <v>347.03333333333336</v>
      </c>
      <c r="G310" s="231">
        <v>340.7166666666667</v>
      </c>
      <c r="H310" s="231">
        <v>361.61666666666667</v>
      </c>
      <c r="I310" s="231">
        <v>367.93333333333328</v>
      </c>
      <c r="J310" s="231">
        <v>372.06666666666666</v>
      </c>
      <c r="K310" s="230">
        <v>363.8</v>
      </c>
      <c r="L310" s="230">
        <v>353.35</v>
      </c>
      <c r="M310" s="230">
        <v>0.58289000000000002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111.2</v>
      </c>
      <c r="D311" s="231">
        <v>111.68333333333334</v>
      </c>
      <c r="E311" s="231">
        <v>109.91666666666667</v>
      </c>
      <c r="F311" s="231">
        <v>108.63333333333334</v>
      </c>
      <c r="G311" s="231">
        <v>106.86666666666667</v>
      </c>
      <c r="H311" s="231">
        <v>112.96666666666667</v>
      </c>
      <c r="I311" s="231">
        <v>114.73333333333332</v>
      </c>
      <c r="J311" s="231">
        <v>116.01666666666667</v>
      </c>
      <c r="K311" s="230">
        <v>113.45</v>
      </c>
      <c r="L311" s="230">
        <v>110.4</v>
      </c>
      <c r="M311" s="230">
        <v>79.537189999999995</v>
      </c>
      <c r="N311" s="1"/>
      <c r="O311" s="1"/>
    </row>
    <row r="312" spans="1:15" ht="12.75" customHeight="1">
      <c r="A312" s="30">
        <v>302</v>
      </c>
      <c r="B312" s="216" t="s">
        <v>417</v>
      </c>
      <c r="C312" s="230">
        <v>66.349999999999994</v>
      </c>
      <c r="D312" s="231">
        <v>66.45</v>
      </c>
      <c r="E312" s="231">
        <v>64.45</v>
      </c>
      <c r="F312" s="231">
        <v>62.55</v>
      </c>
      <c r="G312" s="231">
        <v>60.55</v>
      </c>
      <c r="H312" s="231">
        <v>68.350000000000009</v>
      </c>
      <c r="I312" s="231">
        <v>70.350000000000009</v>
      </c>
      <c r="J312" s="231">
        <v>72.250000000000014</v>
      </c>
      <c r="K312" s="230">
        <v>68.45</v>
      </c>
      <c r="L312" s="230">
        <v>64.55</v>
      </c>
      <c r="M312" s="230">
        <v>242.93149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532.79999999999995</v>
      </c>
      <c r="D313" s="231">
        <v>531.35</v>
      </c>
      <c r="E313" s="231">
        <v>525.65000000000009</v>
      </c>
      <c r="F313" s="231">
        <v>518.50000000000011</v>
      </c>
      <c r="G313" s="231">
        <v>512.80000000000018</v>
      </c>
      <c r="H313" s="231">
        <v>538.5</v>
      </c>
      <c r="I313" s="231">
        <v>544.20000000000005</v>
      </c>
      <c r="J313" s="231">
        <v>551.34999999999991</v>
      </c>
      <c r="K313" s="230">
        <v>537.04999999999995</v>
      </c>
      <c r="L313" s="230">
        <v>524.20000000000005</v>
      </c>
      <c r="M313" s="230">
        <v>8.4612999999999996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9053.2999999999993</v>
      </c>
      <c r="D314" s="231">
        <v>9082.4666666666672</v>
      </c>
      <c r="E314" s="231">
        <v>9014.9333333333343</v>
      </c>
      <c r="F314" s="231">
        <v>8976.5666666666675</v>
      </c>
      <c r="G314" s="231">
        <v>8909.0333333333347</v>
      </c>
      <c r="H314" s="231">
        <v>9120.8333333333339</v>
      </c>
      <c r="I314" s="231">
        <v>9188.3666666666668</v>
      </c>
      <c r="J314" s="231">
        <v>9226.7333333333336</v>
      </c>
      <c r="K314" s="230">
        <v>9150</v>
      </c>
      <c r="L314" s="230">
        <v>9044.1</v>
      </c>
      <c r="M314" s="230">
        <v>2.7249699999999999</v>
      </c>
      <c r="N314" s="1"/>
      <c r="O314" s="1"/>
    </row>
    <row r="315" spans="1:15" ht="12.75" customHeight="1">
      <c r="A315" s="30">
        <v>305</v>
      </c>
      <c r="B315" s="216" t="s">
        <v>779</v>
      </c>
      <c r="C315" s="230">
        <v>1782</v>
      </c>
      <c r="D315" s="231">
        <v>1783.9333333333334</v>
      </c>
      <c r="E315" s="231">
        <v>1769.0666666666668</v>
      </c>
      <c r="F315" s="231">
        <v>1756.1333333333334</v>
      </c>
      <c r="G315" s="231">
        <v>1741.2666666666669</v>
      </c>
      <c r="H315" s="231">
        <v>1796.8666666666668</v>
      </c>
      <c r="I315" s="231">
        <v>1811.7333333333336</v>
      </c>
      <c r="J315" s="231">
        <v>1824.6666666666667</v>
      </c>
      <c r="K315" s="230">
        <v>1798.8</v>
      </c>
      <c r="L315" s="230">
        <v>1771</v>
      </c>
      <c r="M315" s="230">
        <v>0.52347999999999995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673.2</v>
      </c>
      <c r="D316" s="231">
        <v>673.93333333333328</v>
      </c>
      <c r="E316" s="231">
        <v>668.71666666666658</v>
      </c>
      <c r="F316" s="231">
        <v>664.23333333333335</v>
      </c>
      <c r="G316" s="231">
        <v>659.01666666666665</v>
      </c>
      <c r="H316" s="231">
        <v>678.41666666666652</v>
      </c>
      <c r="I316" s="231">
        <v>683.63333333333321</v>
      </c>
      <c r="J316" s="231">
        <v>688.11666666666645</v>
      </c>
      <c r="K316" s="230">
        <v>679.15</v>
      </c>
      <c r="L316" s="230">
        <v>669.45</v>
      </c>
      <c r="M316" s="230">
        <v>2.0398000000000001</v>
      </c>
      <c r="N316" s="1"/>
      <c r="O316" s="1"/>
    </row>
    <row r="317" spans="1:15" ht="12.75" customHeight="1">
      <c r="A317" s="30">
        <v>307</v>
      </c>
      <c r="B317" s="216" t="s">
        <v>418</v>
      </c>
      <c r="C317" s="230">
        <v>534.20000000000005</v>
      </c>
      <c r="D317" s="231">
        <v>530.08333333333337</v>
      </c>
      <c r="E317" s="231">
        <v>524.16666666666674</v>
      </c>
      <c r="F317" s="231">
        <v>514.13333333333333</v>
      </c>
      <c r="G317" s="231">
        <v>508.2166666666667</v>
      </c>
      <c r="H317" s="231">
        <v>540.11666666666679</v>
      </c>
      <c r="I317" s="231">
        <v>546.03333333333353</v>
      </c>
      <c r="J317" s="231">
        <v>556.06666666666683</v>
      </c>
      <c r="K317" s="230">
        <v>536</v>
      </c>
      <c r="L317" s="230">
        <v>520.04999999999995</v>
      </c>
      <c r="M317" s="230">
        <v>47.51726</v>
      </c>
      <c r="N317" s="1"/>
      <c r="O317" s="1"/>
    </row>
    <row r="318" spans="1:15" ht="12.75" customHeight="1">
      <c r="A318" s="30">
        <v>308</v>
      </c>
      <c r="B318" s="216" t="s">
        <v>419</v>
      </c>
      <c r="C318" s="230">
        <v>781.95</v>
      </c>
      <c r="D318" s="231">
        <v>788.85</v>
      </c>
      <c r="E318" s="231">
        <v>770.80000000000007</v>
      </c>
      <c r="F318" s="231">
        <v>759.65000000000009</v>
      </c>
      <c r="G318" s="231">
        <v>741.60000000000014</v>
      </c>
      <c r="H318" s="231">
        <v>800</v>
      </c>
      <c r="I318" s="231">
        <v>818.05</v>
      </c>
      <c r="J318" s="231">
        <v>829.19999999999993</v>
      </c>
      <c r="K318" s="230">
        <v>806.9</v>
      </c>
      <c r="L318" s="230">
        <v>777.7</v>
      </c>
      <c r="M318" s="230">
        <v>8.5301600000000004</v>
      </c>
      <c r="N318" s="1"/>
      <c r="O318" s="1"/>
    </row>
    <row r="319" spans="1:15" ht="12.75" customHeight="1">
      <c r="A319" s="30">
        <v>309</v>
      </c>
      <c r="B319" s="216" t="s">
        <v>819</v>
      </c>
      <c r="C319" s="230">
        <v>694.2</v>
      </c>
      <c r="D319" s="231">
        <v>699.38333333333333</v>
      </c>
      <c r="E319" s="231">
        <v>683.81666666666661</v>
      </c>
      <c r="F319" s="231">
        <v>673.43333333333328</v>
      </c>
      <c r="G319" s="231">
        <v>657.86666666666656</v>
      </c>
      <c r="H319" s="231">
        <v>709.76666666666665</v>
      </c>
      <c r="I319" s="231">
        <v>725.33333333333348</v>
      </c>
      <c r="J319" s="231">
        <v>735.7166666666667</v>
      </c>
      <c r="K319" s="230">
        <v>714.95</v>
      </c>
      <c r="L319" s="230">
        <v>689</v>
      </c>
      <c r="M319" s="230">
        <v>0.38512999999999997</v>
      </c>
      <c r="N319" s="1"/>
      <c r="O319" s="1"/>
    </row>
    <row r="320" spans="1:15" ht="12.75" customHeight="1">
      <c r="A320" s="30">
        <v>310</v>
      </c>
      <c r="B320" s="216" t="s">
        <v>820</v>
      </c>
      <c r="C320" s="230">
        <v>909.95</v>
      </c>
      <c r="D320" s="231">
        <v>914.05000000000007</v>
      </c>
      <c r="E320" s="231">
        <v>899.10000000000014</v>
      </c>
      <c r="F320" s="231">
        <v>888.25000000000011</v>
      </c>
      <c r="G320" s="231">
        <v>873.30000000000018</v>
      </c>
      <c r="H320" s="231">
        <v>924.90000000000009</v>
      </c>
      <c r="I320" s="231">
        <v>939.85000000000014</v>
      </c>
      <c r="J320" s="231">
        <v>950.7</v>
      </c>
      <c r="K320" s="230">
        <v>929</v>
      </c>
      <c r="L320" s="230">
        <v>903.2</v>
      </c>
      <c r="M320" s="230">
        <v>1.3410200000000001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1241.3</v>
      </c>
      <c r="D321" s="231">
        <v>1258.1000000000001</v>
      </c>
      <c r="E321" s="231">
        <v>1218.2000000000003</v>
      </c>
      <c r="F321" s="231">
        <v>1195.1000000000001</v>
      </c>
      <c r="G321" s="231">
        <v>1155.2000000000003</v>
      </c>
      <c r="H321" s="231">
        <v>1281.2000000000003</v>
      </c>
      <c r="I321" s="231">
        <v>1321.1000000000004</v>
      </c>
      <c r="J321" s="231">
        <v>1344.2000000000003</v>
      </c>
      <c r="K321" s="230">
        <v>1298</v>
      </c>
      <c r="L321" s="230">
        <v>1235</v>
      </c>
      <c r="M321" s="230">
        <v>7.0560900000000002</v>
      </c>
      <c r="N321" s="1"/>
      <c r="O321" s="1"/>
    </row>
    <row r="322" spans="1:15" ht="12.75" customHeight="1">
      <c r="A322" s="30">
        <v>312</v>
      </c>
      <c r="B322" s="216" t="s">
        <v>844</v>
      </c>
      <c r="C322" s="230">
        <v>55.5</v>
      </c>
      <c r="D322" s="231">
        <v>55.516666666666673</v>
      </c>
      <c r="E322" s="231">
        <v>55.233333333333348</v>
      </c>
      <c r="F322" s="231">
        <v>54.966666666666676</v>
      </c>
      <c r="G322" s="231">
        <v>54.683333333333351</v>
      </c>
      <c r="H322" s="231">
        <v>55.783333333333346</v>
      </c>
      <c r="I322" s="231">
        <v>56.066666666666663</v>
      </c>
      <c r="J322" s="231">
        <v>56.333333333333343</v>
      </c>
      <c r="K322" s="230">
        <v>55.8</v>
      </c>
      <c r="L322" s="230">
        <v>55.25</v>
      </c>
      <c r="M322" s="230">
        <v>15.825710000000001</v>
      </c>
      <c r="N322" s="1"/>
      <c r="O322" s="1"/>
    </row>
    <row r="323" spans="1:15" ht="12.75" customHeight="1">
      <c r="A323" s="30">
        <v>313</v>
      </c>
      <c r="B323" s="216" t="s">
        <v>421</v>
      </c>
      <c r="C323" s="230">
        <v>631.75</v>
      </c>
      <c r="D323" s="231">
        <v>636.4</v>
      </c>
      <c r="E323" s="231">
        <v>625.34999999999991</v>
      </c>
      <c r="F323" s="231">
        <v>618.94999999999993</v>
      </c>
      <c r="G323" s="231">
        <v>607.89999999999986</v>
      </c>
      <c r="H323" s="231">
        <v>642.79999999999995</v>
      </c>
      <c r="I323" s="231">
        <v>653.84999999999991</v>
      </c>
      <c r="J323" s="231">
        <v>660.25</v>
      </c>
      <c r="K323" s="230">
        <v>647.45000000000005</v>
      </c>
      <c r="L323" s="230">
        <v>630</v>
      </c>
      <c r="M323" s="230">
        <v>0.67113999999999996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1862.2</v>
      </c>
      <c r="D324" s="231">
        <v>1864.05</v>
      </c>
      <c r="E324" s="231">
        <v>1848.1499999999999</v>
      </c>
      <c r="F324" s="231">
        <v>1834.1</v>
      </c>
      <c r="G324" s="231">
        <v>1818.1999999999998</v>
      </c>
      <c r="H324" s="231">
        <v>1878.1</v>
      </c>
      <c r="I324" s="231">
        <v>1894</v>
      </c>
      <c r="J324" s="231">
        <v>1908.05</v>
      </c>
      <c r="K324" s="230">
        <v>1879.95</v>
      </c>
      <c r="L324" s="230">
        <v>1850</v>
      </c>
      <c r="M324" s="230">
        <v>2.4499</v>
      </c>
      <c r="N324" s="1"/>
      <c r="O324" s="1"/>
    </row>
    <row r="325" spans="1:15" ht="12.75" customHeight="1">
      <c r="A325" s="30">
        <v>315</v>
      </c>
      <c r="B325" s="216" t="s">
        <v>422</v>
      </c>
      <c r="C325" s="230">
        <v>1354.8</v>
      </c>
      <c r="D325" s="231">
        <v>1362.0833333333333</v>
      </c>
      <c r="E325" s="231">
        <v>1340.7666666666664</v>
      </c>
      <c r="F325" s="231">
        <v>1326.7333333333331</v>
      </c>
      <c r="G325" s="231">
        <v>1305.4166666666663</v>
      </c>
      <c r="H325" s="231">
        <v>1376.1166666666666</v>
      </c>
      <c r="I325" s="231">
        <v>1397.4333333333336</v>
      </c>
      <c r="J325" s="231">
        <v>1411.4666666666667</v>
      </c>
      <c r="K325" s="230">
        <v>1383.4</v>
      </c>
      <c r="L325" s="230">
        <v>1348.05</v>
      </c>
      <c r="M325" s="230">
        <v>2.8590800000000001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1050.4000000000001</v>
      </c>
      <c r="D326" s="231">
        <v>1053.7</v>
      </c>
      <c r="E326" s="231">
        <v>1045.4000000000001</v>
      </c>
      <c r="F326" s="231">
        <v>1040.4000000000001</v>
      </c>
      <c r="G326" s="231">
        <v>1032.1000000000001</v>
      </c>
      <c r="H326" s="231">
        <v>1058.7</v>
      </c>
      <c r="I326" s="231">
        <v>1066.9999999999998</v>
      </c>
      <c r="J326" s="231">
        <v>1072</v>
      </c>
      <c r="K326" s="230">
        <v>1062</v>
      </c>
      <c r="L326" s="230">
        <v>1048.7</v>
      </c>
      <c r="M326" s="230">
        <v>1.7042999999999999</v>
      </c>
      <c r="N326" s="1"/>
      <c r="O326" s="1"/>
    </row>
    <row r="327" spans="1:15" ht="12.75" customHeight="1">
      <c r="A327" s="30">
        <v>317</v>
      </c>
      <c r="B327" s="216" t="s">
        <v>263</v>
      </c>
      <c r="C327" s="230">
        <v>625.5</v>
      </c>
      <c r="D327" s="231">
        <v>626.30000000000007</v>
      </c>
      <c r="E327" s="231">
        <v>621.60000000000014</v>
      </c>
      <c r="F327" s="231">
        <v>617.70000000000005</v>
      </c>
      <c r="G327" s="231">
        <v>613.00000000000011</v>
      </c>
      <c r="H327" s="231">
        <v>630.20000000000016</v>
      </c>
      <c r="I327" s="231">
        <v>634.9000000000002</v>
      </c>
      <c r="J327" s="231">
        <v>638.80000000000018</v>
      </c>
      <c r="K327" s="230">
        <v>631</v>
      </c>
      <c r="L327" s="230">
        <v>622.4</v>
      </c>
      <c r="M327" s="230">
        <v>1.34666</v>
      </c>
      <c r="N327" s="1"/>
      <c r="O327" s="1"/>
    </row>
    <row r="328" spans="1:15" ht="12.75" customHeight="1">
      <c r="A328" s="30">
        <v>318</v>
      </c>
      <c r="B328" s="216" t="s">
        <v>423</v>
      </c>
      <c r="C328" s="230">
        <v>40.950000000000003</v>
      </c>
      <c r="D328" s="231">
        <v>41.233333333333341</v>
      </c>
      <c r="E328" s="231">
        <v>40.366666666666681</v>
      </c>
      <c r="F328" s="231">
        <v>39.783333333333339</v>
      </c>
      <c r="G328" s="231">
        <v>38.916666666666679</v>
      </c>
      <c r="H328" s="231">
        <v>41.816666666666684</v>
      </c>
      <c r="I328" s="231">
        <v>42.683333333333344</v>
      </c>
      <c r="J328" s="231">
        <v>43.266666666666687</v>
      </c>
      <c r="K328" s="230">
        <v>42.1</v>
      </c>
      <c r="L328" s="230">
        <v>40.65</v>
      </c>
      <c r="M328" s="230">
        <v>54.095590000000001</v>
      </c>
      <c r="N328" s="1"/>
      <c r="O328" s="1"/>
    </row>
    <row r="329" spans="1:15" ht="12.75" customHeight="1">
      <c r="A329" s="30">
        <v>319</v>
      </c>
      <c r="B329" s="216" t="s">
        <v>424</v>
      </c>
      <c r="C329" s="230">
        <v>114.15</v>
      </c>
      <c r="D329" s="231">
        <v>114.13333333333333</v>
      </c>
      <c r="E329" s="231">
        <v>113.11666666666665</v>
      </c>
      <c r="F329" s="231">
        <v>112.08333333333331</v>
      </c>
      <c r="G329" s="231">
        <v>111.06666666666663</v>
      </c>
      <c r="H329" s="231">
        <v>115.16666666666666</v>
      </c>
      <c r="I329" s="231">
        <v>116.18333333333334</v>
      </c>
      <c r="J329" s="231">
        <v>117.21666666666667</v>
      </c>
      <c r="K329" s="230">
        <v>115.15</v>
      </c>
      <c r="L329" s="230">
        <v>113.1</v>
      </c>
      <c r="M329" s="230">
        <v>35.870730000000002</v>
      </c>
      <c r="N329" s="1"/>
      <c r="O329" s="1"/>
    </row>
    <row r="330" spans="1:15" ht="12.75" customHeight="1">
      <c r="A330" s="30">
        <v>320</v>
      </c>
      <c r="B330" s="216" t="s">
        <v>425</v>
      </c>
      <c r="C330" s="230">
        <v>44.05</v>
      </c>
      <c r="D330" s="231">
        <v>44.333333333333336</v>
      </c>
      <c r="E330" s="231">
        <v>43.616666666666674</v>
      </c>
      <c r="F330" s="231">
        <v>43.183333333333337</v>
      </c>
      <c r="G330" s="231">
        <v>42.466666666666676</v>
      </c>
      <c r="H330" s="231">
        <v>44.766666666666673</v>
      </c>
      <c r="I330" s="231">
        <v>45.483333333333327</v>
      </c>
      <c r="J330" s="231">
        <v>45.916666666666671</v>
      </c>
      <c r="K330" s="230">
        <v>45.05</v>
      </c>
      <c r="L330" s="230">
        <v>43.9</v>
      </c>
      <c r="M330" s="230">
        <v>52.931240000000003</v>
      </c>
      <c r="N330" s="1"/>
      <c r="O330" s="1"/>
    </row>
    <row r="331" spans="1:15" ht="12.75" customHeight="1">
      <c r="A331" s="30">
        <v>321</v>
      </c>
      <c r="B331" s="216" t="s">
        <v>426</v>
      </c>
      <c r="C331" s="230">
        <v>86.05</v>
      </c>
      <c r="D331" s="231">
        <v>86.066666666666663</v>
      </c>
      <c r="E331" s="231">
        <v>85.183333333333323</v>
      </c>
      <c r="F331" s="231">
        <v>84.316666666666663</v>
      </c>
      <c r="G331" s="231">
        <v>83.433333333333323</v>
      </c>
      <c r="H331" s="231">
        <v>86.933333333333323</v>
      </c>
      <c r="I331" s="231">
        <v>87.816666666666649</v>
      </c>
      <c r="J331" s="231">
        <v>88.683333333333323</v>
      </c>
      <c r="K331" s="230">
        <v>86.95</v>
      </c>
      <c r="L331" s="230">
        <v>85.2</v>
      </c>
      <c r="M331" s="230">
        <v>10.53824</v>
      </c>
      <c r="N331" s="1"/>
      <c r="O331" s="1"/>
    </row>
    <row r="332" spans="1:15" ht="12.75" customHeight="1">
      <c r="A332" s="30">
        <v>322</v>
      </c>
      <c r="B332" s="216" t="s">
        <v>427</v>
      </c>
      <c r="C332" s="230">
        <v>224</v>
      </c>
      <c r="D332" s="231">
        <v>225.78333333333333</v>
      </c>
      <c r="E332" s="231">
        <v>220.06666666666666</v>
      </c>
      <c r="F332" s="231">
        <v>216.13333333333333</v>
      </c>
      <c r="G332" s="231">
        <v>210.41666666666666</v>
      </c>
      <c r="H332" s="231">
        <v>229.71666666666667</v>
      </c>
      <c r="I332" s="231">
        <v>235.43333333333331</v>
      </c>
      <c r="J332" s="231">
        <v>239.36666666666667</v>
      </c>
      <c r="K332" s="230">
        <v>231.5</v>
      </c>
      <c r="L332" s="230">
        <v>221.85</v>
      </c>
      <c r="M332" s="230">
        <v>2.9064299999999998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175.1</v>
      </c>
      <c r="D333" s="231">
        <v>175.81666666666663</v>
      </c>
      <c r="E333" s="231">
        <v>173.93333333333328</v>
      </c>
      <c r="F333" s="231">
        <v>172.76666666666665</v>
      </c>
      <c r="G333" s="231">
        <v>170.8833333333333</v>
      </c>
      <c r="H333" s="231">
        <v>176.98333333333326</v>
      </c>
      <c r="I333" s="231">
        <v>178.86666666666665</v>
      </c>
      <c r="J333" s="231">
        <v>180.03333333333325</v>
      </c>
      <c r="K333" s="230">
        <v>177.7</v>
      </c>
      <c r="L333" s="230">
        <v>174.65</v>
      </c>
      <c r="M333" s="230">
        <v>69.219390000000004</v>
      </c>
      <c r="N333" s="1"/>
      <c r="O333" s="1"/>
    </row>
    <row r="334" spans="1:15" ht="12.75" customHeight="1">
      <c r="A334" s="30">
        <v>324</v>
      </c>
      <c r="B334" s="216" t="s">
        <v>428</v>
      </c>
      <c r="C334" s="230">
        <v>767.85</v>
      </c>
      <c r="D334" s="231">
        <v>767.4</v>
      </c>
      <c r="E334" s="231">
        <v>755.05</v>
      </c>
      <c r="F334" s="231">
        <v>742.25</v>
      </c>
      <c r="G334" s="231">
        <v>729.9</v>
      </c>
      <c r="H334" s="231">
        <v>780.19999999999993</v>
      </c>
      <c r="I334" s="231">
        <v>792.55000000000007</v>
      </c>
      <c r="J334" s="231">
        <v>805.34999999999991</v>
      </c>
      <c r="K334" s="230">
        <v>779.75</v>
      </c>
      <c r="L334" s="230">
        <v>754.6</v>
      </c>
      <c r="M334" s="230">
        <v>1.2160299999999999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80.849999999999994</v>
      </c>
      <c r="D335" s="231">
        <v>81.183333333333337</v>
      </c>
      <c r="E335" s="231">
        <v>80.216666666666669</v>
      </c>
      <c r="F335" s="231">
        <v>79.583333333333329</v>
      </c>
      <c r="G335" s="231">
        <v>78.61666666666666</v>
      </c>
      <c r="H335" s="231">
        <v>81.816666666666677</v>
      </c>
      <c r="I335" s="231">
        <v>82.783333333333346</v>
      </c>
      <c r="J335" s="231">
        <v>83.416666666666686</v>
      </c>
      <c r="K335" s="230">
        <v>82.15</v>
      </c>
      <c r="L335" s="230">
        <v>80.55</v>
      </c>
      <c r="M335" s="230">
        <v>41.131019999999999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4619.8999999999996</v>
      </c>
      <c r="D336" s="231">
        <v>4636.1000000000004</v>
      </c>
      <c r="E336" s="231">
        <v>4587.6500000000005</v>
      </c>
      <c r="F336" s="231">
        <v>4555.4000000000005</v>
      </c>
      <c r="G336" s="231">
        <v>4506.9500000000007</v>
      </c>
      <c r="H336" s="231">
        <v>4668.3500000000004</v>
      </c>
      <c r="I336" s="231">
        <v>4716.8000000000011</v>
      </c>
      <c r="J336" s="231">
        <v>4749.05</v>
      </c>
      <c r="K336" s="230">
        <v>4684.55</v>
      </c>
      <c r="L336" s="230">
        <v>4603.8500000000004</v>
      </c>
      <c r="M336" s="230">
        <v>0.97728999999999999</v>
      </c>
      <c r="N336" s="1"/>
      <c r="O336" s="1"/>
    </row>
    <row r="337" spans="1:15" ht="12.75" customHeight="1">
      <c r="A337" s="30">
        <v>327</v>
      </c>
      <c r="B337" s="216" t="s">
        <v>780</v>
      </c>
      <c r="C337" s="230">
        <v>580.95000000000005</v>
      </c>
      <c r="D337" s="231">
        <v>578.7833333333333</v>
      </c>
      <c r="E337" s="231">
        <v>569.66666666666663</v>
      </c>
      <c r="F337" s="231">
        <v>558.38333333333333</v>
      </c>
      <c r="G337" s="231">
        <v>549.26666666666665</v>
      </c>
      <c r="H337" s="231">
        <v>590.06666666666661</v>
      </c>
      <c r="I337" s="231">
        <v>599.18333333333339</v>
      </c>
      <c r="J337" s="231">
        <v>610.46666666666658</v>
      </c>
      <c r="K337" s="230">
        <v>587.9</v>
      </c>
      <c r="L337" s="230">
        <v>567.5</v>
      </c>
      <c r="M337" s="230">
        <v>4.9785700000000004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21679.599999999999</v>
      </c>
      <c r="D338" s="231">
        <v>21759.933333333334</v>
      </c>
      <c r="E338" s="231">
        <v>21569.866666666669</v>
      </c>
      <c r="F338" s="231">
        <v>21460.133333333335</v>
      </c>
      <c r="G338" s="231">
        <v>21270.066666666669</v>
      </c>
      <c r="H338" s="231">
        <v>21869.666666666668</v>
      </c>
      <c r="I338" s="231">
        <v>22059.733333333334</v>
      </c>
      <c r="J338" s="231">
        <v>22169.466666666667</v>
      </c>
      <c r="K338" s="230">
        <v>21950</v>
      </c>
      <c r="L338" s="230">
        <v>21650.2</v>
      </c>
      <c r="M338" s="230">
        <v>0.51175000000000004</v>
      </c>
      <c r="N338" s="1"/>
      <c r="O338" s="1"/>
    </row>
    <row r="339" spans="1:15" ht="12.75" customHeight="1">
      <c r="A339" s="30">
        <v>329</v>
      </c>
      <c r="B339" s="216" t="s">
        <v>429</v>
      </c>
      <c r="C339" s="230">
        <v>57.75</v>
      </c>
      <c r="D339" s="231">
        <v>58.65</v>
      </c>
      <c r="E339" s="231">
        <v>56.599999999999994</v>
      </c>
      <c r="F339" s="231">
        <v>55.449999999999996</v>
      </c>
      <c r="G339" s="231">
        <v>53.399999999999991</v>
      </c>
      <c r="H339" s="231">
        <v>59.8</v>
      </c>
      <c r="I339" s="231">
        <v>61.849999999999994</v>
      </c>
      <c r="J339" s="231">
        <v>63</v>
      </c>
      <c r="K339" s="230">
        <v>60.7</v>
      </c>
      <c r="L339" s="230">
        <v>57.5</v>
      </c>
      <c r="M339" s="230">
        <v>11.837400000000001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235.95</v>
      </c>
      <c r="D340" s="231">
        <v>236.81666666666669</v>
      </c>
      <c r="E340" s="231">
        <v>234.63333333333338</v>
      </c>
      <c r="F340" s="231">
        <v>233.31666666666669</v>
      </c>
      <c r="G340" s="231">
        <v>231.13333333333338</v>
      </c>
      <c r="H340" s="231">
        <v>238.13333333333338</v>
      </c>
      <c r="I340" s="231">
        <v>240.31666666666672</v>
      </c>
      <c r="J340" s="231">
        <v>241.63333333333338</v>
      </c>
      <c r="K340" s="230">
        <v>239</v>
      </c>
      <c r="L340" s="230">
        <v>235.5</v>
      </c>
      <c r="M340" s="230">
        <v>1.19217</v>
      </c>
      <c r="N340" s="1"/>
      <c r="O340" s="1"/>
    </row>
    <row r="341" spans="1:15" ht="12.75" customHeight="1">
      <c r="A341" s="30">
        <v>331</v>
      </c>
      <c r="B341" s="216" t="s">
        <v>821</v>
      </c>
      <c r="C341" s="230">
        <v>326.25</v>
      </c>
      <c r="D341" s="231">
        <v>326.91666666666669</v>
      </c>
      <c r="E341" s="231">
        <v>324.03333333333336</v>
      </c>
      <c r="F341" s="231">
        <v>321.81666666666666</v>
      </c>
      <c r="G341" s="231">
        <v>318.93333333333334</v>
      </c>
      <c r="H341" s="231">
        <v>329.13333333333338</v>
      </c>
      <c r="I341" s="231">
        <v>332.01666666666671</v>
      </c>
      <c r="J341" s="231">
        <v>334.23333333333341</v>
      </c>
      <c r="K341" s="230">
        <v>329.8</v>
      </c>
      <c r="L341" s="230">
        <v>324.7</v>
      </c>
      <c r="M341" s="230">
        <v>5.9445899999999998</v>
      </c>
      <c r="N341" s="1"/>
      <c r="O341" s="1"/>
    </row>
    <row r="342" spans="1:15" ht="12.75" customHeight="1">
      <c r="A342" s="30">
        <v>332</v>
      </c>
      <c r="B342" s="216" t="s">
        <v>264</v>
      </c>
      <c r="C342" s="230">
        <v>890.05</v>
      </c>
      <c r="D342" s="231">
        <v>898.5</v>
      </c>
      <c r="E342" s="231">
        <v>880</v>
      </c>
      <c r="F342" s="231">
        <v>869.95</v>
      </c>
      <c r="G342" s="231">
        <v>851.45</v>
      </c>
      <c r="H342" s="231">
        <v>908.55</v>
      </c>
      <c r="I342" s="231">
        <v>927.05</v>
      </c>
      <c r="J342" s="231">
        <v>937.09999999999991</v>
      </c>
      <c r="K342" s="230">
        <v>917</v>
      </c>
      <c r="L342" s="230">
        <v>888.45</v>
      </c>
      <c r="M342" s="230">
        <v>11.25395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166.35</v>
      </c>
      <c r="D343" s="231">
        <v>166.93333333333331</v>
      </c>
      <c r="E343" s="231">
        <v>165.41666666666663</v>
      </c>
      <c r="F343" s="231">
        <v>164.48333333333332</v>
      </c>
      <c r="G343" s="231">
        <v>162.96666666666664</v>
      </c>
      <c r="H343" s="231">
        <v>167.86666666666662</v>
      </c>
      <c r="I343" s="231">
        <v>169.38333333333333</v>
      </c>
      <c r="J343" s="231">
        <v>170.31666666666661</v>
      </c>
      <c r="K343" s="230">
        <v>168.45</v>
      </c>
      <c r="L343" s="230">
        <v>166</v>
      </c>
      <c r="M343" s="230">
        <v>74.3309</v>
      </c>
      <c r="N343" s="1"/>
      <c r="O343" s="1"/>
    </row>
    <row r="344" spans="1:15" ht="12.75" customHeight="1">
      <c r="A344" s="30">
        <v>334</v>
      </c>
      <c r="B344" s="216" t="s">
        <v>265</v>
      </c>
      <c r="C344" s="230">
        <v>268</v>
      </c>
      <c r="D344" s="231">
        <v>269.36666666666667</v>
      </c>
      <c r="E344" s="231">
        <v>264.73333333333335</v>
      </c>
      <c r="F344" s="231">
        <v>261.4666666666667</v>
      </c>
      <c r="G344" s="231">
        <v>256.83333333333337</v>
      </c>
      <c r="H344" s="231">
        <v>272.63333333333333</v>
      </c>
      <c r="I344" s="231">
        <v>277.26666666666665</v>
      </c>
      <c r="J344" s="231">
        <v>280.5333333333333</v>
      </c>
      <c r="K344" s="230">
        <v>274</v>
      </c>
      <c r="L344" s="230">
        <v>266.10000000000002</v>
      </c>
      <c r="M344" s="230">
        <v>29.829029999999999</v>
      </c>
      <c r="N344" s="1"/>
      <c r="O344" s="1"/>
    </row>
    <row r="345" spans="1:15" ht="12.75" customHeight="1">
      <c r="A345" s="30">
        <v>335</v>
      </c>
      <c r="B345" s="216" t="s">
        <v>853</v>
      </c>
      <c r="C345" s="230">
        <v>662.3</v>
      </c>
      <c r="D345" s="231">
        <v>665.88333333333333</v>
      </c>
      <c r="E345" s="231">
        <v>655.06666666666661</v>
      </c>
      <c r="F345" s="231">
        <v>647.83333333333326</v>
      </c>
      <c r="G345" s="231">
        <v>637.01666666666654</v>
      </c>
      <c r="H345" s="231">
        <v>673.11666666666667</v>
      </c>
      <c r="I345" s="231">
        <v>683.93333333333351</v>
      </c>
      <c r="J345" s="231">
        <v>691.16666666666674</v>
      </c>
      <c r="K345" s="230">
        <v>676.7</v>
      </c>
      <c r="L345" s="230">
        <v>658.65</v>
      </c>
      <c r="M345" s="230">
        <v>3.798</v>
      </c>
      <c r="N345" s="1"/>
      <c r="O345" s="1"/>
    </row>
    <row r="346" spans="1:15" ht="12.75" customHeight="1">
      <c r="A346" s="30">
        <v>336</v>
      </c>
      <c r="B346" s="216" t="s">
        <v>803</v>
      </c>
      <c r="C346" s="230">
        <v>708.55</v>
      </c>
      <c r="D346" s="231">
        <v>713.73333333333323</v>
      </c>
      <c r="E346" s="231">
        <v>699.81666666666649</v>
      </c>
      <c r="F346" s="231">
        <v>691.08333333333326</v>
      </c>
      <c r="G346" s="231">
        <v>677.16666666666652</v>
      </c>
      <c r="H346" s="231">
        <v>722.46666666666647</v>
      </c>
      <c r="I346" s="231">
        <v>736.38333333333321</v>
      </c>
      <c r="J346" s="231">
        <v>745.11666666666645</v>
      </c>
      <c r="K346" s="230">
        <v>727.65</v>
      </c>
      <c r="L346" s="230">
        <v>705</v>
      </c>
      <c r="M346" s="230">
        <v>17.680859999999999</v>
      </c>
      <c r="N346" s="1"/>
      <c r="O346" s="1"/>
    </row>
    <row r="347" spans="1:15" ht="12.75" customHeight="1">
      <c r="A347" s="30">
        <v>337</v>
      </c>
      <c r="B347" s="216" t="s">
        <v>430</v>
      </c>
      <c r="C347" s="230">
        <v>3508.35</v>
      </c>
      <c r="D347" s="231">
        <v>3530.1</v>
      </c>
      <c r="E347" s="231">
        <v>3479.25</v>
      </c>
      <c r="F347" s="231">
        <v>3450.15</v>
      </c>
      <c r="G347" s="231">
        <v>3399.3</v>
      </c>
      <c r="H347" s="231">
        <v>3559.2</v>
      </c>
      <c r="I347" s="231">
        <v>3610.0499999999993</v>
      </c>
      <c r="J347" s="231">
        <v>3639.1499999999996</v>
      </c>
      <c r="K347" s="230">
        <v>3580.95</v>
      </c>
      <c r="L347" s="230">
        <v>3501</v>
      </c>
      <c r="M347" s="230">
        <v>0.48638999999999999</v>
      </c>
      <c r="N347" s="1"/>
      <c r="O347" s="1"/>
    </row>
    <row r="348" spans="1:15" ht="12.75" customHeight="1">
      <c r="A348" s="30">
        <v>338</v>
      </c>
      <c r="B348" s="216" t="s">
        <v>431</v>
      </c>
      <c r="C348" s="230">
        <v>221.35</v>
      </c>
      <c r="D348" s="231">
        <v>221.23333333333332</v>
      </c>
      <c r="E348" s="231">
        <v>220.01666666666665</v>
      </c>
      <c r="F348" s="231">
        <v>218.68333333333334</v>
      </c>
      <c r="G348" s="231">
        <v>217.46666666666667</v>
      </c>
      <c r="H348" s="231">
        <v>222.56666666666663</v>
      </c>
      <c r="I348" s="231">
        <v>223.78333333333327</v>
      </c>
      <c r="J348" s="231">
        <v>225.11666666666662</v>
      </c>
      <c r="K348" s="230">
        <v>222.45</v>
      </c>
      <c r="L348" s="230">
        <v>219.9</v>
      </c>
      <c r="M348" s="230">
        <v>1.0709200000000001</v>
      </c>
      <c r="N348" s="1"/>
      <c r="O348" s="1"/>
    </row>
    <row r="349" spans="1:15" ht="12.75" customHeight="1">
      <c r="A349" s="30">
        <v>339</v>
      </c>
      <c r="B349" s="216" t="s">
        <v>804</v>
      </c>
      <c r="C349" s="230">
        <v>633.79999999999995</v>
      </c>
      <c r="D349" s="231">
        <v>635.35</v>
      </c>
      <c r="E349" s="231">
        <v>626.6</v>
      </c>
      <c r="F349" s="231">
        <v>619.4</v>
      </c>
      <c r="G349" s="231">
        <v>610.65</v>
      </c>
      <c r="H349" s="231">
        <v>642.55000000000007</v>
      </c>
      <c r="I349" s="231">
        <v>651.30000000000007</v>
      </c>
      <c r="J349" s="231">
        <v>658.50000000000011</v>
      </c>
      <c r="K349" s="230">
        <v>644.1</v>
      </c>
      <c r="L349" s="230">
        <v>628.15</v>
      </c>
      <c r="M349" s="230">
        <v>14.87041</v>
      </c>
      <c r="N349" s="1"/>
      <c r="O349" s="1"/>
    </row>
    <row r="350" spans="1:15" ht="12.75" customHeight="1">
      <c r="A350" s="30">
        <v>340</v>
      </c>
      <c r="B350" s="216" t="s">
        <v>793</v>
      </c>
      <c r="C350" s="230">
        <v>130.69999999999999</v>
      </c>
      <c r="D350" s="231">
        <v>131.35</v>
      </c>
      <c r="E350" s="231">
        <v>129.39999999999998</v>
      </c>
      <c r="F350" s="231">
        <v>128.1</v>
      </c>
      <c r="G350" s="231">
        <v>126.14999999999998</v>
      </c>
      <c r="H350" s="231">
        <v>132.64999999999998</v>
      </c>
      <c r="I350" s="231">
        <v>134.59999999999997</v>
      </c>
      <c r="J350" s="231">
        <v>135.89999999999998</v>
      </c>
      <c r="K350" s="230">
        <v>133.30000000000001</v>
      </c>
      <c r="L350" s="230">
        <v>130.05000000000001</v>
      </c>
      <c r="M350" s="230">
        <v>10.77468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3256.15</v>
      </c>
      <c r="D351" s="231">
        <v>3279.3833333333332</v>
      </c>
      <c r="E351" s="231">
        <v>3218.1666666666665</v>
      </c>
      <c r="F351" s="231">
        <v>3180.1833333333334</v>
      </c>
      <c r="G351" s="231">
        <v>3118.9666666666667</v>
      </c>
      <c r="H351" s="231">
        <v>3317.3666666666663</v>
      </c>
      <c r="I351" s="231">
        <v>3378.5833333333335</v>
      </c>
      <c r="J351" s="231">
        <v>3416.5666666666662</v>
      </c>
      <c r="K351" s="230">
        <v>3340.6</v>
      </c>
      <c r="L351" s="230">
        <v>3241.4</v>
      </c>
      <c r="M351" s="230">
        <v>2.1108099999999999</v>
      </c>
      <c r="N351" s="1"/>
      <c r="O351" s="1"/>
    </row>
    <row r="352" spans="1:15" ht="12.75" customHeight="1">
      <c r="A352" s="30">
        <v>342</v>
      </c>
      <c r="B352" s="216" t="s">
        <v>433</v>
      </c>
      <c r="C352" s="230">
        <v>480.4</v>
      </c>
      <c r="D352" s="231">
        <v>477.23333333333329</v>
      </c>
      <c r="E352" s="231">
        <v>470.01666666666659</v>
      </c>
      <c r="F352" s="231">
        <v>459.63333333333333</v>
      </c>
      <c r="G352" s="231">
        <v>452.41666666666663</v>
      </c>
      <c r="H352" s="231">
        <v>487.61666666666656</v>
      </c>
      <c r="I352" s="231">
        <v>494.83333333333326</v>
      </c>
      <c r="J352" s="231">
        <v>505.21666666666653</v>
      </c>
      <c r="K352" s="230">
        <v>484.45</v>
      </c>
      <c r="L352" s="230">
        <v>466.85</v>
      </c>
      <c r="M352" s="230">
        <v>8.6061200000000007</v>
      </c>
      <c r="N352" s="1"/>
      <c r="O352" s="1"/>
    </row>
    <row r="353" spans="1:15" ht="12.75" customHeight="1">
      <c r="A353" s="30">
        <v>343</v>
      </c>
      <c r="B353" s="216" t="s">
        <v>434</v>
      </c>
      <c r="C353" s="230">
        <v>316.95</v>
      </c>
      <c r="D353" s="231">
        <v>318.38333333333338</v>
      </c>
      <c r="E353" s="231">
        <v>313.76666666666677</v>
      </c>
      <c r="F353" s="231">
        <v>310.58333333333337</v>
      </c>
      <c r="G353" s="231">
        <v>305.96666666666675</v>
      </c>
      <c r="H353" s="231">
        <v>321.56666666666678</v>
      </c>
      <c r="I353" s="231">
        <v>326.18333333333345</v>
      </c>
      <c r="J353" s="231">
        <v>329.36666666666679</v>
      </c>
      <c r="K353" s="230">
        <v>323</v>
      </c>
      <c r="L353" s="230">
        <v>315.2</v>
      </c>
      <c r="M353" s="230">
        <v>1.6126400000000001</v>
      </c>
      <c r="N353" s="1"/>
      <c r="O353" s="1"/>
    </row>
    <row r="354" spans="1:15" ht="12.75" customHeight="1">
      <c r="A354" s="30">
        <v>344</v>
      </c>
      <c r="B354" s="216" t="s">
        <v>988</v>
      </c>
      <c r="C354" s="230">
        <v>1374.45</v>
      </c>
      <c r="D354" s="231">
        <v>1371.5500000000002</v>
      </c>
      <c r="E354" s="231">
        <v>1355.2000000000003</v>
      </c>
      <c r="F354" s="231">
        <v>1335.95</v>
      </c>
      <c r="G354" s="231">
        <v>1319.6000000000001</v>
      </c>
      <c r="H354" s="231">
        <v>1390.8000000000004</v>
      </c>
      <c r="I354" s="231">
        <v>1407.1500000000003</v>
      </c>
      <c r="J354" s="231">
        <v>1426.4000000000005</v>
      </c>
      <c r="K354" s="230">
        <v>1387.9</v>
      </c>
      <c r="L354" s="230">
        <v>1352.3</v>
      </c>
      <c r="M354" s="230">
        <v>7.2188699999999999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41739.199999999997</v>
      </c>
      <c r="D355" s="231">
        <v>41988.816666666666</v>
      </c>
      <c r="E355" s="231">
        <v>41273.933333333334</v>
      </c>
      <c r="F355" s="231">
        <v>40808.666666666672</v>
      </c>
      <c r="G355" s="231">
        <v>40093.78333333334</v>
      </c>
      <c r="H355" s="231">
        <v>42454.083333333328</v>
      </c>
      <c r="I355" s="231">
        <v>43168.96666666666</v>
      </c>
      <c r="J355" s="231">
        <v>43634.233333333323</v>
      </c>
      <c r="K355" s="230">
        <v>42703.7</v>
      </c>
      <c r="L355" s="230">
        <v>41523.550000000003</v>
      </c>
      <c r="M355" s="230">
        <v>0.18748000000000001</v>
      </c>
      <c r="N355" s="1"/>
      <c r="O355" s="1"/>
    </row>
    <row r="356" spans="1:15" ht="12.75" customHeight="1">
      <c r="A356" s="30">
        <v>346</v>
      </c>
      <c r="B356" s="216" t="s">
        <v>845</v>
      </c>
      <c r="C356" s="230">
        <v>959.8</v>
      </c>
      <c r="D356" s="231">
        <v>951.98333333333323</v>
      </c>
      <c r="E356" s="231">
        <v>939.01666666666642</v>
      </c>
      <c r="F356" s="231">
        <v>918.23333333333323</v>
      </c>
      <c r="G356" s="231">
        <v>905.26666666666642</v>
      </c>
      <c r="H356" s="231">
        <v>972.76666666666642</v>
      </c>
      <c r="I356" s="231">
        <v>985.73333333333335</v>
      </c>
      <c r="J356" s="231">
        <v>1006.5166666666664</v>
      </c>
      <c r="K356" s="230">
        <v>964.95</v>
      </c>
      <c r="L356" s="230">
        <v>931.2</v>
      </c>
      <c r="M356" s="230">
        <v>2.1772100000000001</v>
      </c>
      <c r="N356" s="1"/>
      <c r="O356" s="1"/>
    </row>
    <row r="357" spans="1:15" ht="12.75" customHeight="1">
      <c r="A357" s="30">
        <v>347</v>
      </c>
      <c r="B357" s="216" t="s">
        <v>435</v>
      </c>
      <c r="C357" s="230">
        <v>4748.25</v>
      </c>
      <c r="D357" s="231">
        <v>4779.25</v>
      </c>
      <c r="E357" s="231">
        <v>4704.3</v>
      </c>
      <c r="F357" s="231">
        <v>4660.3500000000004</v>
      </c>
      <c r="G357" s="231">
        <v>4585.4000000000005</v>
      </c>
      <c r="H357" s="231">
        <v>4823.2</v>
      </c>
      <c r="I357" s="231">
        <v>4898.1500000000005</v>
      </c>
      <c r="J357" s="231">
        <v>4942.0999999999995</v>
      </c>
      <c r="K357" s="230">
        <v>4854.2</v>
      </c>
      <c r="L357" s="230">
        <v>4735.3</v>
      </c>
      <c r="M357" s="230">
        <v>1.80362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226.85</v>
      </c>
      <c r="D358" s="231">
        <v>228.33333333333334</v>
      </c>
      <c r="E358" s="231">
        <v>224.41666666666669</v>
      </c>
      <c r="F358" s="231">
        <v>221.98333333333335</v>
      </c>
      <c r="G358" s="231">
        <v>218.06666666666669</v>
      </c>
      <c r="H358" s="231">
        <v>230.76666666666668</v>
      </c>
      <c r="I358" s="231">
        <v>234.68333333333337</v>
      </c>
      <c r="J358" s="231">
        <v>237.11666666666667</v>
      </c>
      <c r="K358" s="230">
        <v>232.25</v>
      </c>
      <c r="L358" s="230">
        <v>225.9</v>
      </c>
      <c r="M358" s="230">
        <v>14.75714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3819.9</v>
      </c>
      <c r="D359" s="231">
        <v>3822.0666666666671</v>
      </c>
      <c r="E359" s="231">
        <v>3799.8333333333339</v>
      </c>
      <c r="F359" s="231">
        <v>3779.7666666666669</v>
      </c>
      <c r="G359" s="231">
        <v>3757.5333333333338</v>
      </c>
      <c r="H359" s="231">
        <v>3842.1333333333341</v>
      </c>
      <c r="I359" s="231">
        <v>3864.3666666666668</v>
      </c>
      <c r="J359" s="231">
        <v>3884.4333333333343</v>
      </c>
      <c r="K359" s="230">
        <v>3844.3</v>
      </c>
      <c r="L359" s="230">
        <v>3802</v>
      </c>
      <c r="M359" s="230">
        <v>6.5920000000000006E-2</v>
      </c>
      <c r="N359" s="1"/>
      <c r="O359" s="1"/>
    </row>
    <row r="360" spans="1:15" ht="12.75" customHeight="1">
      <c r="A360" s="30">
        <v>350</v>
      </c>
      <c r="B360" s="216" t="s">
        <v>437</v>
      </c>
      <c r="C360" s="230">
        <v>1446.2</v>
      </c>
      <c r="D360" s="231">
        <v>1454</v>
      </c>
      <c r="E360" s="231">
        <v>1415.05</v>
      </c>
      <c r="F360" s="231">
        <v>1383.8999999999999</v>
      </c>
      <c r="G360" s="231">
        <v>1344.9499999999998</v>
      </c>
      <c r="H360" s="231">
        <v>1485.15</v>
      </c>
      <c r="I360" s="231">
        <v>1524.1</v>
      </c>
      <c r="J360" s="231">
        <v>1555.2500000000002</v>
      </c>
      <c r="K360" s="230">
        <v>1492.95</v>
      </c>
      <c r="L360" s="230">
        <v>1422.85</v>
      </c>
      <c r="M360" s="230">
        <v>2.2045300000000001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2552.25</v>
      </c>
      <c r="D361" s="231">
        <v>2555.1833333333329</v>
      </c>
      <c r="E361" s="231">
        <v>2539.1666666666661</v>
      </c>
      <c r="F361" s="231">
        <v>2526.083333333333</v>
      </c>
      <c r="G361" s="231">
        <v>2510.0666666666662</v>
      </c>
      <c r="H361" s="231">
        <v>2568.266666666666</v>
      </c>
      <c r="I361" s="231">
        <v>2584.2833333333333</v>
      </c>
      <c r="J361" s="231">
        <v>2597.3666666666659</v>
      </c>
      <c r="K361" s="230">
        <v>2571.1999999999998</v>
      </c>
      <c r="L361" s="230">
        <v>2542.1</v>
      </c>
      <c r="M361" s="230">
        <v>3.9434100000000001</v>
      </c>
      <c r="N361" s="1"/>
      <c r="O361" s="1"/>
    </row>
    <row r="362" spans="1:15" ht="12.75" customHeight="1">
      <c r="A362" s="30">
        <v>352</v>
      </c>
      <c r="B362" s="216" t="s">
        <v>871</v>
      </c>
      <c r="C362" s="230">
        <v>72.349999999999994</v>
      </c>
      <c r="D362" s="231">
        <v>72.55</v>
      </c>
      <c r="E362" s="231">
        <v>71.699999999999989</v>
      </c>
      <c r="F362" s="231">
        <v>71.05</v>
      </c>
      <c r="G362" s="231">
        <v>70.199999999999989</v>
      </c>
      <c r="H362" s="231">
        <v>73.199999999999989</v>
      </c>
      <c r="I362" s="231">
        <v>74.049999999999983</v>
      </c>
      <c r="J362" s="231">
        <v>74.699999999999989</v>
      </c>
      <c r="K362" s="230">
        <v>73.400000000000006</v>
      </c>
      <c r="L362" s="230">
        <v>71.900000000000006</v>
      </c>
      <c r="M362" s="230">
        <v>17.34909</v>
      </c>
      <c r="N362" s="1"/>
      <c r="O362" s="1"/>
    </row>
    <row r="363" spans="1:15" ht="12.75" customHeight="1">
      <c r="A363" s="30">
        <v>353</v>
      </c>
      <c r="B363" s="216" t="s">
        <v>438</v>
      </c>
      <c r="C363" s="230">
        <v>980.1</v>
      </c>
      <c r="D363" s="231">
        <v>989.76666666666677</v>
      </c>
      <c r="E363" s="231">
        <v>964.53333333333353</v>
      </c>
      <c r="F363" s="231">
        <v>948.96666666666681</v>
      </c>
      <c r="G363" s="231">
        <v>923.73333333333358</v>
      </c>
      <c r="H363" s="231">
        <v>1005.3333333333335</v>
      </c>
      <c r="I363" s="231">
        <v>1030.5666666666668</v>
      </c>
      <c r="J363" s="231">
        <v>1046.1333333333334</v>
      </c>
      <c r="K363" s="230">
        <v>1015</v>
      </c>
      <c r="L363" s="230">
        <v>974.2</v>
      </c>
      <c r="M363" s="230">
        <v>2.2284999999999999</v>
      </c>
      <c r="N363" s="1"/>
      <c r="O363" s="1"/>
    </row>
    <row r="364" spans="1:15" ht="12.75" customHeight="1">
      <c r="A364" s="30">
        <v>354</v>
      </c>
      <c r="B364" s="216" t="s">
        <v>266</v>
      </c>
      <c r="C364" s="230">
        <v>3405.4</v>
      </c>
      <c r="D364" s="231">
        <v>3424.6333333333332</v>
      </c>
      <c r="E364" s="231">
        <v>3380.7666666666664</v>
      </c>
      <c r="F364" s="231">
        <v>3356.1333333333332</v>
      </c>
      <c r="G364" s="231">
        <v>3312.2666666666664</v>
      </c>
      <c r="H364" s="231">
        <v>3449.2666666666664</v>
      </c>
      <c r="I364" s="231">
        <v>3493.1333333333332</v>
      </c>
      <c r="J364" s="231">
        <v>3517.7666666666664</v>
      </c>
      <c r="K364" s="230">
        <v>3468.5</v>
      </c>
      <c r="L364" s="230">
        <v>3400</v>
      </c>
      <c r="M364" s="230">
        <v>1.6888399999999999</v>
      </c>
      <c r="N364" s="1"/>
      <c r="O364" s="1"/>
    </row>
    <row r="365" spans="1:15" ht="12.75" customHeight="1">
      <c r="A365" s="30">
        <v>355</v>
      </c>
      <c r="B365" s="216" t="s">
        <v>439</v>
      </c>
      <c r="C365" s="230">
        <v>1607.7</v>
      </c>
      <c r="D365" s="231">
        <v>1594.5666666666666</v>
      </c>
      <c r="E365" s="231">
        <v>1570.1333333333332</v>
      </c>
      <c r="F365" s="231">
        <v>1532.5666666666666</v>
      </c>
      <c r="G365" s="231">
        <v>1508.1333333333332</v>
      </c>
      <c r="H365" s="231">
        <v>1632.1333333333332</v>
      </c>
      <c r="I365" s="231">
        <v>1656.5666666666666</v>
      </c>
      <c r="J365" s="231">
        <v>1694.1333333333332</v>
      </c>
      <c r="K365" s="230">
        <v>1619</v>
      </c>
      <c r="L365" s="230">
        <v>1557</v>
      </c>
      <c r="M365" s="230">
        <v>5.5940099999999999</v>
      </c>
      <c r="N365" s="1"/>
      <c r="O365" s="1"/>
    </row>
    <row r="366" spans="1:15" ht="12.75" customHeight="1">
      <c r="A366" s="30">
        <v>356</v>
      </c>
      <c r="B366" s="216" t="s">
        <v>781</v>
      </c>
      <c r="C366" s="230">
        <v>336</v>
      </c>
      <c r="D366" s="231">
        <v>336.38333333333333</v>
      </c>
      <c r="E366" s="231">
        <v>329.86666666666667</v>
      </c>
      <c r="F366" s="231">
        <v>323.73333333333335</v>
      </c>
      <c r="G366" s="231">
        <v>317.2166666666667</v>
      </c>
      <c r="H366" s="231">
        <v>342.51666666666665</v>
      </c>
      <c r="I366" s="231">
        <v>349.0333333333333</v>
      </c>
      <c r="J366" s="231">
        <v>355.16666666666663</v>
      </c>
      <c r="K366" s="230">
        <v>342.9</v>
      </c>
      <c r="L366" s="230">
        <v>330.25</v>
      </c>
      <c r="M366" s="230">
        <v>61.680309999999999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164.85</v>
      </c>
      <c r="D367" s="231">
        <v>165.86666666666667</v>
      </c>
      <c r="E367" s="231">
        <v>163.13333333333335</v>
      </c>
      <c r="F367" s="231">
        <v>161.41666666666669</v>
      </c>
      <c r="G367" s="231">
        <v>158.68333333333337</v>
      </c>
      <c r="H367" s="231">
        <v>167.58333333333334</v>
      </c>
      <c r="I367" s="231">
        <v>170.31666666666669</v>
      </c>
      <c r="J367" s="231">
        <v>172.03333333333333</v>
      </c>
      <c r="K367" s="230">
        <v>168.6</v>
      </c>
      <c r="L367" s="230">
        <v>164.15</v>
      </c>
      <c r="M367" s="230">
        <v>95.093019999999996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235.65</v>
      </c>
      <c r="D368" s="231">
        <v>237.08333333333334</v>
      </c>
      <c r="E368" s="231">
        <v>233.16666666666669</v>
      </c>
      <c r="F368" s="231">
        <v>230.68333333333334</v>
      </c>
      <c r="G368" s="231">
        <v>226.76666666666668</v>
      </c>
      <c r="H368" s="231">
        <v>239.56666666666669</v>
      </c>
      <c r="I368" s="231">
        <v>243.48333333333338</v>
      </c>
      <c r="J368" s="231">
        <v>245.9666666666667</v>
      </c>
      <c r="K368" s="230">
        <v>241</v>
      </c>
      <c r="L368" s="230">
        <v>234.6</v>
      </c>
      <c r="M368" s="230">
        <v>108.73293</v>
      </c>
      <c r="N368" s="1"/>
      <c r="O368" s="1"/>
    </row>
    <row r="369" spans="1:15" ht="12.75" customHeight="1">
      <c r="A369" s="30">
        <v>359</v>
      </c>
      <c r="B369" s="216" t="s">
        <v>782</v>
      </c>
      <c r="C369" s="230">
        <v>359.1</v>
      </c>
      <c r="D369" s="231">
        <v>357.38333333333338</v>
      </c>
      <c r="E369" s="231">
        <v>352.76666666666677</v>
      </c>
      <c r="F369" s="231">
        <v>346.43333333333339</v>
      </c>
      <c r="G369" s="231">
        <v>341.81666666666678</v>
      </c>
      <c r="H369" s="231">
        <v>363.71666666666675</v>
      </c>
      <c r="I369" s="231">
        <v>368.33333333333343</v>
      </c>
      <c r="J369" s="231">
        <v>374.66666666666674</v>
      </c>
      <c r="K369" s="230">
        <v>362</v>
      </c>
      <c r="L369" s="230">
        <v>351.05</v>
      </c>
      <c r="M369" s="230">
        <v>5.7436800000000003</v>
      </c>
      <c r="N369" s="1"/>
      <c r="O369" s="1"/>
    </row>
    <row r="370" spans="1:15" ht="12.75" customHeight="1">
      <c r="A370" s="30">
        <v>360</v>
      </c>
      <c r="B370" s="216" t="s">
        <v>267</v>
      </c>
      <c r="C370" s="230">
        <v>479.2</v>
      </c>
      <c r="D370" s="231">
        <v>482.7833333333333</v>
      </c>
      <c r="E370" s="231">
        <v>471.71666666666658</v>
      </c>
      <c r="F370" s="231">
        <v>464.23333333333329</v>
      </c>
      <c r="G370" s="231">
        <v>453.16666666666657</v>
      </c>
      <c r="H370" s="231">
        <v>490.26666666666659</v>
      </c>
      <c r="I370" s="231">
        <v>501.33333333333331</v>
      </c>
      <c r="J370" s="231">
        <v>508.81666666666661</v>
      </c>
      <c r="K370" s="230">
        <v>493.85</v>
      </c>
      <c r="L370" s="230">
        <v>475.3</v>
      </c>
      <c r="M370" s="230">
        <v>3.4822799999999998</v>
      </c>
      <c r="N370" s="1"/>
      <c r="O370" s="1"/>
    </row>
    <row r="371" spans="1:15" ht="12.75" customHeight="1">
      <c r="A371" s="30">
        <v>361</v>
      </c>
      <c r="B371" s="216" t="s">
        <v>440</v>
      </c>
      <c r="C371" s="230">
        <v>580.6</v>
      </c>
      <c r="D371" s="231">
        <v>586.16666666666663</v>
      </c>
      <c r="E371" s="231">
        <v>573.43333333333328</v>
      </c>
      <c r="F371" s="231">
        <v>566.26666666666665</v>
      </c>
      <c r="G371" s="231">
        <v>553.5333333333333</v>
      </c>
      <c r="H371" s="231">
        <v>593.33333333333326</v>
      </c>
      <c r="I371" s="231">
        <v>606.06666666666661</v>
      </c>
      <c r="J371" s="231">
        <v>613.23333333333323</v>
      </c>
      <c r="K371" s="230">
        <v>598.9</v>
      </c>
      <c r="L371" s="230">
        <v>579</v>
      </c>
      <c r="M371" s="230">
        <v>1.20984</v>
      </c>
      <c r="N371" s="1"/>
      <c r="O371" s="1"/>
    </row>
    <row r="372" spans="1:15" ht="12.75" customHeight="1">
      <c r="A372" s="30">
        <v>362</v>
      </c>
      <c r="B372" s="216" t="s">
        <v>441</v>
      </c>
      <c r="C372" s="230">
        <v>115.65</v>
      </c>
      <c r="D372" s="231">
        <v>116.66666666666667</v>
      </c>
      <c r="E372" s="231">
        <v>114.13333333333334</v>
      </c>
      <c r="F372" s="231">
        <v>112.61666666666667</v>
      </c>
      <c r="G372" s="231">
        <v>110.08333333333334</v>
      </c>
      <c r="H372" s="231">
        <v>118.18333333333334</v>
      </c>
      <c r="I372" s="231">
        <v>120.71666666666667</v>
      </c>
      <c r="J372" s="231">
        <v>122.23333333333333</v>
      </c>
      <c r="K372" s="230">
        <v>119.2</v>
      </c>
      <c r="L372" s="230">
        <v>115.15</v>
      </c>
      <c r="M372" s="230">
        <v>1.7989599999999999</v>
      </c>
      <c r="N372" s="1"/>
      <c r="O372" s="1"/>
    </row>
    <row r="373" spans="1:15" ht="12.75" customHeight="1">
      <c r="A373" s="30">
        <v>363</v>
      </c>
      <c r="B373" s="216" t="s">
        <v>822</v>
      </c>
      <c r="C373" s="230">
        <v>1100.7</v>
      </c>
      <c r="D373" s="231">
        <v>1105.5166666666667</v>
      </c>
      <c r="E373" s="231">
        <v>1092.1833333333334</v>
      </c>
      <c r="F373" s="231">
        <v>1083.6666666666667</v>
      </c>
      <c r="G373" s="231">
        <v>1070.3333333333335</v>
      </c>
      <c r="H373" s="231">
        <v>1114.0333333333333</v>
      </c>
      <c r="I373" s="231">
        <v>1127.3666666666668</v>
      </c>
      <c r="J373" s="231">
        <v>1135.8833333333332</v>
      </c>
      <c r="K373" s="230">
        <v>1118.8499999999999</v>
      </c>
      <c r="L373" s="230">
        <v>1097</v>
      </c>
      <c r="M373" s="230">
        <v>0.21587000000000001</v>
      </c>
      <c r="N373" s="1"/>
      <c r="O373" s="1"/>
    </row>
    <row r="374" spans="1:15" ht="12.75" customHeight="1">
      <c r="A374" s="30">
        <v>364</v>
      </c>
      <c r="B374" s="216" t="s">
        <v>442</v>
      </c>
      <c r="C374" s="230">
        <v>5042.8</v>
      </c>
      <c r="D374" s="231">
        <v>5026.5999999999995</v>
      </c>
      <c r="E374" s="231">
        <v>4993.1999999999989</v>
      </c>
      <c r="F374" s="231">
        <v>4943.5999999999995</v>
      </c>
      <c r="G374" s="231">
        <v>4910.1999999999989</v>
      </c>
      <c r="H374" s="231">
        <v>5076.1999999999989</v>
      </c>
      <c r="I374" s="231">
        <v>5109.5999999999985</v>
      </c>
      <c r="J374" s="231">
        <v>5159.1999999999989</v>
      </c>
      <c r="K374" s="230">
        <v>5060</v>
      </c>
      <c r="L374" s="230">
        <v>4977</v>
      </c>
      <c r="M374" s="230">
        <v>0.18658</v>
      </c>
      <c r="N374" s="1"/>
      <c r="O374" s="1"/>
    </row>
    <row r="375" spans="1:15" ht="12.75" customHeight="1">
      <c r="A375" s="30">
        <v>365</v>
      </c>
      <c r="B375" s="216" t="s">
        <v>268</v>
      </c>
      <c r="C375" s="230">
        <v>13778.3</v>
      </c>
      <c r="D375" s="231">
        <v>13881.383333333333</v>
      </c>
      <c r="E375" s="231">
        <v>13633.066666666666</v>
      </c>
      <c r="F375" s="231">
        <v>13487.833333333332</v>
      </c>
      <c r="G375" s="231">
        <v>13239.516666666665</v>
      </c>
      <c r="H375" s="231">
        <v>14026.616666666667</v>
      </c>
      <c r="I375" s="231">
        <v>14274.933333333336</v>
      </c>
      <c r="J375" s="231">
        <v>14420.166666666668</v>
      </c>
      <c r="K375" s="230">
        <v>14129.7</v>
      </c>
      <c r="L375" s="230">
        <v>13736.15</v>
      </c>
      <c r="M375" s="230">
        <v>3.0880000000000001E-2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48.45</v>
      </c>
      <c r="D376" s="231">
        <v>48.833333333333336</v>
      </c>
      <c r="E376" s="231">
        <v>47.966666666666669</v>
      </c>
      <c r="F376" s="231">
        <v>47.483333333333334</v>
      </c>
      <c r="G376" s="231">
        <v>46.616666666666667</v>
      </c>
      <c r="H376" s="231">
        <v>49.31666666666667</v>
      </c>
      <c r="I376" s="231">
        <v>50.18333333333333</v>
      </c>
      <c r="J376" s="231">
        <v>50.666666666666671</v>
      </c>
      <c r="K376" s="230">
        <v>49.7</v>
      </c>
      <c r="L376" s="230">
        <v>48.35</v>
      </c>
      <c r="M376" s="230">
        <v>323.14683000000002</v>
      </c>
      <c r="N376" s="1"/>
      <c r="O376" s="1"/>
    </row>
    <row r="377" spans="1:15" ht="12.75" customHeight="1">
      <c r="A377" s="30">
        <v>367</v>
      </c>
      <c r="B377" s="216" t="s">
        <v>443</v>
      </c>
      <c r="C377" s="230">
        <v>391.2</v>
      </c>
      <c r="D377" s="231">
        <v>386.5</v>
      </c>
      <c r="E377" s="231">
        <v>378</v>
      </c>
      <c r="F377" s="231">
        <v>364.8</v>
      </c>
      <c r="G377" s="231">
        <v>356.3</v>
      </c>
      <c r="H377" s="231">
        <v>399.7</v>
      </c>
      <c r="I377" s="231">
        <v>408.2</v>
      </c>
      <c r="J377" s="231">
        <v>421.4</v>
      </c>
      <c r="K377" s="230">
        <v>395</v>
      </c>
      <c r="L377" s="230">
        <v>373.3</v>
      </c>
      <c r="M377" s="230">
        <v>13.18826</v>
      </c>
      <c r="N377" s="1"/>
      <c r="O377" s="1"/>
    </row>
    <row r="378" spans="1:15" ht="12.75" customHeight="1">
      <c r="A378" s="30">
        <v>368</v>
      </c>
      <c r="B378" s="216" t="s">
        <v>180</v>
      </c>
      <c r="C378" s="230">
        <v>142.05000000000001</v>
      </c>
      <c r="D378" s="231">
        <v>143.4</v>
      </c>
      <c r="E378" s="231">
        <v>139.9</v>
      </c>
      <c r="F378" s="231">
        <v>137.75</v>
      </c>
      <c r="G378" s="231">
        <v>134.25</v>
      </c>
      <c r="H378" s="231">
        <v>145.55000000000001</v>
      </c>
      <c r="I378" s="231">
        <v>149.05000000000001</v>
      </c>
      <c r="J378" s="231">
        <v>151.20000000000002</v>
      </c>
      <c r="K378" s="230">
        <v>146.9</v>
      </c>
      <c r="L378" s="230">
        <v>141.25</v>
      </c>
      <c r="M378" s="230">
        <v>72.895480000000006</v>
      </c>
      <c r="N378" s="1"/>
      <c r="O378" s="1"/>
    </row>
    <row r="379" spans="1:15" ht="12.75" customHeight="1">
      <c r="A379" s="30">
        <v>369</v>
      </c>
      <c r="B379" s="216" t="s">
        <v>181</v>
      </c>
      <c r="C379" s="230">
        <v>129.5</v>
      </c>
      <c r="D379" s="231">
        <v>130.96666666666667</v>
      </c>
      <c r="E379" s="231">
        <v>127.58333333333334</v>
      </c>
      <c r="F379" s="231">
        <v>125.66666666666669</v>
      </c>
      <c r="G379" s="231">
        <v>122.28333333333336</v>
      </c>
      <c r="H379" s="231">
        <v>132.88333333333333</v>
      </c>
      <c r="I379" s="231">
        <v>136.26666666666665</v>
      </c>
      <c r="J379" s="231">
        <v>138.18333333333331</v>
      </c>
      <c r="K379" s="230">
        <v>134.35</v>
      </c>
      <c r="L379" s="230">
        <v>129.05000000000001</v>
      </c>
      <c r="M379" s="230">
        <v>113.51018000000001</v>
      </c>
      <c r="N379" s="1"/>
      <c r="O379" s="1"/>
    </row>
    <row r="380" spans="1:15" ht="12.75" customHeight="1">
      <c r="A380" s="30">
        <v>370</v>
      </c>
      <c r="B380" s="216" t="s">
        <v>783</v>
      </c>
      <c r="C380" s="230">
        <v>662.3</v>
      </c>
      <c r="D380" s="231">
        <v>668.65</v>
      </c>
      <c r="E380" s="231">
        <v>654.9</v>
      </c>
      <c r="F380" s="231">
        <v>647.5</v>
      </c>
      <c r="G380" s="231">
        <v>633.75</v>
      </c>
      <c r="H380" s="231">
        <v>676.05</v>
      </c>
      <c r="I380" s="231">
        <v>689.8</v>
      </c>
      <c r="J380" s="231">
        <v>697.19999999999993</v>
      </c>
      <c r="K380" s="230">
        <v>682.4</v>
      </c>
      <c r="L380" s="230">
        <v>661.25</v>
      </c>
      <c r="M380" s="230">
        <v>1.17449</v>
      </c>
      <c r="N380" s="1"/>
      <c r="O380" s="1"/>
    </row>
    <row r="381" spans="1:15" ht="12.75" customHeight="1">
      <c r="A381" s="30">
        <v>371</v>
      </c>
      <c r="B381" s="216" t="s">
        <v>444</v>
      </c>
      <c r="C381" s="230">
        <v>389.2</v>
      </c>
      <c r="D381" s="231">
        <v>391.56666666666666</v>
      </c>
      <c r="E381" s="231">
        <v>383.13333333333333</v>
      </c>
      <c r="F381" s="231">
        <v>377.06666666666666</v>
      </c>
      <c r="G381" s="231">
        <v>368.63333333333333</v>
      </c>
      <c r="H381" s="231">
        <v>397.63333333333333</v>
      </c>
      <c r="I381" s="231">
        <v>406.06666666666661</v>
      </c>
      <c r="J381" s="231">
        <v>412.13333333333333</v>
      </c>
      <c r="K381" s="230">
        <v>400</v>
      </c>
      <c r="L381" s="230">
        <v>385.5</v>
      </c>
      <c r="M381" s="230">
        <v>3.67299</v>
      </c>
      <c r="N381" s="1"/>
      <c r="O381" s="1"/>
    </row>
    <row r="382" spans="1:15" ht="12.75" customHeight="1">
      <c r="A382" s="30">
        <v>372</v>
      </c>
      <c r="B382" s="216" t="s">
        <v>445</v>
      </c>
      <c r="C382" s="230">
        <v>1120.75</v>
      </c>
      <c r="D382" s="231">
        <v>1123.0833333333333</v>
      </c>
      <c r="E382" s="231">
        <v>1116.1666666666665</v>
      </c>
      <c r="F382" s="231">
        <v>1111.5833333333333</v>
      </c>
      <c r="G382" s="231">
        <v>1104.6666666666665</v>
      </c>
      <c r="H382" s="231">
        <v>1127.6666666666665</v>
      </c>
      <c r="I382" s="231">
        <v>1134.583333333333</v>
      </c>
      <c r="J382" s="231">
        <v>1139.1666666666665</v>
      </c>
      <c r="K382" s="230">
        <v>1130</v>
      </c>
      <c r="L382" s="230">
        <v>1118.5</v>
      </c>
      <c r="M382" s="230">
        <v>1.5121800000000001</v>
      </c>
      <c r="N382" s="1"/>
      <c r="O382" s="1"/>
    </row>
    <row r="383" spans="1:15" ht="12.75" customHeight="1">
      <c r="A383" s="30">
        <v>373</v>
      </c>
      <c r="B383" s="216" t="s">
        <v>446</v>
      </c>
      <c r="C383" s="230">
        <v>120.85</v>
      </c>
      <c r="D383" s="231">
        <v>121.40000000000002</v>
      </c>
      <c r="E383" s="231">
        <v>118.60000000000004</v>
      </c>
      <c r="F383" s="231">
        <v>116.35000000000002</v>
      </c>
      <c r="G383" s="231">
        <v>113.55000000000004</v>
      </c>
      <c r="H383" s="231">
        <v>123.65000000000003</v>
      </c>
      <c r="I383" s="231">
        <v>126.45000000000002</v>
      </c>
      <c r="J383" s="231">
        <v>128.70000000000005</v>
      </c>
      <c r="K383" s="230">
        <v>124.2</v>
      </c>
      <c r="L383" s="230">
        <v>119.15</v>
      </c>
      <c r="M383" s="230">
        <v>111.39331</v>
      </c>
      <c r="N383" s="1"/>
      <c r="O383" s="1"/>
    </row>
    <row r="384" spans="1:15" ht="12.75" customHeight="1">
      <c r="A384" s="30">
        <v>374</v>
      </c>
      <c r="B384" s="216" t="s">
        <v>447</v>
      </c>
      <c r="C384" s="230">
        <v>148.25</v>
      </c>
      <c r="D384" s="231">
        <v>149.38333333333333</v>
      </c>
      <c r="E384" s="231">
        <v>146.76666666666665</v>
      </c>
      <c r="F384" s="231">
        <v>145.28333333333333</v>
      </c>
      <c r="G384" s="231">
        <v>142.66666666666666</v>
      </c>
      <c r="H384" s="231">
        <v>150.86666666666665</v>
      </c>
      <c r="I384" s="231">
        <v>153.48333333333332</v>
      </c>
      <c r="J384" s="231">
        <v>154.96666666666664</v>
      </c>
      <c r="K384" s="230">
        <v>152</v>
      </c>
      <c r="L384" s="230">
        <v>147.9</v>
      </c>
      <c r="M384" s="230">
        <v>10.742610000000001</v>
      </c>
      <c r="N384" s="1"/>
      <c r="O384" s="1"/>
    </row>
    <row r="385" spans="1:15" ht="12.75" customHeight="1">
      <c r="A385" s="30">
        <v>375</v>
      </c>
      <c r="B385" s="216" t="s">
        <v>872</v>
      </c>
      <c r="C385" s="230">
        <v>888.45</v>
      </c>
      <c r="D385" s="231">
        <v>897.69999999999993</v>
      </c>
      <c r="E385" s="231">
        <v>872.74999999999989</v>
      </c>
      <c r="F385" s="231">
        <v>857.05</v>
      </c>
      <c r="G385" s="231">
        <v>832.09999999999991</v>
      </c>
      <c r="H385" s="231">
        <v>913.39999999999986</v>
      </c>
      <c r="I385" s="231">
        <v>938.34999999999991</v>
      </c>
      <c r="J385" s="231">
        <v>954.04999999999984</v>
      </c>
      <c r="K385" s="230">
        <v>922.65</v>
      </c>
      <c r="L385" s="230">
        <v>882</v>
      </c>
      <c r="M385" s="230">
        <v>1.1091500000000001</v>
      </c>
      <c r="N385" s="1"/>
      <c r="O385" s="1"/>
    </row>
    <row r="386" spans="1:15" ht="12.75" customHeight="1">
      <c r="A386" s="30">
        <v>376</v>
      </c>
      <c r="B386" s="216" t="s">
        <v>448</v>
      </c>
      <c r="C386" s="230">
        <v>572.6</v>
      </c>
      <c r="D386" s="231">
        <v>575.83333333333337</v>
      </c>
      <c r="E386" s="231">
        <v>566.76666666666677</v>
      </c>
      <c r="F386" s="231">
        <v>560.93333333333339</v>
      </c>
      <c r="G386" s="231">
        <v>551.86666666666679</v>
      </c>
      <c r="H386" s="231">
        <v>581.66666666666674</v>
      </c>
      <c r="I386" s="231">
        <v>590.73333333333335</v>
      </c>
      <c r="J386" s="231">
        <v>596.56666666666672</v>
      </c>
      <c r="K386" s="230">
        <v>584.9</v>
      </c>
      <c r="L386" s="230">
        <v>570</v>
      </c>
      <c r="M386" s="230">
        <v>1.3569599999999999</v>
      </c>
      <c r="N386" s="1"/>
      <c r="O386" s="1"/>
    </row>
    <row r="387" spans="1:15" ht="12.75" customHeight="1">
      <c r="A387" s="30">
        <v>377</v>
      </c>
      <c r="B387" s="216" t="s">
        <v>449</v>
      </c>
      <c r="C387" s="230">
        <v>188.8</v>
      </c>
      <c r="D387" s="231">
        <v>188.98333333333335</v>
      </c>
      <c r="E387" s="231">
        <v>188.06666666666669</v>
      </c>
      <c r="F387" s="231">
        <v>187.33333333333334</v>
      </c>
      <c r="G387" s="231">
        <v>186.41666666666669</v>
      </c>
      <c r="H387" s="231">
        <v>189.7166666666667</v>
      </c>
      <c r="I387" s="231">
        <v>190.63333333333333</v>
      </c>
      <c r="J387" s="231">
        <v>191.3666666666667</v>
      </c>
      <c r="K387" s="230">
        <v>189.9</v>
      </c>
      <c r="L387" s="230">
        <v>188.25</v>
      </c>
      <c r="M387" s="230">
        <v>1.4096200000000001</v>
      </c>
      <c r="N387" s="1"/>
      <c r="O387" s="1"/>
    </row>
    <row r="388" spans="1:15" ht="12.75" customHeight="1">
      <c r="A388" s="30">
        <v>378</v>
      </c>
      <c r="B388" s="216" t="s">
        <v>450</v>
      </c>
      <c r="C388" s="230">
        <v>105.15</v>
      </c>
      <c r="D388" s="231">
        <v>106.36666666666667</v>
      </c>
      <c r="E388" s="231">
        <v>103.53333333333335</v>
      </c>
      <c r="F388" s="231">
        <v>101.91666666666667</v>
      </c>
      <c r="G388" s="231">
        <v>99.083333333333343</v>
      </c>
      <c r="H388" s="231">
        <v>107.98333333333335</v>
      </c>
      <c r="I388" s="231">
        <v>110.81666666666666</v>
      </c>
      <c r="J388" s="231">
        <v>112.43333333333335</v>
      </c>
      <c r="K388" s="230">
        <v>109.2</v>
      </c>
      <c r="L388" s="230">
        <v>104.75</v>
      </c>
      <c r="M388" s="230">
        <v>32.638849999999998</v>
      </c>
      <c r="N388" s="1"/>
      <c r="O388" s="1"/>
    </row>
    <row r="389" spans="1:15" ht="12.75" customHeight="1">
      <c r="A389" s="30">
        <v>379</v>
      </c>
      <c r="B389" s="216" t="s">
        <v>451</v>
      </c>
      <c r="C389" s="230">
        <v>2367.4499999999998</v>
      </c>
      <c r="D389" s="231">
        <v>2369.1833333333329</v>
      </c>
      <c r="E389" s="231">
        <v>2353.3666666666659</v>
      </c>
      <c r="F389" s="231">
        <v>2339.2833333333328</v>
      </c>
      <c r="G389" s="231">
        <v>2323.4666666666658</v>
      </c>
      <c r="H389" s="231">
        <v>2383.266666666666</v>
      </c>
      <c r="I389" s="231">
        <v>2399.0833333333326</v>
      </c>
      <c r="J389" s="231">
        <v>2413.1666666666661</v>
      </c>
      <c r="K389" s="230">
        <v>2385</v>
      </c>
      <c r="L389" s="230">
        <v>2355.1</v>
      </c>
      <c r="M389" s="230">
        <v>0.29382000000000003</v>
      </c>
      <c r="N389" s="1"/>
      <c r="O389" s="1"/>
    </row>
    <row r="390" spans="1:15" ht="12.75" customHeight="1">
      <c r="A390" s="30">
        <v>380</v>
      </c>
      <c r="B390" s="216" t="s">
        <v>823</v>
      </c>
      <c r="C390" s="230">
        <v>38.549999999999997</v>
      </c>
      <c r="D390" s="231">
        <v>38.733333333333327</v>
      </c>
      <c r="E390" s="231">
        <v>38.216666666666654</v>
      </c>
      <c r="F390" s="231">
        <v>37.883333333333326</v>
      </c>
      <c r="G390" s="231">
        <v>37.366666666666653</v>
      </c>
      <c r="H390" s="231">
        <v>39.066666666666656</v>
      </c>
      <c r="I390" s="231">
        <v>39.583333333333321</v>
      </c>
      <c r="J390" s="231">
        <v>39.916666666666657</v>
      </c>
      <c r="K390" s="230">
        <v>39.25</v>
      </c>
      <c r="L390" s="230">
        <v>38.4</v>
      </c>
      <c r="M390" s="230">
        <v>6.2046900000000003</v>
      </c>
      <c r="N390" s="1"/>
      <c r="O390" s="1"/>
    </row>
    <row r="391" spans="1:15" ht="12.75" customHeight="1">
      <c r="A391" s="30">
        <v>381</v>
      </c>
      <c r="B391" s="216" t="s">
        <v>854</v>
      </c>
      <c r="C391" s="230">
        <v>1549.45</v>
      </c>
      <c r="D391" s="231">
        <v>1547.3166666666668</v>
      </c>
      <c r="E391" s="231">
        <v>1516.7333333333336</v>
      </c>
      <c r="F391" s="231">
        <v>1484.0166666666667</v>
      </c>
      <c r="G391" s="231">
        <v>1453.4333333333334</v>
      </c>
      <c r="H391" s="231">
        <v>1580.0333333333338</v>
      </c>
      <c r="I391" s="231">
        <v>1610.6166666666672</v>
      </c>
      <c r="J391" s="231">
        <v>1643.3333333333339</v>
      </c>
      <c r="K391" s="230">
        <v>1577.9</v>
      </c>
      <c r="L391" s="230">
        <v>1514.6</v>
      </c>
      <c r="M391" s="230">
        <v>1.1575200000000001</v>
      </c>
      <c r="N391" s="1"/>
      <c r="O391" s="1"/>
    </row>
    <row r="392" spans="1:15" ht="12.75" customHeight="1">
      <c r="A392" s="30">
        <v>382</v>
      </c>
      <c r="B392" s="216" t="s">
        <v>452</v>
      </c>
      <c r="C392" s="230">
        <v>170</v>
      </c>
      <c r="D392" s="231">
        <v>171.5</v>
      </c>
      <c r="E392" s="231">
        <v>167.55</v>
      </c>
      <c r="F392" s="231">
        <v>165.10000000000002</v>
      </c>
      <c r="G392" s="231">
        <v>161.15000000000003</v>
      </c>
      <c r="H392" s="231">
        <v>173.95</v>
      </c>
      <c r="I392" s="231">
        <v>177.89999999999998</v>
      </c>
      <c r="J392" s="231">
        <v>180.34999999999997</v>
      </c>
      <c r="K392" s="230">
        <v>175.45</v>
      </c>
      <c r="L392" s="230">
        <v>169.05</v>
      </c>
      <c r="M392" s="230">
        <v>15.62627</v>
      </c>
      <c r="N392" s="1"/>
      <c r="O392" s="1"/>
    </row>
    <row r="393" spans="1:15" ht="12.75" customHeight="1">
      <c r="A393" s="30">
        <v>383</v>
      </c>
      <c r="B393" s="216" t="s">
        <v>453</v>
      </c>
      <c r="C393" s="230">
        <v>874.25</v>
      </c>
      <c r="D393" s="231">
        <v>878.25</v>
      </c>
      <c r="E393" s="231">
        <v>866.6</v>
      </c>
      <c r="F393" s="231">
        <v>858.95</v>
      </c>
      <c r="G393" s="231">
        <v>847.30000000000007</v>
      </c>
      <c r="H393" s="231">
        <v>885.9</v>
      </c>
      <c r="I393" s="231">
        <v>897.55000000000007</v>
      </c>
      <c r="J393" s="231">
        <v>905.19999999999993</v>
      </c>
      <c r="K393" s="230">
        <v>889.9</v>
      </c>
      <c r="L393" s="230">
        <v>870.6</v>
      </c>
      <c r="M393" s="230">
        <v>0.44600000000000001</v>
      </c>
      <c r="N393" s="1"/>
      <c r="O393" s="1"/>
    </row>
    <row r="394" spans="1:15" ht="12.75" customHeight="1">
      <c r="A394" s="30">
        <v>384</v>
      </c>
      <c r="B394" s="216" t="s">
        <v>182</v>
      </c>
      <c r="C394" s="230">
        <v>2434.0500000000002</v>
      </c>
      <c r="D394" s="231">
        <v>2439.4</v>
      </c>
      <c r="E394" s="231">
        <v>2421.8000000000002</v>
      </c>
      <c r="F394" s="231">
        <v>2409.5500000000002</v>
      </c>
      <c r="G394" s="231">
        <v>2391.9500000000003</v>
      </c>
      <c r="H394" s="231">
        <v>2451.65</v>
      </c>
      <c r="I394" s="231">
        <v>2469.2499999999995</v>
      </c>
      <c r="J394" s="231">
        <v>2481.5</v>
      </c>
      <c r="K394" s="230">
        <v>2457</v>
      </c>
      <c r="L394" s="230">
        <v>2427.15</v>
      </c>
      <c r="M394" s="230">
        <v>48.575310000000002</v>
      </c>
      <c r="N394" s="1"/>
      <c r="O394" s="1"/>
    </row>
    <row r="395" spans="1:15" ht="12.75" customHeight="1">
      <c r="A395" s="30">
        <v>385</v>
      </c>
      <c r="B395" s="216" t="s">
        <v>794</v>
      </c>
      <c r="C395" s="230">
        <v>122.5</v>
      </c>
      <c r="D395" s="231">
        <v>118.33333333333333</v>
      </c>
      <c r="E395" s="231">
        <v>108.06666666666666</v>
      </c>
      <c r="F395" s="231">
        <v>93.63333333333334</v>
      </c>
      <c r="G395" s="231">
        <v>83.366666666666674</v>
      </c>
      <c r="H395" s="231">
        <v>132.76666666666665</v>
      </c>
      <c r="I395" s="231">
        <v>143.03333333333333</v>
      </c>
      <c r="J395" s="231">
        <v>157.46666666666664</v>
      </c>
      <c r="K395" s="230">
        <v>128.6</v>
      </c>
      <c r="L395" s="230">
        <v>103.9</v>
      </c>
      <c r="M395" s="230">
        <v>385.79104999999998</v>
      </c>
      <c r="N395" s="1"/>
      <c r="O395" s="1"/>
    </row>
    <row r="396" spans="1:15" ht="12.75" customHeight="1">
      <c r="A396" s="30">
        <v>386</v>
      </c>
      <c r="B396" s="216" t="s">
        <v>454</v>
      </c>
      <c r="C396" s="230">
        <v>724.7</v>
      </c>
      <c r="D396" s="231">
        <v>731.08333333333337</v>
      </c>
      <c r="E396" s="231">
        <v>715.2166666666667</v>
      </c>
      <c r="F396" s="231">
        <v>705.73333333333335</v>
      </c>
      <c r="G396" s="231">
        <v>689.86666666666667</v>
      </c>
      <c r="H396" s="231">
        <v>740.56666666666672</v>
      </c>
      <c r="I396" s="231">
        <v>756.43333333333328</v>
      </c>
      <c r="J396" s="231">
        <v>765.91666666666674</v>
      </c>
      <c r="K396" s="230">
        <v>746.95</v>
      </c>
      <c r="L396" s="230">
        <v>721.6</v>
      </c>
      <c r="M396" s="230">
        <v>0.76480999999999999</v>
      </c>
      <c r="N396" s="1"/>
      <c r="O396" s="1"/>
    </row>
    <row r="397" spans="1:15" ht="12.75" customHeight="1">
      <c r="A397" s="30">
        <v>387</v>
      </c>
      <c r="B397" s="216" t="s">
        <v>455</v>
      </c>
      <c r="C397" s="230">
        <v>1383</v>
      </c>
      <c r="D397" s="231">
        <v>1389</v>
      </c>
      <c r="E397" s="231">
        <v>1366</v>
      </c>
      <c r="F397" s="231">
        <v>1349</v>
      </c>
      <c r="G397" s="231">
        <v>1326</v>
      </c>
      <c r="H397" s="231">
        <v>1406</v>
      </c>
      <c r="I397" s="231">
        <v>1429</v>
      </c>
      <c r="J397" s="231">
        <v>1446</v>
      </c>
      <c r="K397" s="230">
        <v>1412</v>
      </c>
      <c r="L397" s="230">
        <v>1372</v>
      </c>
      <c r="M397" s="230">
        <v>1.2463599999999999</v>
      </c>
      <c r="N397" s="1"/>
      <c r="O397" s="1"/>
    </row>
    <row r="398" spans="1:15" ht="12.75" customHeight="1">
      <c r="A398" s="30">
        <v>388</v>
      </c>
      <c r="B398" s="216" t="s">
        <v>269</v>
      </c>
      <c r="C398" s="230">
        <v>886.6</v>
      </c>
      <c r="D398" s="231">
        <v>887.31666666666661</v>
      </c>
      <c r="E398" s="231">
        <v>880.23333333333323</v>
      </c>
      <c r="F398" s="231">
        <v>873.86666666666667</v>
      </c>
      <c r="G398" s="231">
        <v>866.7833333333333</v>
      </c>
      <c r="H398" s="231">
        <v>893.68333333333317</v>
      </c>
      <c r="I398" s="231">
        <v>900.76666666666665</v>
      </c>
      <c r="J398" s="231">
        <v>907.1333333333331</v>
      </c>
      <c r="K398" s="230">
        <v>894.4</v>
      </c>
      <c r="L398" s="230">
        <v>880.95</v>
      </c>
      <c r="M398" s="230">
        <v>13.53307</v>
      </c>
      <c r="N398" s="1"/>
      <c r="O398" s="1"/>
    </row>
    <row r="399" spans="1:15" ht="12.75" customHeight="1">
      <c r="A399" s="30">
        <v>389</v>
      </c>
      <c r="B399" s="216" t="s">
        <v>184</v>
      </c>
      <c r="C399" s="230">
        <v>1152.7</v>
      </c>
      <c r="D399" s="231">
        <v>1158.6833333333334</v>
      </c>
      <c r="E399" s="231">
        <v>1144.5166666666669</v>
      </c>
      <c r="F399" s="231">
        <v>1136.3333333333335</v>
      </c>
      <c r="G399" s="231">
        <v>1122.166666666667</v>
      </c>
      <c r="H399" s="231">
        <v>1166.8666666666668</v>
      </c>
      <c r="I399" s="231">
        <v>1181.0333333333333</v>
      </c>
      <c r="J399" s="231">
        <v>1189.2166666666667</v>
      </c>
      <c r="K399" s="230">
        <v>1172.8499999999999</v>
      </c>
      <c r="L399" s="230">
        <v>1150.5</v>
      </c>
      <c r="M399" s="230">
        <v>11.33501</v>
      </c>
      <c r="N399" s="1"/>
      <c r="O399" s="1"/>
    </row>
    <row r="400" spans="1:15" ht="12.75" customHeight="1">
      <c r="A400" s="30">
        <v>390</v>
      </c>
      <c r="B400" s="216" t="s">
        <v>456</v>
      </c>
      <c r="C400" s="230">
        <v>389.15</v>
      </c>
      <c r="D400" s="231">
        <v>390.43333333333334</v>
      </c>
      <c r="E400" s="231">
        <v>386.7166666666667</v>
      </c>
      <c r="F400" s="231">
        <v>384.28333333333336</v>
      </c>
      <c r="G400" s="231">
        <v>380.56666666666672</v>
      </c>
      <c r="H400" s="231">
        <v>392.86666666666667</v>
      </c>
      <c r="I400" s="231">
        <v>396.58333333333326</v>
      </c>
      <c r="J400" s="231">
        <v>399.01666666666665</v>
      </c>
      <c r="K400" s="230">
        <v>394.15</v>
      </c>
      <c r="L400" s="230">
        <v>388</v>
      </c>
      <c r="M400" s="230">
        <v>0.34544999999999998</v>
      </c>
      <c r="N400" s="1"/>
      <c r="O400" s="1"/>
    </row>
    <row r="401" spans="1:15" ht="12.75" customHeight="1">
      <c r="A401" s="30">
        <v>391</v>
      </c>
      <c r="B401" s="216" t="s">
        <v>457</v>
      </c>
      <c r="C401" s="230">
        <v>36.35</v>
      </c>
      <c r="D401" s="231">
        <v>36.616666666666667</v>
      </c>
      <c r="E401" s="231">
        <v>35.883333333333333</v>
      </c>
      <c r="F401" s="231">
        <v>35.416666666666664</v>
      </c>
      <c r="G401" s="231">
        <v>34.68333333333333</v>
      </c>
      <c r="H401" s="231">
        <v>37.083333333333336</v>
      </c>
      <c r="I401" s="231">
        <v>37.81666666666667</v>
      </c>
      <c r="J401" s="231">
        <v>38.283333333333339</v>
      </c>
      <c r="K401" s="230">
        <v>37.35</v>
      </c>
      <c r="L401" s="230">
        <v>36.15</v>
      </c>
      <c r="M401" s="230">
        <v>32.668439999999997</v>
      </c>
      <c r="N401" s="1"/>
      <c r="O401" s="1"/>
    </row>
    <row r="402" spans="1:15" ht="12.75" customHeight="1">
      <c r="A402" s="30">
        <v>392</v>
      </c>
      <c r="B402" s="216" t="s">
        <v>458</v>
      </c>
      <c r="C402" s="230">
        <v>4372.6499999999996</v>
      </c>
      <c r="D402" s="231">
        <v>4359.7999999999993</v>
      </c>
      <c r="E402" s="231">
        <v>4297.8999999999987</v>
      </c>
      <c r="F402" s="231">
        <v>4223.1499999999996</v>
      </c>
      <c r="G402" s="231">
        <v>4161.2499999999991</v>
      </c>
      <c r="H402" s="231">
        <v>4434.5499999999984</v>
      </c>
      <c r="I402" s="231">
        <v>4496.45</v>
      </c>
      <c r="J402" s="231">
        <v>4571.199999999998</v>
      </c>
      <c r="K402" s="230">
        <v>4421.7</v>
      </c>
      <c r="L402" s="230">
        <v>4285.05</v>
      </c>
      <c r="M402" s="230">
        <v>0.42653000000000002</v>
      </c>
      <c r="N402" s="1"/>
      <c r="O402" s="1"/>
    </row>
    <row r="403" spans="1:15" ht="12.75" customHeight="1">
      <c r="A403" s="30">
        <v>393</v>
      </c>
      <c r="B403" s="216" t="s">
        <v>188</v>
      </c>
      <c r="C403" s="230">
        <v>2428.6</v>
      </c>
      <c r="D403" s="231">
        <v>2447.8333333333335</v>
      </c>
      <c r="E403" s="231">
        <v>2405.666666666667</v>
      </c>
      <c r="F403" s="231">
        <v>2382.7333333333336</v>
      </c>
      <c r="G403" s="231">
        <v>2340.5666666666671</v>
      </c>
      <c r="H403" s="231">
        <v>2470.7666666666669</v>
      </c>
      <c r="I403" s="231">
        <v>2512.9333333333338</v>
      </c>
      <c r="J403" s="231">
        <v>2535.8666666666668</v>
      </c>
      <c r="K403" s="230">
        <v>2490</v>
      </c>
      <c r="L403" s="230">
        <v>2424.9</v>
      </c>
      <c r="M403" s="230">
        <v>3.2132499999999999</v>
      </c>
      <c r="N403" s="1"/>
      <c r="O403" s="1"/>
    </row>
    <row r="404" spans="1:15" ht="12.75" customHeight="1">
      <c r="A404" s="30">
        <v>394</v>
      </c>
      <c r="B404" s="216" t="s">
        <v>800</v>
      </c>
      <c r="C404" s="230">
        <v>78.650000000000006</v>
      </c>
      <c r="D404" s="231">
        <v>78.916666666666671</v>
      </c>
      <c r="E404" s="231">
        <v>77.933333333333337</v>
      </c>
      <c r="F404" s="231">
        <v>77.216666666666669</v>
      </c>
      <c r="G404" s="231">
        <v>76.233333333333334</v>
      </c>
      <c r="H404" s="231">
        <v>79.63333333333334</v>
      </c>
      <c r="I404" s="231">
        <v>80.61666666666666</v>
      </c>
      <c r="J404" s="231">
        <v>81.333333333333343</v>
      </c>
      <c r="K404" s="230">
        <v>79.900000000000006</v>
      </c>
      <c r="L404" s="230">
        <v>78.2</v>
      </c>
      <c r="M404" s="230">
        <v>151.26952</v>
      </c>
      <c r="N404" s="1"/>
      <c r="O404" s="1"/>
    </row>
    <row r="405" spans="1:15" ht="12.75" customHeight="1">
      <c r="A405" s="30">
        <v>395</v>
      </c>
      <c r="B405" s="216" t="s">
        <v>270</v>
      </c>
      <c r="C405" s="230">
        <v>6394.95</v>
      </c>
      <c r="D405" s="231">
        <v>6467.3500000000013</v>
      </c>
      <c r="E405" s="231">
        <v>6284.7000000000025</v>
      </c>
      <c r="F405" s="231">
        <v>6174.4500000000016</v>
      </c>
      <c r="G405" s="231">
        <v>5991.8000000000029</v>
      </c>
      <c r="H405" s="231">
        <v>6577.6000000000022</v>
      </c>
      <c r="I405" s="231">
        <v>6760.2500000000018</v>
      </c>
      <c r="J405" s="231">
        <v>6870.5000000000018</v>
      </c>
      <c r="K405" s="230">
        <v>6650</v>
      </c>
      <c r="L405" s="230">
        <v>6357.1</v>
      </c>
      <c r="M405" s="230">
        <v>0.61216999999999999</v>
      </c>
      <c r="N405" s="1"/>
      <c r="O405" s="1"/>
    </row>
    <row r="406" spans="1:15" ht="12.75" customHeight="1">
      <c r="A406" s="30">
        <v>396</v>
      </c>
      <c r="B406" s="216" t="s">
        <v>824</v>
      </c>
      <c r="C406" s="230">
        <v>1313.6</v>
      </c>
      <c r="D406" s="231">
        <v>1322.4833333333333</v>
      </c>
      <c r="E406" s="231">
        <v>1295.1666666666667</v>
      </c>
      <c r="F406" s="231">
        <v>1276.7333333333333</v>
      </c>
      <c r="G406" s="231">
        <v>1249.4166666666667</v>
      </c>
      <c r="H406" s="231">
        <v>1340.9166666666667</v>
      </c>
      <c r="I406" s="231">
        <v>1368.2333333333333</v>
      </c>
      <c r="J406" s="231">
        <v>1386.6666666666667</v>
      </c>
      <c r="K406" s="230">
        <v>1349.8</v>
      </c>
      <c r="L406" s="230">
        <v>1304.05</v>
      </c>
      <c r="M406" s="230">
        <v>1.4973099999999999</v>
      </c>
      <c r="N406" s="1"/>
      <c r="O406" s="1"/>
    </row>
    <row r="407" spans="1:15" ht="12.75" customHeight="1">
      <c r="A407" s="30">
        <v>397</v>
      </c>
      <c r="B407" s="216" t="s">
        <v>459</v>
      </c>
      <c r="C407" s="230">
        <v>2796.6</v>
      </c>
      <c r="D407" s="231">
        <v>2803.2666666666664</v>
      </c>
      <c r="E407" s="231">
        <v>2781.333333333333</v>
      </c>
      <c r="F407" s="231">
        <v>2766.0666666666666</v>
      </c>
      <c r="G407" s="231">
        <v>2744.1333333333332</v>
      </c>
      <c r="H407" s="231">
        <v>2818.5333333333328</v>
      </c>
      <c r="I407" s="231">
        <v>2840.4666666666662</v>
      </c>
      <c r="J407" s="231">
        <v>2855.7333333333327</v>
      </c>
      <c r="K407" s="230">
        <v>2825.2</v>
      </c>
      <c r="L407" s="230">
        <v>2788</v>
      </c>
      <c r="M407" s="230">
        <v>0.81806000000000001</v>
      </c>
      <c r="N407" s="1"/>
      <c r="O407" s="1"/>
    </row>
    <row r="408" spans="1:15" ht="12.75" customHeight="1">
      <c r="A408" s="30">
        <v>398</v>
      </c>
      <c r="B408" s="216" t="s">
        <v>855</v>
      </c>
      <c r="C408" s="230">
        <v>502.2</v>
      </c>
      <c r="D408" s="231">
        <v>502.88333333333327</v>
      </c>
      <c r="E408" s="231">
        <v>493.36666666666656</v>
      </c>
      <c r="F408" s="231">
        <v>484.5333333333333</v>
      </c>
      <c r="G408" s="231">
        <v>475.01666666666659</v>
      </c>
      <c r="H408" s="231">
        <v>511.71666666666653</v>
      </c>
      <c r="I408" s="231">
        <v>521.23333333333335</v>
      </c>
      <c r="J408" s="231">
        <v>530.06666666666649</v>
      </c>
      <c r="K408" s="230">
        <v>512.4</v>
      </c>
      <c r="L408" s="230">
        <v>494.05</v>
      </c>
      <c r="M408" s="230">
        <v>1.6852199999999999</v>
      </c>
      <c r="N408" s="1"/>
      <c r="O408" s="1"/>
    </row>
    <row r="409" spans="1:15" ht="12.75" customHeight="1">
      <c r="A409" s="30">
        <v>399</v>
      </c>
      <c r="B409" s="216" t="s">
        <v>460</v>
      </c>
      <c r="C409" s="230">
        <v>1055.3</v>
      </c>
      <c r="D409" s="231">
        <v>1054.0666666666666</v>
      </c>
      <c r="E409" s="231">
        <v>1038.2333333333331</v>
      </c>
      <c r="F409" s="231">
        <v>1021.1666666666665</v>
      </c>
      <c r="G409" s="231">
        <v>1005.333333333333</v>
      </c>
      <c r="H409" s="231">
        <v>1071.1333333333332</v>
      </c>
      <c r="I409" s="231">
        <v>1086.9666666666667</v>
      </c>
      <c r="J409" s="231">
        <v>1104.0333333333333</v>
      </c>
      <c r="K409" s="230">
        <v>1069.9000000000001</v>
      </c>
      <c r="L409" s="230">
        <v>1037</v>
      </c>
      <c r="M409" s="230">
        <v>0.31485000000000002</v>
      </c>
      <c r="N409" s="1"/>
      <c r="O409" s="1"/>
    </row>
    <row r="410" spans="1:15" ht="12.75" customHeight="1">
      <c r="A410" s="30">
        <v>400</v>
      </c>
      <c r="B410" s="216" t="s">
        <v>461</v>
      </c>
      <c r="C410" s="230">
        <v>254.1</v>
      </c>
      <c r="D410" s="231">
        <v>256.01666666666665</v>
      </c>
      <c r="E410" s="231">
        <v>251.0333333333333</v>
      </c>
      <c r="F410" s="231">
        <v>247.96666666666664</v>
      </c>
      <c r="G410" s="231">
        <v>242.98333333333329</v>
      </c>
      <c r="H410" s="231">
        <v>259.08333333333331</v>
      </c>
      <c r="I410" s="231">
        <v>264.06666666666666</v>
      </c>
      <c r="J410" s="231">
        <v>267.13333333333333</v>
      </c>
      <c r="K410" s="230">
        <v>261</v>
      </c>
      <c r="L410" s="230">
        <v>252.95</v>
      </c>
      <c r="M410" s="230">
        <v>1.3301499999999999</v>
      </c>
      <c r="N410" s="1"/>
      <c r="O410" s="1"/>
    </row>
    <row r="411" spans="1:15" ht="12.75" customHeight="1">
      <c r="A411" s="30">
        <v>401</v>
      </c>
      <c r="B411" s="216" t="s">
        <v>856</v>
      </c>
      <c r="C411" s="230">
        <v>725</v>
      </c>
      <c r="D411" s="231">
        <v>724.2166666666667</v>
      </c>
      <c r="E411" s="231">
        <v>713.53333333333342</v>
      </c>
      <c r="F411" s="231">
        <v>702.06666666666672</v>
      </c>
      <c r="G411" s="231">
        <v>691.38333333333344</v>
      </c>
      <c r="H411" s="231">
        <v>735.68333333333339</v>
      </c>
      <c r="I411" s="231">
        <v>746.36666666666679</v>
      </c>
      <c r="J411" s="231">
        <v>757.83333333333337</v>
      </c>
      <c r="K411" s="230">
        <v>734.9</v>
      </c>
      <c r="L411" s="230">
        <v>712.75</v>
      </c>
      <c r="M411" s="230">
        <v>0.53371000000000002</v>
      </c>
      <c r="N411" s="1"/>
      <c r="O411" s="1"/>
    </row>
    <row r="412" spans="1:15" ht="12.75" customHeight="1">
      <c r="A412" s="30">
        <v>402</v>
      </c>
      <c r="B412" s="216" t="s">
        <v>186</v>
      </c>
      <c r="C412" s="230">
        <v>23984.3</v>
      </c>
      <c r="D412" s="231">
        <v>24184.75</v>
      </c>
      <c r="E412" s="231">
        <v>23699.55</v>
      </c>
      <c r="F412" s="231">
        <v>23414.799999999999</v>
      </c>
      <c r="G412" s="231">
        <v>22929.599999999999</v>
      </c>
      <c r="H412" s="231">
        <v>24469.5</v>
      </c>
      <c r="I412" s="231">
        <v>24954.699999999997</v>
      </c>
      <c r="J412" s="231">
        <v>25239.45</v>
      </c>
      <c r="K412" s="230">
        <v>24669.95</v>
      </c>
      <c r="L412" s="230">
        <v>23900</v>
      </c>
      <c r="M412" s="230">
        <v>0.17374999999999999</v>
      </c>
      <c r="N412" s="1"/>
      <c r="O412" s="1"/>
    </row>
    <row r="413" spans="1:15" ht="12.75" customHeight="1">
      <c r="A413" s="30">
        <v>403</v>
      </c>
      <c r="B413" s="216" t="s">
        <v>825</v>
      </c>
      <c r="C413" s="230">
        <v>43.15</v>
      </c>
      <c r="D413" s="231">
        <v>43.216666666666669</v>
      </c>
      <c r="E413" s="231">
        <v>42.833333333333336</v>
      </c>
      <c r="F413" s="231">
        <v>42.516666666666666</v>
      </c>
      <c r="G413" s="231">
        <v>42.133333333333333</v>
      </c>
      <c r="H413" s="231">
        <v>43.533333333333339</v>
      </c>
      <c r="I413" s="231">
        <v>43.916666666666664</v>
      </c>
      <c r="J413" s="231">
        <v>44.233333333333341</v>
      </c>
      <c r="K413" s="230">
        <v>43.6</v>
      </c>
      <c r="L413" s="230">
        <v>42.9</v>
      </c>
      <c r="M413" s="230">
        <v>28.08108</v>
      </c>
      <c r="N413" s="1"/>
      <c r="O413" s="1"/>
    </row>
    <row r="414" spans="1:15" ht="12.75" customHeight="1">
      <c r="A414" s="30">
        <v>404</v>
      </c>
      <c r="B414" s="216" t="s">
        <v>864</v>
      </c>
      <c r="C414" s="230">
        <v>1346.1</v>
      </c>
      <c r="D414" s="231">
        <v>1344.1833333333334</v>
      </c>
      <c r="E414" s="231">
        <v>1331.3666666666668</v>
      </c>
      <c r="F414" s="231">
        <v>1316.6333333333334</v>
      </c>
      <c r="G414" s="231">
        <v>1303.8166666666668</v>
      </c>
      <c r="H414" s="231">
        <v>1358.9166666666667</v>
      </c>
      <c r="I414" s="231">
        <v>1371.7333333333333</v>
      </c>
      <c r="J414" s="231">
        <v>1386.4666666666667</v>
      </c>
      <c r="K414" s="230">
        <v>1357</v>
      </c>
      <c r="L414" s="230">
        <v>1329.45</v>
      </c>
      <c r="M414" s="230">
        <v>6.3783799999999999</v>
      </c>
      <c r="N414" s="1"/>
      <c r="O414" s="1"/>
    </row>
    <row r="415" spans="1:15" ht="12.75" customHeight="1">
      <c r="A415" s="30">
        <v>405</v>
      </c>
      <c r="B415" t="s">
        <v>826</v>
      </c>
      <c r="C415" s="275">
        <v>296.89999999999998</v>
      </c>
      <c r="D415" s="276">
        <v>298.75</v>
      </c>
      <c r="E415" s="276">
        <v>293.2</v>
      </c>
      <c r="F415" s="276">
        <v>289.5</v>
      </c>
      <c r="G415" s="276">
        <v>283.95</v>
      </c>
      <c r="H415" s="276">
        <v>302.45</v>
      </c>
      <c r="I415" s="276">
        <v>307.99999999999994</v>
      </c>
      <c r="J415" s="276">
        <v>311.7</v>
      </c>
      <c r="K415" s="275">
        <v>304.3</v>
      </c>
      <c r="L415" s="275">
        <v>295.05</v>
      </c>
      <c r="M415" s="275">
        <v>0.95952999999999999</v>
      </c>
      <c r="N415" s="1"/>
      <c r="O415" s="1"/>
    </row>
    <row r="416" spans="1:15" ht="12.75" customHeight="1">
      <c r="A416" s="30">
        <v>406</v>
      </c>
      <c r="B416" s="216" t="s">
        <v>187</v>
      </c>
      <c r="C416" s="230">
        <v>3832.25</v>
      </c>
      <c r="D416" s="231">
        <v>3857.7833333333333</v>
      </c>
      <c r="E416" s="231">
        <v>3796.5666666666666</v>
      </c>
      <c r="F416" s="231">
        <v>3760.8833333333332</v>
      </c>
      <c r="G416" s="231">
        <v>3699.6666666666665</v>
      </c>
      <c r="H416" s="231">
        <v>3893.4666666666667</v>
      </c>
      <c r="I416" s="231">
        <v>3954.6833333333329</v>
      </c>
      <c r="J416" s="231">
        <v>3990.3666666666668</v>
      </c>
      <c r="K416" s="230">
        <v>3919</v>
      </c>
      <c r="L416" s="230">
        <v>3822.1</v>
      </c>
      <c r="M416" s="230">
        <v>4.0352600000000001</v>
      </c>
      <c r="N416" s="1"/>
      <c r="O416" s="1"/>
    </row>
    <row r="417" spans="1:15" ht="12.75" customHeight="1">
      <c r="A417" s="30">
        <v>407</v>
      </c>
      <c r="B417" s="216" t="s">
        <v>462</v>
      </c>
      <c r="C417" s="230">
        <v>522.85</v>
      </c>
      <c r="D417" s="231">
        <v>529.01666666666677</v>
      </c>
      <c r="E417" s="231">
        <v>514.18333333333351</v>
      </c>
      <c r="F417" s="231">
        <v>505.51666666666677</v>
      </c>
      <c r="G417" s="231">
        <v>490.68333333333351</v>
      </c>
      <c r="H417" s="231">
        <v>537.68333333333351</v>
      </c>
      <c r="I417" s="231">
        <v>552.51666666666677</v>
      </c>
      <c r="J417" s="231">
        <v>561.18333333333351</v>
      </c>
      <c r="K417" s="230">
        <v>543.85</v>
      </c>
      <c r="L417" s="230">
        <v>520.35</v>
      </c>
      <c r="M417" s="230">
        <v>5.2290099999999997</v>
      </c>
      <c r="N417" s="1"/>
      <c r="O417" s="1"/>
    </row>
    <row r="418" spans="1:15" ht="12.75" customHeight="1">
      <c r="A418" s="30">
        <v>408</v>
      </c>
      <c r="B418" s="216" t="s">
        <v>463</v>
      </c>
      <c r="C418" s="230">
        <v>3762.65</v>
      </c>
      <c r="D418" s="231">
        <v>3750.9166666666665</v>
      </c>
      <c r="E418" s="231">
        <v>3732.833333333333</v>
      </c>
      <c r="F418" s="231">
        <v>3703.0166666666664</v>
      </c>
      <c r="G418" s="231">
        <v>3684.9333333333329</v>
      </c>
      <c r="H418" s="231">
        <v>3780.7333333333331</v>
      </c>
      <c r="I418" s="231">
        <v>3798.8166666666662</v>
      </c>
      <c r="J418" s="231">
        <v>3828.6333333333332</v>
      </c>
      <c r="K418" s="230">
        <v>3769</v>
      </c>
      <c r="L418" s="230">
        <v>3721.1</v>
      </c>
      <c r="M418" s="230">
        <v>0.26444000000000001</v>
      </c>
      <c r="N418" s="1"/>
      <c r="O418" s="1"/>
    </row>
    <row r="419" spans="1:15" ht="12.75" customHeight="1">
      <c r="A419" s="30">
        <v>409</v>
      </c>
      <c r="B419" s="216" t="s">
        <v>795</v>
      </c>
      <c r="C419" s="230">
        <v>521.54999999999995</v>
      </c>
      <c r="D419" s="231">
        <v>526.4</v>
      </c>
      <c r="E419" s="231">
        <v>515.15</v>
      </c>
      <c r="F419" s="231">
        <v>508.75</v>
      </c>
      <c r="G419" s="231">
        <v>497.5</v>
      </c>
      <c r="H419" s="231">
        <v>532.79999999999995</v>
      </c>
      <c r="I419" s="231">
        <v>544.04999999999995</v>
      </c>
      <c r="J419" s="231">
        <v>550.44999999999993</v>
      </c>
      <c r="K419" s="230">
        <v>537.65</v>
      </c>
      <c r="L419" s="230">
        <v>520</v>
      </c>
      <c r="M419" s="230">
        <v>26.519929999999999</v>
      </c>
      <c r="N419" s="1"/>
      <c r="O419" s="1"/>
    </row>
    <row r="420" spans="1:15" ht="12.75" customHeight="1">
      <c r="A420" s="30">
        <v>410</v>
      </c>
      <c r="B420" s="216" t="s">
        <v>464</v>
      </c>
      <c r="C420" s="230">
        <v>923.7</v>
      </c>
      <c r="D420" s="231">
        <v>930.23333333333323</v>
      </c>
      <c r="E420" s="231">
        <v>911.46666666666647</v>
      </c>
      <c r="F420" s="231">
        <v>899.23333333333323</v>
      </c>
      <c r="G420" s="231">
        <v>880.46666666666647</v>
      </c>
      <c r="H420" s="231">
        <v>942.46666666666647</v>
      </c>
      <c r="I420" s="231">
        <v>961.23333333333312</v>
      </c>
      <c r="J420" s="231">
        <v>973.46666666666647</v>
      </c>
      <c r="K420" s="230">
        <v>949</v>
      </c>
      <c r="L420" s="230">
        <v>918</v>
      </c>
      <c r="M420" s="230">
        <v>6.8454800000000002</v>
      </c>
      <c r="N420" s="1"/>
      <c r="O420" s="1"/>
    </row>
    <row r="421" spans="1:15" ht="12.75" customHeight="1">
      <c r="A421" s="30">
        <v>411</v>
      </c>
      <c r="B421" s="216" t="s">
        <v>827</v>
      </c>
      <c r="C421" s="230">
        <v>593.70000000000005</v>
      </c>
      <c r="D421" s="231">
        <v>591.88333333333333</v>
      </c>
      <c r="E421" s="231">
        <v>585.81666666666661</v>
      </c>
      <c r="F421" s="231">
        <v>577.93333333333328</v>
      </c>
      <c r="G421" s="231">
        <v>571.86666666666656</v>
      </c>
      <c r="H421" s="231">
        <v>599.76666666666665</v>
      </c>
      <c r="I421" s="231">
        <v>605.83333333333348</v>
      </c>
      <c r="J421" s="231">
        <v>613.7166666666667</v>
      </c>
      <c r="K421" s="230">
        <v>597.95000000000005</v>
      </c>
      <c r="L421" s="230">
        <v>584</v>
      </c>
      <c r="M421" s="230">
        <v>1.0722400000000001</v>
      </c>
      <c r="N421" s="1"/>
      <c r="O421" s="1"/>
    </row>
    <row r="422" spans="1:15" ht="12.75" customHeight="1">
      <c r="A422" s="30">
        <v>412</v>
      </c>
      <c r="B422" s="216" t="s">
        <v>185</v>
      </c>
      <c r="C422" s="230">
        <v>574.20000000000005</v>
      </c>
      <c r="D422" s="231">
        <v>579.83333333333337</v>
      </c>
      <c r="E422" s="231">
        <v>565.76666666666677</v>
      </c>
      <c r="F422" s="231">
        <v>557.33333333333337</v>
      </c>
      <c r="G422" s="231">
        <v>543.26666666666677</v>
      </c>
      <c r="H422" s="231">
        <v>588.26666666666677</v>
      </c>
      <c r="I422" s="231">
        <v>602.33333333333337</v>
      </c>
      <c r="J422" s="231">
        <v>610.76666666666677</v>
      </c>
      <c r="K422" s="230">
        <v>593.9</v>
      </c>
      <c r="L422" s="230">
        <v>571.4</v>
      </c>
      <c r="M422" s="230">
        <v>456.56619999999998</v>
      </c>
      <c r="N422" s="1"/>
      <c r="O422" s="1"/>
    </row>
    <row r="423" spans="1:15" ht="12.75" customHeight="1">
      <c r="A423" s="30">
        <v>413</v>
      </c>
      <c r="B423" s="216" t="s">
        <v>183</v>
      </c>
      <c r="C423" s="230">
        <v>82.5</v>
      </c>
      <c r="D423" s="231">
        <v>82.816666666666663</v>
      </c>
      <c r="E423" s="231">
        <v>81.933333333333323</v>
      </c>
      <c r="F423" s="231">
        <v>81.36666666666666</v>
      </c>
      <c r="G423" s="231">
        <v>80.48333333333332</v>
      </c>
      <c r="H423" s="231">
        <v>83.383333333333326</v>
      </c>
      <c r="I423" s="231">
        <v>84.266666666666652</v>
      </c>
      <c r="J423" s="231">
        <v>84.833333333333329</v>
      </c>
      <c r="K423" s="230">
        <v>83.7</v>
      </c>
      <c r="L423" s="230">
        <v>82.25</v>
      </c>
      <c r="M423" s="230">
        <v>82.3489</v>
      </c>
      <c r="N423" s="1"/>
      <c r="O423" s="1"/>
    </row>
    <row r="424" spans="1:15" ht="12.75" customHeight="1">
      <c r="A424" s="30">
        <v>414</v>
      </c>
      <c r="B424" s="216" t="s">
        <v>465</v>
      </c>
      <c r="C424" s="230">
        <v>289.39999999999998</v>
      </c>
      <c r="D424" s="231">
        <v>291.58333333333331</v>
      </c>
      <c r="E424" s="231">
        <v>286.06666666666661</v>
      </c>
      <c r="F424" s="231">
        <v>282.73333333333329</v>
      </c>
      <c r="G424" s="231">
        <v>277.21666666666658</v>
      </c>
      <c r="H424" s="231">
        <v>294.91666666666663</v>
      </c>
      <c r="I424" s="231">
        <v>300.43333333333339</v>
      </c>
      <c r="J424" s="231">
        <v>303.76666666666665</v>
      </c>
      <c r="K424" s="230">
        <v>297.10000000000002</v>
      </c>
      <c r="L424" s="230">
        <v>288.25</v>
      </c>
      <c r="M424" s="230">
        <v>1.12618</v>
      </c>
      <c r="N424" s="1"/>
      <c r="O424" s="1"/>
    </row>
    <row r="425" spans="1:15" ht="12.75" customHeight="1">
      <c r="A425" s="30">
        <v>415</v>
      </c>
      <c r="B425" s="216" t="s">
        <v>466</v>
      </c>
      <c r="C425" s="230">
        <v>159.4</v>
      </c>
      <c r="D425" s="231">
        <v>162.21666666666667</v>
      </c>
      <c r="E425" s="231">
        <v>155.73333333333335</v>
      </c>
      <c r="F425" s="231">
        <v>152.06666666666669</v>
      </c>
      <c r="G425" s="231">
        <v>145.58333333333337</v>
      </c>
      <c r="H425" s="231">
        <v>165.88333333333333</v>
      </c>
      <c r="I425" s="231">
        <v>172.36666666666662</v>
      </c>
      <c r="J425" s="231">
        <v>176.0333333333333</v>
      </c>
      <c r="K425" s="230">
        <v>168.7</v>
      </c>
      <c r="L425" s="230">
        <v>158.55000000000001</v>
      </c>
      <c r="M425" s="230">
        <v>19.084700000000002</v>
      </c>
      <c r="N425" s="1"/>
      <c r="O425" s="1"/>
    </row>
    <row r="426" spans="1:15" ht="12.75" customHeight="1">
      <c r="A426" s="30">
        <v>416</v>
      </c>
      <c r="B426" s="216" t="s">
        <v>467</v>
      </c>
      <c r="C426" s="230">
        <v>394.25</v>
      </c>
      <c r="D426" s="231">
        <v>397.3</v>
      </c>
      <c r="E426" s="231">
        <v>389.45000000000005</v>
      </c>
      <c r="F426" s="231">
        <v>384.65000000000003</v>
      </c>
      <c r="G426" s="231">
        <v>376.80000000000007</v>
      </c>
      <c r="H426" s="231">
        <v>402.1</v>
      </c>
      <c r="I426" s="231">
        <v>409.95000000000005</v>
      </c>
      <c r="J426" s="231">
        <v>414.75</v>
      </c>
      <c r="K426" s="230">
        <v>405.15</v>
      </c>
      <c r="L426" s="230">
        <v>392.5</v>
      </c>
      <c r="M426" s="230">
        <v>0.44312000000000001</v>
      </c>
      <c r="N426" s="1"/>
      <c r="O426" s="1"/>
    </row>
    <row r="427" spans="1:15" ht="12.75" customHeight="1">
      <c r="A427" s="30">
        <v>417</v>
      </c>
      <c r="B427" s="216" t="s">
        <v>468</v>
      </c>
      <c r="C427" s="230">
        <v>390</v>
      </c>
      <c r="D427" s="231">
        <v>392.5</v>
      </c>
      <c r="E427" s="231">
        <v>386.15</v>
      </c>
      <c r="F427" s="231">
        <v>382.29999999999995</v>
      </c>
      <c r="G427" s="231">
        <v>375.94999999999993</v>
      </c>
      <c r="H427" s="231">
        <v>396.35</v>
      </c>
      <c r="I427" s="231">
        <v>402.70000000000005</v>
      </c>
      <c r="J427" s="231">
        <v>406.55000000000007</v>
      </c>
      <c r="K427" s="230">
        <v>398.85</v>
      </c>
      <c r="L427" s="230">
        <v>388.65</v>
      </c>
      <c r="M427" s="230">
        <v>2.4156399999999998</v>
      </c>
      <c r="N427" s="1"/>
      <c r="O427" s="1"/>
    </row>
    <row r="428" spans="1:15" ht="12.75" customHeight="1">
      <c r="A428" s="30">
        <v>418</v>
      </c>
      <c r="B428" s="216" t="s">
        <v>469</v>
      </c>
      <c r="C428" s="230">
        <v>195.8</v>
      </c>
      <c r="D428" s="231">
        <v>196.29999999999998</v>
      </c>
      <c r="E428" s="231">
        <v>194.14999999999998</v>
      </c>
      <c r="F428" s="231">
        <v>192.5</v>
      </c>
      <c r="G428" s="231">
        <v>190.35</v>
      </c>
      <c r="H428" s="231">
        <v>197.94999999999996</v>
      </c>
      <c r="I428" s="231">
        <v>200.1</v>
      </c>
      <c r="J428" s="231">
        <v>201.74999999999994</v>
      </c>
      <c r="K428" s="230">
        <v>198.45</v>
      </c>
      <c r="L428" s="230">
        <v>194.65</v>
      </c>
      <c r="M428" s="230">
        <v>1.7472799999999999</v>
      </c>
      <c r="N428" s="1"/>
      <c r="O428" s="1"/>
    </row>
    <row r="429" spans="1:15" ht="12.75" customHeight="1">
      <c r="A429" s="30">
        <v>419</v>
      </c>
      <c r="B429" s="216" t="s">
        <v>189</v>
      </c>
      <c r="C429" s="230">
        <v>929.65</v>
      </c>
      <c r="D429" s="231">
        <v>931.70000000000016</v>
      </c>
      <c r="E429" s="231">
        <v>920.40000000000032</v>
      </c>
      <c r="F429" s="231">
        <v>911.1500000000002</v>
      </c>
      <c r="G429" s="231">
        <v>899.85000000000036</v>
      </c>
      <c r="H429" s="231">
        <v>940.95000000000027</v>
      </c>
      <c r="I429" s="231">
        <v>952.25000000000023</v>
      </c>
      <c r="J429" s="231">
        <v>961.50000000000023</v>
      </c>
      <c r="K429" s="230">
        <v>943</v>
      </c>
      <c r="L429" s="230">
        <v>922.45</v>
      </c>
      <c r="M429" s="230">
        <v>30.14019</v>
      </c>
      <c r="N429" s="1"/>
      <c r="O429" s="1"/>
    </row>
    <row r="430" spans="1:15" ht="12.75" customHeight="1">
      <c r="A430" s="30">
        <v>420</v>
      </c>
      <c r="B430" s="216" t="s">
        <v>190</v>
      </c>
      <c r="C430" s="230">
        <v>426.45</v>
      </c>
      <c r="D430" s="231">
        <v>431.61666666666662</v>
      </c>
      <c r="E430" s="231">
        <v>420.43333333333322</v>
      </c>
      <c r="F430" s="231">
        <v>414.41666666666663</v>
      </c>
      <c r="G430" s="231">
        <v>403.23333333333323</v>
      </c>
      <c r="H430" s="231">
        <v>437.63333333333321</v>
      </c>
      <c r="I430" s="231">
        <v>448.81666666666661</v>
      </c>
      <c r="J430" s="231">
        <v>454.8333333333332</v>
      </c>
      <c r="K430" s="230">
        <v>442.8</v>
      </c>
      <c r="L430" s="230">
        <v>425.6</v>
      </c>
      <c r="M430" s="230">
        <v>5.0746799999999999</v>
      </c>
      <c r="N430" s="1"/>
      <c r="O430" s="1"/>
    </row>
    <row r="431" spans="1:15" ht="12.75" customHeight="1">
      <c r="A431" s="30">
        <v>421</v>
      </c>
      <c r="B431" s="216" t="s">
        <v>470</v>
      </c>
      <c r="C431" s="230">
        <v>2439.25</v>
      </c>
      <c r="D431" s="231">
        <v>2431.7166666666667</v>
      </c>
      <c r="E431" s="231">
        <v>2398.6333333333332</v>
      </c>
      <c r="F431" s="231">
        <v>2358.0166666666664</v>
      </c>
      <c r="G431" s="231">
        <v>2324.9333333333329</v>
      </c>
      <c r="H431" s="231">
        <v>2472.3333333333335</v>
      </c>
      <c r="I431" s="231">
        <v>2505.4166666666665</v>
      </c>
      <c r="J431" s="231">
        <v>2546.0333333333338</v>
      </c>
      <c r="K431" s="230">
        <v>2464.8000000000002</v>
      </c>
      <c r="L431" s="230">
        <v>2391.1</v>
      </c>
      <c r="M431" s="230">
        <v>0.83589999999999998</v>
      </c>
      <c r="N431" s="1"/>
      <c r="O431" s="1"/>
    </row>
    <row r="432" spans="1:15" ht="12.75" customHeight="1">
      <c r="A432" s="30">
        <v>422</v>
      </c>
      <c r="B432" s="216" t="s">
        <v>471</v>
      </c>
      <c r="C432" s="230">
        <v>1078.4000000000001</v>
      </c>
      <c r="D432" s="231">
        <v>1076.4833333333333</v>
      </c>
      <c r="E432" s="231">
        <v>1062.0166666666667</v>
      </c>
      <c r="F432" s="231">
        <v>1045.6333333333332</v>
      </c>
      <c r="G432" s="231">
        <v>1031.1666666666665</v>
      </c>
      <c r="H432" s="231">
        <v>1092.8666666666668</v>
      </c>
      <c r="I432" s="231">
        <v>1107.3333333333335</v>
      </c>
      <c r="J432" s="231">
        <v>1123.7166666666669</v>
      </c>
      <c r="K432" s="230">
        <v>1090.95</v>
      </c>
      <c r="L432" s="230">
        <v>1060.0999999999999</v>
      </c>
      <c r="M432" s="230">
        <v>1.0866499999999999</v>
      </c>
      <c r="N432" s="1"/>
      <c r="O432" s="1"/>
    </row>
    <row r="433" spans="1:15" ht="12.75" customHeight="1">
      <c r="A433" s="30">
        <v>423</v>
      </c>
      <c r="B433" s="216" t="s">
        <v>472</v>
      </c>
      <c r="C433" s="230">
        <v>297.45</v>
      </c>
      <c r="D433" s="231">
        <v>299.11666666666662</v>
      </c>
      <c r="E433" s="231">
        <v>294.33333333333326</v>
      </c>
      <c r="F433" s="231">
        <v>291.21666666666664</v>
      </c>
      <c r="G433" s="231">
        <v>286.43333333333328</v>
      </c>
      <c r="H433" s="231">
        <v>302.23333333333323</v>
      </c>
      <c r="I433" s="231">
        <v>307.01666666666665</v>
      </c>
      <c r="J433" s="231">
        <v>310.13333333333321</v>
      </c>
      <c r="K433" s="230">
        <v>303.89999999999998</v>
      </c>
      <c r="L433" s="230">
        <v>296</v>
      </c>
      <c r="M433" s="230">
        <v>1.0694900000000001</v>
      </c>
      <c r="N433" s="1"/>
      <c r="O433" s="1"/>
    </row>
    <row r="434" spans="1:15" ht="12.75" customHeight="1">
      <c r="A434" s="30">
        <v>424</v>
      </c>
      <c r="B434" s="216" t="s">
        <v>473</v>
      </c>
      <c r="C434" s="230">
        <v>395.85</v>
      </c>
      <c r="D434" s="231">
        <v>398.33333333333331</v>
      </c>
      <c r="E434" s="231">
        <v>390.76666666666665</v>
      </c>
      <c r="F434" s="231">
        <v>385.68333333333334</v>
      </c>
      <c r="G434" s="231">
        <v>378.11666666666667</v>
      </c>
      <c r="H434" s="231">
        <v>403.41666666666663</v>
      </c>
      <c r="I434" s="231">
        <v>410.98333333333335</v>
      </c>
      <c r="J434" s="231">
        <v>416.06666666666661</v>
      </c>
      <c r="K434" s="230">
        <v>405.9</v>
      </c>
      <c r="L434" s="230">
        <v>393.25</v>
      </c>
      <c r="M434" s="230">
        <v>1.2409399999999999</v>
      </c>
      <c r="N434" s="1"/>
      <c r="O434" s="1"/>
    </row>
    <row r="435" spans="1:15" ht="12.75" customHeight="1">
      <c r="A435" s="30">
        <v>425</v>
      </c>
      <c r="B435" s="216" t="s">
        <v>474</v>
      </c>
      <c r="C435" s="230">
        <v>2799.45</v>
      </c>
      <c r="D435" s="231">
        <v>2799.5</v>
      </c>
      <c r="E435" s="231">
        <v>2769.95</v>
      </c>
      <c r="F435" s="231">
        <v>2740.45</v>
      </c>
      <c r="G435" s="231">
        <v>2710.8999999999996</v>
      </c>
      <c r="H435" s="231">
        <v>2829</v>
      </c>
      <c r="I435" s="231">
        <v>2858.55</v>
      </c>
      <c r="J435" s="231">
        <v>2888.05</v>
      </c>
      <c r="K435" s="230">
        <v>2829.05</v>
      </c>
      <c r="L435" s="230">
        <v>2770</v>
      </c>
      <c r="M435" s="230">
        <v>0.95592999999999995</v>
      </c>
      <c r="N435" s="1"/>
      <c r="O435" s="1"/>
    </row>
    <row r="436" spans="1:15" ht="12.75" customHeight="1">
      <c r="A436" s="30">
        <v>426</v>
      </c>
      <c r="B436" s="216" t="s">
        <v>475</v>
      </c>
      <c r="C436" s="230">
        <v>475</v>
      </c>
      <c r="D436" s="231">
        <v>475.05</v>
      </c>
      <c r="E436" s="231">
        <v>472.85</v>
      </c>
      <c r="F436" s="231">
        <v>470.7</v>
      </c>
      <c r="G436" s="231">
        <v>468.5</v>
      </c>
      <c r="H436" s="231">
        <v>477.20000000000005</v>
      </c>
      <c r="I436" s="231">
        <v>479.4</v>
      </c>
      <c r="J436" s="231">
        <v>481.55000000000007</v>
      </c>
      <c r="K436" s="230">
        <v>477.25</v>
      </c>
      <c r="L436" s="230">
        <v>472.9</v>
      </c>
      <c r="M436" s="230">
        <v>1.2736700000000001</v>
      </c>
      <c r="N436" s="1"/>
      <c r="O436" s="1"/>
    </row>
    <row r="437" spans="1:15" ht="12.75" customHeight="1">
      <c r="A437" s="30">
        <v>427</v>
      </c>
      <c r="B437" s="216" t="s">
        <v>476</v>
      </c>
      <c r="C437" s="230">
        <v>8.5</v>
      </c>
      <c r="D437" s="231">
        <v>8.6333333333333329</v>
      </c>
      <c r="E437" s="231">
        <v>8.2666666666666657</v>
      </c>
      <c r="F437" s="231">
        <v>8.0333333333333332</v>
      </c>
      <c r="G437" s="231">
        <v>7.6666666666666661</v>
      </c>
      <c r="H437" s="231">
        <v>8.8666666666666654</v>
      </c>
      <c r="I437" s="231">
        <v>9.2333333333333325</v>
      </c>
      <c r="J437" s="231">
        <v>9.466666666666665</v>
      </c>
      <c r="K437" s="230">
        <v>9</v>
      </c>
      <c r="L437" s="230">
        <v>8.4</v>
      </c>
      <c r="M437" s="230">
        <v>1338.66221</v>
      </c>
      <c r="N437" s="1"/>
      <c r="O437" s="1"/>
    </row>
    <row r="438" spans="1:15" ht="12.75" customHeight="1">
      <c r="A438" s="30">
        <v>428</v>
      </c>
      <c r="B438" s="216" t="s">
        <v>857</v>
      </c>
      <c r="C438" s="230">
        <v>225.8</v>
      </c>
      <c r="D438" s="231">
        <v>227.78333333333333</v>
      </c>
      <c r="E438" s="231">
        <v>223.11666666666667</v>
      </c>
      <c r="F438" s="231">
        <v>220.43333333333334</v>
      </c>
      <c r="G438" s="231">
        <v>215.76666666666668</v>
      </c>
      <c r="H438" s="231">
        <v>230.46666666666667</v>
      </c>
      <c r="I438" s="231">
        <v>235.13333333333335</v>
      </c>
      <c r="J438" s="231">
        <v>237.81666666666666</v>
      </c>
      <c r="K438" s="230">
        <v>232.45</v>
      </c>
      <c r="L438" s="230">
        <v>225.1</v>
      </c>
      <c r="M438" s="230">
        <v>1.0004599999999999</v>
      </c>
      <c r="N438" s="1"/>
      <c r="O438" s="1"/>
    </row>
    <row r="439" spans="1:15" ht="12.75" customHeight="1">
      <c r="A439" s="30">
        <v>429</v>
      </c>
      <c r="B439" s="216" t="s">
        <v>477</v>
      </c>
      <c r="C439" s="230">
        <v>886.7</v>
      </c>
      <c r="D439" s="231">
        <v>890.80000000000007</v>
      </c>
      <c r="E439" s="231">
        <v>878.90000000000009</v>
      </c>
      <c r="F439" s="231">
        <v>871.1</v>
      </c>
      <c r="G439" s="231">
        <v>859.2</v>
      </c>
      <c r="H439" s="231">
        <v>898.60000000000014</v>
      </c>
      <c r="I439" s="231">
        <v>910.5</v>
      </c>
      <c r="J439" s="231">
        <v>918.30000000000018</v>
      </c>
      <c r="K439" s="230">
        <v>902.7</v>
      </c>
      <c r="L439" s="230">
        <v>883</v>
      </c>
      <c r="M439" s="230">
        <v>0.16314999999999999</v>
      </c>
      <c r="N439" s="1"/>
      <c r="O439" s="1"/>
    </row>
    <row r="440" spans="1:15" ht="12.75" customHeight="1">
      <c r="A440" s="30">
        <v>430</v>
      </c>
      <c r="B440" s="216" t="s">
        <v>271</v>
      </c>
      <c r="C440" s="230">
        <v>699.15</v>
      </c>
      <c r="D440" s="231">
        <v>700.1</v>
      </c>
      <c r="E440" s="231">
        <v>691.2</v>
      </c>
      <c r="F440" s="231">
        <v>683.25</v>
      </c>
      <c r="G440" s="231">
        <v>674.35</v>
      </c>
      <c r="H440" s="231">
        <v>708.05000000000007</v>
      </c>
      <c r="I440" s="231">
        <v>716.94999999999993</v>
      </c>
      <c r="J440" s="231">
        <v>724.90000000000009</v>
      </c>
      <c r="K440" s="230">
        <v>709</v>
      </c>
      <c r="L440" s="230">
        <v>692.15</v>
      </c>
      <c r="M440" s="230">
        <v>6.2944300000000002</v>
      </c>
      <c r="N440" s="1"/>
      <c r="O440" s="1"/>
    </row>
    <row r="441" spans="1:15" ht="12.75" customHeight="1">
      <c r="A441" s="30">
        <v>431</v>
      </c>
      <c r="B441" s="216" t="s">
        <v>478</v>
      </c>
      <c r="C441" s="230">
        <v>1497.35</v>
      </c>
      <c r="D441" s="231">
        <v>1494.7833333333335</v>
      </c>
      <c r="E441" s="231">
        <v>1487.5666666666671</v>
      </c>
      <c r="F441" s="231">
        <v>1477.7833333333335</v>
      </c>
      <c r="G441" s="231">
        <v>1470.5666666666671</v>
      </c>
      <c r="H441" s="231">
        <v>1504.5666666666671</v>
      </c>
      <c r="I441" s="231">
        <v>1511.7833333333338</v>
      </c>
      <c r="J441" s="231">
        <v>1521.5666666666671</v>
      </c>
      <c r="K441" s="230">
        <v>1502</v>
      </c>
      <c r="L441" s="230">
        <v>1485</v>
      </c>
      <c r="M441" s="230">
        <v>8.6370000000000002E-2</v>
      </c>
      <c r="N441" s="1"/>
      <c r="O441" s="1"/>
    </row>
    <row r="442" spans="1:15" ht="12.75" customHeight="1">
      <c r="A442" s="30">
        <v>432</v>
      </c>
      <c r="B442" s="216" t="s">
        <v>479</v>
      </c>
      <c r="C442" s="230">
        <v>404.85</v>
      </c>
      <c r="D442" s="231">
        <v>406.38333333333338</v>
      </c>
      <c r="E442" s="231">
        <v>400.96666666666675</v>
      </c>
      <c r="F442" s="231">
        <v>397.08333333333337</v>
      </c>
      <c r="G442" s="231">
        <v>391.66666666666674</v>
      </c>
      <c r="H442" s="231">
        <v>410.26666666666677</v>
      </c>
      <c r="I442" s="231">
        <v>415.68333333333339</v>
      </c>
      <c r="J442" s="231">
        <v>419.56666666666678</v>
      </c>
      <c r="K442" s="230">
        <v>411.8</v>
      </c>
      <c r="L442" s="230">
        <v>402.5</v>
      </c>
      <c r="M442" s="230">
        <v>5.5070800000000002</v>
      </c>
      <c r="N442" s="1"/>
      <c r="O442" s="1"/>
    </row>
    <row r="443" spans="1:15" ht="12.75" customHeight="1">
      <c r="A443" s="30">
        <v>433</v>
      </c>
      <c r="B443" s="216" t="s">
        <v>480</v>
      </c>
      <c r="C443" s="230">
        <v>719.65</v>
      </c>
      <c r="D443" s="231">
        <v>721.41666666666663</v>
      </c>
      <c r="E443" s="231">
        <v>712.83333333333326</v>
      </c>
      <c r="F443" s="231">
        <v>706.01666666666665</v>
      </c>
      <c r="G443" s="231">
        <v>697.43333333333328</v>
      </c>
      <c r="H443" s="231">
        <v>728.23333333333323</v>
      </c>
      <c r="I443" s="231">
        <v>736.81666666666649</v>
      </c>
      <c r="J443" s="231">
        <v>743.63333333333321</v>
      </c>
      <c r="K443" s="230">
        <v>730</v>
      </c>
      <c r="L443" s="230">
        <v>714.6</v>
      </c>
      <c r="M443" s="230">
        <v>0.37928000000000001</v>
      </c>
      <c r="N443" s="1"/>
      <c r="O443" s="1"/>
    </row>
    <row r="444" spans="1:15" ht="12.75" customHeight="1">
      <c r="A444" s="30">
        <v>434</v>
      </c>
      <c r="B444" s="216" t="s">
        <v>481</v>
      </c>
      <c r="C444" s="230">
        <v>31.05</v>
      </c>
      <c r="D444" s="231">
        <v>31.383333333333336</v>
      </c>
      <c r="E444" s="231">
        <v>30.666666666666671</v>
      </c>
      <c r="F444" s="231">
        <v>30.283333333333335</v>
      </c>
      <c r="G444" s="231">
        <v>29.56666666666667</v>
      </c>
      <c r="H444" s="231">
        <v>31.766666666666673</v>
      </c>
      <c r="I444" s="231">
        <v>32.483333333333334</v>
      </c>
      <c r="J444" s="231">
        <v>32.866666666666674</v>
      </c>
      <c r="K444" s="230">
        <v>32.1</v>
      </c>
      <c r="L444" s="230">
        <v>31</v>
      </c>
      <c r="M444" s="230">
        <v>40.025959999999998</v>
      </c>
      <c r="N444" s="1"/>
      <c r="O444" s="1"/>
    </row>
    <row r="445" spans="1:15" ht="12.75" customHeight="1">
      <c r="A445" s="30">
        <v>435</v>
      </c>
      <c r="B445" s="216" t="s">
        <v>202</v>
      </c>
      <c r="C445" s="230">
        <v>1240.55</v>
      </c>
      <c r="D445" s="231">
        <v>1238.0166666666667</v>
      </c>
      <c r="E445" s="231">
        <v>1222.5333333333333</v>
      </c>
      <c r="F445" s="231">
        <v>1204.5166666666667</v>
      </c>
      <c r="G445" s="231">
        <v>1189.0333333333333</v>
      </c>
      <c r="H445" s="231">
        <v>1256.0333333333333</v>
      </c>
      <c r="I445" s="231">
        <v>1271.5166666666664</v>
      </c>
      <c r="J445" s="231">
        <v>1289.5333333333333</v>
      </c>
      <c r="K445" s="230">
        <v>1253.5</v>
      </c>
      <c r="L445" s="230">
        <v>1220</v>
      </c>
      <c r="M445" s="230">
        <v>5.1664899999999996</v>
      </c>
      <c r="N445" s="1"/>
      <c r="O445" s="1"/>
    </row>
    <row r="446" spans="1:15" ht="12.75" customHeight="1">
      <c r="A446" s="30">
        <v>436</v>
      </c>
      <c r="B446" s="216" t="s">
        <v>482</v>
      </c>
      <c r="C446" s="230">
        <v>733.4</v>
      </c>
      <c r="D446" s="231">
        <v>748.2833333333333</v>
      </c>
      <c r="E446" s="231">
        <v>713.11666666666656</v>
      </c>
      <c r="F446" s="231">
        <v>692.83333333333326</v>
      </c>
      <c r="G446" s="231">
        <v>657.66666666666652</v>
      </c>
      <c r="H446" s="231">
        <v>768.56666666666661</v>
      </c>
      <c r="I446" s="231">
        <v>803.73333333333335</v>
      </c>
      <c r="J446" s="231">
        <v>824.01666666666665</v>
      </c>
      <c r="K446" s="230">
        <v>783.45</v>
      </c>
      <c r="L446" s="230">
        <v>728</v>
      </c>
      <c r="M446" s="230">
        <v>27.755890000000001</v>
      </c>
      <c r="N446" s="1"/>
      <c r="O446" s="1"/>
    </row>
    <row r="447" spans="1:15" ht="12.75" customHeight="1">
      <c r="A447" s="30">
        <v>437</v>
      </c>
      <c r="B447" s="216" t="s">
        <v>191</v>
      </c>
      <c r="C447" s="230">
        <v>984.65</v>
      </c>
      <c r="D447" s="231">
        <v>985.73333333333323</v>
      </c>
      <c r="E447" s="231">
        <v>978.96666666666647</v>
      </c>
      <c r="F447" s="231">
        <v>973.28333333333319</v>
      </c>
      <c r="G447" s="231">
        <v>966.51666666666642</v>
      </c>
      <c r="H447" s="231">
        <v>991.41666666666652</v>
      </c>
      <c r="I447" s="231">
        <v>998.18333333333317</v>
      </c>
      <c r="J447" s="231">
        <v>1003.8666666666666</v>
      </c>
      <c r="K447" s="230">
        <v>992.5</v>
      </c>
      <c r="L447" s="230">
        <v>980.05</v>
      </c>
      <c r="M447" s="230">
        <v>6.835</v>
      </c>
      <c r="N447" s="1"/>
      <c r="O447" s="1"/>
    </row>
    <row r="448" spans="1:15" ht="12.75" customHeight="1">
      <c r="A448" s="30">
        <v>438</v>
      </c>
      <c r="B448" s="216" t="s">
        <v>483</v>
      </c>
      <c r="C448" s="230">
        <v>222.5</v>
      </c>
      <c r="D448" s="231">
        <v>223.31666666666669</v>
      </c>
      <c r="E448" s="231">
        <v>221.18333333333339</v>
      </c>
      <c r="F448" s="231">
        <v>219.8666666666667</v>
      </c>
      <c r="G448" s="231">
        <v>217.73333333333341</v>
      </c>
      <c r="H448" s="231">
        <v>224.63333333333338</v>
      </c>
      <c r="I448" s="231">
        <v>226.76666666666665</v>
      </c>
      <c r="J448" s="231">
        <v>228.08333333333337</v>
      </c>
      <c r="K448" s="230">
        <v>225.45</v>
      </c>
      <c r="L448" s="230">
        <v>222</v>
      </c>
      <c r="M448" s="230">
        <v>1.7739</v>
      </c>
      <c r="N448" s="1"/>
      <c r="O448" s="1"/>
    </row>
    <row r="449" spans="1:15" ht="12.75" customHeight="1">
      <c r="A449" s="30">
        <v>439</v>
      </c>
      <c r="B449" s="216" t="s">
        <v>484</v>
      </c>
      <c r="C449" s="230">
        <v>1221.2</v>
      </c>
      <c r="D449" s="231">
        <v>1227.5833333333333</v>
      </c>
      <c r="E449" s="231">
        <v>1210.6166666666666</v>
      </c>
      <c r="F449" s="231">
        <v>1200.0333333333333</v>
      </c>
      <c r="G449" s="231">
        <v>1183.0666666666666</v>
      </c>
      <c r="H449" s="231">
        <v>1238.1666666666665</v>
      </c>
      <c r="I449" s="231">
        <v>1255.1333333333332</v>
      </c>
      <c r="J449" s="231">
        <v>1265.7166666666665</v>
      </c>
      <c r="K449" s="230">
        <v>1244.55</v>
      </c>
      <c r="L449" s="230">
        <v>1217</v>
      </c>
      <c r="M449" s="230">
        <v>1.8019000000000001</v>
      </c>
      <c r="N449" s="1"/>
      <c r="O449" s="1"/>
    </row>
    <row r="450" spans="1:15" ht="12.75" customHeight="1">
      <c r="A450" s="30">
        <v>440</v>
      </c>
      <c r="B450" s="216" t="s">
        <v>196</v>
      </c>
      <c r="C450" s="230">
        <v>3199.85</v>
      </c>
      <c r="D450" s="231">
        <v>3207.9333333333329</v>
      </c>
      <c r="E450" s="231">
        <v>3186.9166666666661</v>
      </c>
      <c r="F450" s="231">
        <v>3173.9833333333331</v>
      </c>
      <c r="G450" s="231">
        <v>3152.9666666666662</v>
      </c>
      <c r="H450" s="231">
        <v>3220.8666666666659</v>
      </c>
      <c r="I450" s="231">
        <v>3241.8833333333332</v>
      </c>
      <c r="J450" s="231">
        <v>3254.8166666666657</v>
      </c>
      <c r="K450" s="230">
        <v>3228.95</v>
      </c>
      <c r="L450" s="230">
        <v>3195</v>
      </c>
      <c r="M450" s="230">
        <v>13.69364</v>
      </c>
      <c r="N450" s="1"/>
      <c r="O450" s="1"/>
    </row>
    <row r="451" spans="1:15" ht="12.75" customHeight="1">
      <c r="A451" s="30">
        <v>441</v>
      </c>
      <c r="B451" s="216" t="s">
        <v>192</v>
      </c>
      <c r="C451" s="230">
        <v>776.3</v>
      </c>
      <c r="D451" s="231">
        <v>779.1</v>
      </c>
      <c r="E451" s="231">
        <v>772.2</v>
      </c>
      <c r="F451" s="231">
        <v>768.1</v>
      </c>
      <c r="G451" s="231">
        <v>761.2</v>
      </c>
      <c r="H451" s="231">
        <v>783.2</v>
      </c>
      <c r="I451" s="231">
        <v>790.09999999999991</v>
      </c>
      <c r="J451" s="231">
        <v>794.2</v>
      </c>
      <c r="K451" s="230">
        <v>786</v>
      </c>
      <c r="L451" s="230">
        <v>775</v>
      </c>
      <c r="M451" s="230">
        <v>10.04449</v>
      </c>
      <c r="N451" s="1"/>
      <c r="O451" s="1"/>
    </row>
    <row r="452" spans="1:15" ht="12.75" customHeight="1">
      <c r="A452" s="30">
        <v>442</v>
      </c>
      <c r="B452" s="216" t="s">
        <v>272</v>
      </c>
      <c r="C452" s="230">
        <v>6995.6</v>
      </c>
      <c r="D452" s="231">
        <v>7037.2</v>
      </c>
      <c r="E452" s="231">
        <v>6899.4</v>
      </c>
      <c r="F452" s="231">
        <v>6803.2</v>
      </c>
      <c r="G452" s="231">
        <v>6665.4</v>
      </c>
      <c r="H452" s="231">
        <v>7133.4</v>
      </c>
      <c r="I452" s="231">
        <v>7271.2000000000007</v>
      </c>
      <c r="J452" s="231">
        <v>7367.4</v>
      </c>
      <c r="K452" s="230">
        <v>7175</v>
      </c>
      <c r="L452" s="230">
        <v>6941</v>
      </c>
      <c r="M452" s="230">
        <v>1.15117</v>
      </c>
      <c r="N452" s="1"/>
      <c r="O452" s="1"/>
    </row>
    <row r="453" spans="1:15" ht="12.75" customHeight="1">
      <c r="A453" s="30">
        <v>443</v>
      </c>
      <c r="B453" s="216" t="s">
        <v>828</v>
      </c>
      <c r="C453" s="230">
        <v>2135.5</v>
      </c>
      <c r="D453" s="231">
        <v>2138.1666666666665</v>
      </c>
      <c r="E453" s="231">
        <v>2118.3833333333332</v>
      </c>
      <c r="F453" s="231">
        <v>2101.2666666666669</v>
      </c>
      <c r="G453" s="231">
        <v>2081.4833333333336</v>
      </c>
      <c r="H453" s="231">
        <v>2155.2833333333328</v>
      </c>
      <c r="I453" s="231">
        <v>2175.0666666666666</v>
      </c>
      <c r="J453" s="231">
        <v>2192.1833333333325</v>
      </c>
      <c r="K453" s="230">
        <v>2157.9499999999998</v>
      </c>
      <c r="L453" s="230">
        <v>2121.0500000000002</v>
      </c>
      <c r="M453" s="230">
        <v>0.17468</v>
      </c>
      <c r="N453" s="1"/>
      <c r="O453" s="1"/>
    </row>
    <row r="454" spans="1:15" ht="12.75" customHeight="1">
      <c r="A454" s="30">
        <v>444</v>
      </c>
      <c r="B454" s="216" t="s">
        <v>485</v>
      </c>
      <c r="C454" s="230">
        <v>267.85000000000002</v>
      </c>
      <c r="D454" s="231">
        <v>267.63333333333333</v>
      </c>
      <c r="E454" s="231">
        <v>264.31666666666666</v>
      </c>
      <c r="F454" s="231">
        <v>260.78333333333336</v>
      </c>
      <c r="G454" s="231">
        <v>257.4666666666667</v>
      </c>
      <c r="H454" s="231">
        <v>271.16666666666663</v>
      </c>
      <c r="I454" s="231">
        <v>274.48333333333323</v>
      </c>
      <c r="J454" s="231">
        <v>278.01666666666659</v>
      </c>
      <c r="K454" s="230">
        <v>270.95</v>
      </c>
      <c r="L454" s="230">
        <v>264.10000000000002</v>
      </c>
      <c r="M454" s="230">
        <v>36.579430000000002</v>
      </c>
      <c r="N454" s="1"/>
      <c r="O454" s="1"/>
    </row>
    <row r="455" spans="1:15" ht="12.75" customHeight="1">
      <c r="A455" s="30">
        <v>445</v>
      </c>
      <c r="B455" s="216" t="s">
        <v>193</v>
      </c>
      <c r="C455" s="230">
        <v>508.45</v>
      </c>
      <c r="D455" s="231">
        <v>512.15</v>
      </c>
      <c r="E455" s="231">
        <v>503.4</v>
      </c>
      <c r="F455" s="231">
        <v>498.35</v>
      </c>
      <c r="G455" s="231">
        <v>489.6</v>
      </c>
      <c r="H455" s="231">
        <v>517.19999999999993</v>
      </c>
      <c r="I455" s="231">
        <v>525.94999999999993</v>
      </c>
      <c r="J455" s="231">
        <v>530.99999999999989</v>
      </c>
      <c r="K455" s="230">
        <v>520.9</v>
      </c>
      <c r="L455" s="230">
        <v>507.1</v>
      </c>
      <c r="M455" s="230">
        <v>122.93322000000001</v>
      </c>
      <c r="N455" s="1"/>
      <c r="O455" s="1"/>
    </row>
    <row r="456" spans="1:15" ht="12.75" customHeight="1">
      <c r="A456" s="30">
        <v>446</v>
      </c>
      <c r="B456" s="216" t="s">
        <v>194</v>
      </c>
      <c r="C456" s="230">
        <v>204.6</v>
      </c>
      <c r="D456" s="231">
        <v>206.13333333333333</v>
      </c>
      <c r="E456" s="231">
        <v>202.56666666666666</v>
      </c>
      <c r="F456" s="231">
        <v>200.53333333333333</v>
      </c>
      <c r="G456" s="231">
        <v>196.96666666666667</v>
      </c>
      <c r="H456" s="231">
        <v>208.16666666666666</v>
      </c>
      <c r="I456" s="231">
        <v>211.73333333333332</v>
      </c>
      <c r="J456" s="231">
        <v>213.76666666666665</v>
      </c>
      <c r="K456" s="230">
        <v>209.7</v>
      </c>
      <c r="L456" s="230">
        <v>204.1</v>
      </c>
      <c r="M456" s="230">
        <v>82.48339</v>
      </c>
      <c r="N456" s="1"/>
      <c r="O456" s="1"/>
    </row>
    <row r="457" spans="1:15" ht="12.75" customHeight="1">
      <c r="A457" s="30">
        <v>447</v>
      </c>
      <c r="B457" s="216" t="s">
        <v>195</v>
      </c>
      <c r="C457" s="230">
        <v>105.2</v>
      </c>
      <c r="D457" s="231">
        <v>105.81666666666668</v>
      </c>
      <c r="E457" s="231">
        <v>104.48333333333335</v>
      </c>
      <c r="F457" s="231">
        <v>103.76666666666667</v>
      </c>
      <c r="G457" s="231">
        <v>102.43333333333334</v>
      </c>
      <c r="H457" s="231">
        <v>106.53333333333336</v>
      </c>
      <c r="I457" s="231">
        <v>107.8666666666667</v>
      </c>
      <c r="J457" s="231">
        <v>108.58333333333337</v>
      </c>
      <c r="K457" s="230">
        <v>107.15</v>
      </c>
      <c r="L457" s="230">
        <v>105.1</v>
      </c>
      <c r="M457" s="230">
        <v>242.08481</v>
      </c>
      <c r="N457" s="1"/>
      <c r="O457" s="1"/>
    </row>
    <row r="458" spans="1:15" ht="12.75" customHeight="1">
      <c r="A458" s="30">
        <v>448</v>
      </c>
      <c r="B458" s="216" t="s">
        <v>784</v>
      </c>
      <c r="C458" s="230">
        <v>61.35</v>
      </c>
      <c r="D458" s="231">
        <v>61.666666666666664</v>
      </c>
      <c r="E458" s="231">
        <v>60.68333333333333</v>
      </c>
      <c r="F458" s="231">
        <v>60.016666666666666</v>
      </c>
      <c r="G458" s="231">
        <v>59.033333333333331</v>
      </c>
      <c r="H458" s="231">
        <v>62.333333333333329</v>
      </c>
      <c r="I458" s="231">
        <v>63.316666666666663</v>
      </c>
      <c r="J458" s="231">
        <v>63.983333333333327</v>
      </c>
      <c r="K458" s="230">
        <v>62.65</v>
      </c>
      <c r="L458" s="230">
        <v>61</v>
      </c>
      <c r="M458" s="230">
        <v>9.9354800000000001</v>
      </c>
      <c r="N458" s="1"/>
      <c r="O458" s="1"/>
    </row>
    <row r="459" spans="1:15" ht="12.75" customHeight="1">
      <c r="A459" s="30">
        <v>449</v>
      </c>
      <c r="B459" s="216" t="s">
        <v>486</v>
      </c>
      <c r="C459" s="230">
        <v>2269.85</v>
      </c>
      <c r="D459" s="231">
        <v>2264.6166666666663</v>
      </c>
      <c r="E459" s="231">
        <v>2235.1833333333325</v>
      </c>
      <c r="F459" s="231">
        <v>2200.516666666666</v>
      </c>
      <c r="G459" s="231">
        <v>2171.0833333333321</v>
      </c>
      <c r="H459" s="231">
        <v>2299.2833333333328</v>
      </c>
      <c r="I459" s="231">
        <v>2328.7166666666662</v>
      </c>
      <c r="J459" s="231">
        <v>2363.3833333333332</v>
      </c>
      <c r="K459" s="230">
        <v>2294.0500000000002</v>
      </c>
      <c r="L459" s="230">
        <v>2229.9499999999998</v>
      </c>
      <c r="M459" s="230">
        <v>0.64785000000000004</v>
      </c>
      <c r="N459" s="1"/>
      <c r="O459" s="1"/>
    </row>
    <row r="460" spans="1:15" ht="12.75" customHeight="1">
      <c r="A460" s="30">
        <v>450</v>
      </c>
      <c r="B460" s="216" t="s">
        <v>197</v>
      </c>
      <c r="C460" s="230">
        <v>1048.7</v>
      </c>
      <c r="D460" s="231">
        <v>1051.2333333333333</v>
      </c>
      <c r="E460" s="231">
        <v>1042.5166666666667</v>
      </c>
      <c r="F460" s="231">
        <v>1036.3333333333333</v>
      </c>
      <c r="G460" s="231">
        <v>1027.6166666666666</v>
      </c>
      <c r="H460" s="231">
        <v>1057.4166666666667</v>
      </c>
      <c r="I460" s="231">
        <v>1066.1333333333334</v>
      </c>
      <c r="J460" s="231">
        <v>1072.3166666666668</v>
      </c>
      <c r="K460" s="230">
        <v>1059.95</v>
      </c>
      <c r="L460" s="230">
        <v>1045.05</v>
      </c>
      <c r="M460" s="230">
        <v>9.0992300000000004</v>
      </c>
      <c r="N460" s="1"/>
      <c r="O460" s="1"/>
    </row>
    <row r="461" spans="1:15" ht="12.75" customHeight="1">
      <c r="A461" s="30">
        <v>451</v>
      </c>
      <c r="B461" s="216" t="s">
        <v>858</v>
      </c>
      <c r="C461" s="230">
        <v>650</v>
      </c>
      <c r="D461" s="231">
        <v>653.98333333333323</v>
      </c>
      <c r="E461" s="231">
        <v>639.36666666666645</v>
      </c>
      <c r="F461" s="231">
        <v>628.73333333333323</v>
      </c>
      <c r="G461" s="231">
        <v>614.11666666666645</v>
      </c>
      <c r="H461" s="231">
        <v>664.61666666666645</v>
      </c>
      <c r="I461" s="231">
        <v>679.23333333333323</v>
      </c>
      <c r="J461" s="231">
        <v>689.86666666666645</v>
      </c>
      <c r="K461" s="230">
        <v>668.6</v>
      </c>
      <c r="L461" s="230">
        <v>643.35</v>
      </c>
      <c r="M461" s="230">
        <v>2.7288399999999999</v>
      </c>
      <c r="N461" s="1"/>
      <c r="O461" s="1"/>
    </row>
    <row r="462" spans="1:15" ht="12.75" customHeight="1">
      <c r="A462" s="30">
        <v>452</v>
      </c>
      <c r="B462" s="216" t="s">
        <v>487</v>
      </c>
      <c r="C462" s="230">
        <v>119.9</v>
      </c>
      <c r="D462" s="231">
        <v>120.89999999999999</v>
      </c>
      <c r="E462" s="231">
        <v>118.19999999999999</v>
      </c>
      <c r="F462" s="231">
        <v>116.5</v>
      </c>
      <c r="G462" s="231">
        <v>113.8</v>
      </c>
      <c r="H462" s="231">
        <v>122.59999999999998</v>
      </c>
      <c r="I462" s="231">
        <v>125.3</v>
      </c>
      <c r="J462" s="231">
        <v>126.99999999999997</v>
      </c>
      <c r="K462" s="230">
        <v>123.6</v>
      </c>
      <c r="L462" s="230">
        <v>119.2</v>
      </c>
      <c r="M462" s="230">
        <v>12.67169</v>
      </c>
      <c r="N462" s="1"/>
      <c r="O462" s="1"/>
    </row>
    <row r="463" spans="1:15" ht="12.75" customHeight="1">
      <c r="A463" s="30">
        <v>453</v>
      </c>
      <c r="B463" s="216" t="s">
        <v>179</v>
      </c>
      <c r="C463" s="230">
        <v>781.6</v>
      </c>
      <c r="D463" s="231">
        <v>781.38333333333321</v>
      </c>
      <c r="E463" s="231">
        <v>763.51666666666642</v>
      </c>
      <c r="F463" s="231">
        <v>745.43333333333317</v>
      </c>
      <c r="G463" s="231">
        <v>727.56666666666638</v>
      </c>
      <c r="H463" s="231">
        <v>799.46666666666647</v>
      </c>
      <c r="I463" s="231">
        <v>817.33333333333326</v>
      </c>
      <c r="J463" s="231">
        <v>835.41666666666652</v>
      </c>
      <c r="K463" s="230">
        <v>799.25</v>
      </c>
      <c r="L463" s="230">
        <v>763.3</v>
      </c>
      <c r="M463" s="230">
        <v>9.3635599999999997</v>
      </c>
      <c r="N463" s="1"/>
      <c r="O463" s="1"/>
    </row>
    <row r="464" spans="1:15" ht="12.75" customHeight="1">
      <c r="A464" s="30">
        <v>454</v>
      </c>
      <c r="B464" s="216" t="s">
        <v>488</v>
      </c>
      <c r="C464" s="230">
        <v>2280.1</v>
      </c>
      <c r="D464" s="231">
        <v>2365.0333333333333</v>
      </c>
      <c r="E464" s="231">
        <v>2170.0666666666666</v>
      </c>
      <c r="F464" s="231">
        <v>2060.0333333333333</v>
      </c>
      <c r="G464" s="231">
        <v>1865.0666666666666</v>
      </c>
      <c r="H464" s="231">
        <v>2475.0666666666666</v>
      </c>
      <c r="I464" s="231">
        <v>2670.0333333333328</v>
      </c>
      <c r="J464" s="231">
        <v>2780.0666666666666</v>
      </c>
      <c r="K464" s="230">
        <v>2560</v>
      </c>
      <c r="L464" s="230">
        <v>2255</v>
      </c>
      <c r="M464" s="230">
        <v>5.2866799999999996</v>
      </c>
      <c r="N464" s="1"/>
      <c r="O464" s="1"/>
    </row>
    <row r="465" spans="1:15" ht="12.75" customHeight="1">
      <c r="A465" s="30">
        <v>455</v>
      </c>
      <c r="B465" s="216" t="s">
        <v>489</v>
      </c>
      <c r="C465" s="230">
        <v>461.35</v>
      </c>
      <c r="D465" s="231">
        <v>463.61666666666662</v>
      </c>
      <c r="E465" s="231">
        <v>454.73333333333323</v>
      </c>
      <c r="F465" s="231">
        <v>448.11666666666662</v>
      </c>
      <c r="G465" s="231">
        <v>439.23333333333323</v>
      </c>
      <c r="H465" s="231">
        <v>470.23333333333323</v>
      </c>
      <c r="I465" s="231">
        <v>479.11666666666656</v>
      </c>
      <c r="J465" s="231">
        <v>485.73333333333323</v>
      </c>
      <c r="K465" s="230">
        <v>472.5</v>
      </c>
      <c r="L465" s="230">
        <v>457</v>
      </c>
      <c r="M465" s="230">
        <v>0.49097000000000002</v>
      </c>
      <c r="N465" s="1"/>
      <c r="O465" s="1"/>
    </row>
    <row r="466" spans="1:15" ht="12.75" customHeight="1">
      <c r="A466" s="30">
        <v>456</v>
      </c>
      <c r="B466" s="216" t="s">
        <v>490</v>
      </c>
      <c r="C466" s="230">
        <v>3246.35</v>
      </c>
      <c r="D466" s="231">
        <v>3273.1</v>
      </c>
      <c r="E466" s="231">
        <v>3148.2</v>
      </c>
      <c r="F466" s="231">
        <v>3050.0499999999997</v>
      </c>
      <c r="G466" s="231">
        <v>2925.1499999999996</v>
      </c>
      <c r="H466" s="231">
        <v>3371.25</v>
      </c>
      <c r="I466" s="231">
        <v>3496.1500000000005</v>
      </c>
      <c r="J466" s="231">
        <v>3594.3</v>
      </c>
      <c r="K466" s="230">
        <v>3398</v>
      </c>
      <c r="L466" s="230">
        <v>3174.95</v>
      </c>
      <c r="M466" s="230">
        <v>2.4184199999999998</v>
      </c>
      <c r="N466" s="1"/>
      <c r="O466" s="1"/>
    </row>
    <row r="467" spans="1:15" ht="12.75" customHeight="1">
      <c r="A467" s="30">
        <v>457</v>
      </c>
      <c r="B467" s="216" t="s">
        <v>198</v>
      </c>
      <c r="C467" s="230">
        <v>2721.85</v>
      </c>
      <c r="D467" s="231">
        <v>2739.9833333333336</v>
      </c>
      <c r="E467" s="231">
        <v>2697.9666666666672</v>
      </c>
      <c r="F467" s="231">
        <v>2674.0833333333335</v>
      </c>
      <c r="G467" s="231">
        <v>2632.0666666666671</v>
      </c>
      <c r="H467" s="231">
        <v>2763.8666666666672</v>
      </c>
      <c r="I467" s="231">
        <v>2805.8833333333337</v>
      </c>
      <c r="J467" s="231">
        <v>2829.7666666666673</v>
      </c>
      <c r="K467" s="230">
        <v>2782</v>
      </c>
      <c r="L467" s="230">
        <v>2716.1</v>
      </c>
      <c r="M467" s="230">
        <v>6.1244100000000001</v>
      </c>
      <c r="N467" s="1"/>
      <c r="O467" s="1"/>
    </row>
    <row r="468" spans="1:15" ht="12.75" customHeight="1">
      <c r="A468" s="30">
        <v>458</v>
      </c>
      <c r="B468" s="216" t="s">
        <v>199</v>
      </c>
      <c r="C468" s="230">
        <v>1650.05</v>
      </c>
      <c r="D468" s="231">
        <v>1652.3666666666668</v>
      </c>
      <c r="E468" s="231">
        <v>1639.1833333333336</v>
      </c>
      <c r="F468" s="231">
        <v>1628.3166666666668</v>
      </c>
      <c r="G468" s="231">
        <v>1615.1333333333337</v>
      </c>
      <c r="H468" s="231">
        <v>1663.2333333333336</v>
      </c>
      <c r="I468" s="231">
        <v>1676.416666666667</v>
      </c>
      <c r="J468" s="231">
        <v>1687.2833333333335</v>
      </c>
      <c r="K468" s="230">
        <v>1665.55</v>
      </c>
      <c r="L468" s="230">
        <v>1641.5</v>
      </c>
      <c r="M468" s="230">
        <v>2.4768699999999999</v>
      </c>
      <c r="N468" s="1"/>
      <c r="O468" s="1"/>
    </row>
    <row r="469" spans="1:15" ht="12.75" customHeight="1">
      <c r="A469" s="30">
        <v>459</v>
      </c>
      <c r="B469" s="216" t="s">
        <v>200</v>
      </c>
      <c r="C469" s="230">
        <v>535.15</v>
      </c>
      <c r="D469" s="231">
        <v>535.7166666666667</v>
      </c>
      <c r="E469" s="231">
        <v>531.43333333333339</v>
      </c>
      <c r="F469" s="231">
        <v>527.7166666666667</v>
      </c>
      <c r="G469" s="231">
        <v>523.43333333333339</v>
      </c>
      <c r="H469" s="231">
        <v>539.43333333333339</v>
      </c>
      <c r="I469" s="231">
        <v>543.7166666666667</v>
      </c>
      <c r="J469" s="231">
        <v>547.43333333333339</v>
      </c>
      <c r="K469" s="230">
        <v>540</v>
      </c>
      <c r="L469" s="230">
        <v>532</v>
      </c>
      <c r="M469" s="230">
        <v>1.1485399999999999</v>
      </c>
      <c r="N469" s="1"/>
      <c r="O469" s="1"/>
    </row>
    <row r="470" spans="1:15" ht="12.75" customHeight="1">
      <c r="A470" s="30">
        <v>460</v>
      </c>
      <c r="B470" s="216" t="s">
        <v>614</v>
      </c>
      <c r="C470" s="230">
        <v>669.9</v>
      </c>
      <c r="D470" s="231">
        <v>672.86666666666667</v>
      </c>
      <c r="E470" s="231">
        <v>662.08333333333337</v>
      </c>
      <c r="F470" s="231">
        <v>654.26666666666665</v>
      </c>
      <c r="G470" s="231">
        <v>643.48333333333335</v>
      </c>
      <c r="H470" s="231">
        <v>680.68333333333339</v>
      </c>
      <c r="I470" s="231">
        <v>691.4666666666667</v>
      </c>
      <c r="J470" s="231">
        <v>699.28333333333342</v>
      </c>
      <c r="K470" s="230">
        <v>683.65</v>
      </c>
      <c r="L470" s="230">
        <v>665.05</v>
      </c>
      <c r="M470" s="230">
        <v>0.51400999999999997</v>
      </c>
      <c r="N470" s="1"/>
      <c r="O470" s="1"/>
    </row>
    <row r="471" spans="1:15" ht="12.75" customHeight="1">
      <c r="A471" s="30">
        <v>461</v>
      </c>
      <c r="B471" s="216" t="s">
        <v>201</v>
      </c>
      <c r="C471" s="230">
        <v>1490.7</v>
      </c>
      <c r="D471" s="231">
        <v>1498.1666666666667</v>
      </c>
      <c r="E471" s="231">
        <v>1478.5833333333335</v>
      </c>
      <c r="F471" s="231">
        <v>1466.4666666666667</v>
      </c>
      <c r="G471" s="231">
        <v>1446.8833333333334</v>
      </c>
      <c r="H471" s="231">
        <v>1510.2833333333335</v>
      </c>
      <c r="I471" s="231">
        <v>1529.866666666667</v>
      </c>
      <c r="J471" s="231">
        <v>1541.9833333333336</v>
      </c>
      <c r="K471" s="230">
        <v>1517.75</v>
      </c>
      <c r="L471" s="230">
        <v>1486.05</v>
      </c>
      <c r="M471" s="230">
        <v>2.4590000000000001</v>
      </c>
      <c r="N471" s="1"/>
      <c r="O471" s="1"/>
    </row>
    <row r="472" spans="1:15" ht="12.75" customHeight="1">
      <c r="A472" s="30">
        <v>462</v>
      </c>
      <c r="B472" s="216" t="s">
        <v>491</v>
      </c>
      <c r="C472" s="230">
        <v>34.15</v>
      </c>
      <c r="D472" s="231">
        <v>34.483333333333327</v>
      </c>
      <c r="E472" s="231">
        <v>33.666666666666657</v>
      </c>
      <c r="F472" s="231">
        <v>33.18333333333333</v>
      </c>
      <c r="G472" s="231">
        <v>32.36666666666666</v>
      </c>
      <c r="H472" s="231">
        <v>34.966666666666654</v>
      </c>
      <c r="I472" s="231">
        <v>35.783333333333331</v>
      </c>
      <c r="J472" s="231">
        <v>36.266666666666652</v>
      </c>
      <c r="K472" s="230">
        <v>35.299999999999997</v>
      </c>
      <c r="L472" s="230">
        <v>34</v>
      </c>
      <c r="M472" s="230">
        <v>135.20039</v>
      </c>
      <c r="N472" s="1"/>
      <c r="O472" s="1"/>
    </row>
    <row r="473" spans="1:15" ht="12.75" customHeight="1">
      <c r="A473" s="30">
        <v>463</v>
      </c>
      <c r="B473" s="216" t="s">
        <v>829</v>
      </c>
      <c r="C473" s="230">
        <v>270.85000000000002</v>
      </c>
      <c r="D473" s="231">
        <v>269.15000000000003</v>
      </c>
      <c r="E473" s="231">
        <v>266.30000000000007</v>
      </c>
      <c r="F473" s="231">
        <v>261.75000000000006</v>
      </c>
      <c r="G473" s="231">
        <v>258.90000000000009</v>
      </c>
      <c r="H473" s="231">
        <v>273.70000000000005</v>
      </c>
      <c r="I473" s="231">
        <v>276.55000000000007</v>
      </c>
      <c r="J473" s="231">
        <v>281.10000000000002</v>
      </c>
      <c r="K473" s="230">
        <v>272</v>
      </c>
      <c r="L473" s="230">
        <v>264.60000000000002</v>
      </c>
      <c r="M473" s="230">
        <v>6.1226200000000004</v>
      </c>
      <c r="N473" s="1"/>
      <c r="O473" s="1"/>
    </row>
    <row r="474" spans="1:15" ht="12.75" customHeight="1">
      <c r="A474" s="30">
        <v>464</v>
      </c>
      <c r="B474" s="216" t="s">
        <v>492</v>
      </c>
      <c r="C474" s="230">
        <v>390.2</v>
      </c>
      <c r="D474" s="231">
        <v>392.56666666666661</v>
      </c>
      <c r="E474" s="231">
        <v>384.78333333333319</v>
      </c>
      <c r="F474" s="231">
        <v>379.36666666666656</v>
      </c>
      <c r="G474" s="231">
        <v>371.58333333333314</v>
      </c>
      <c r="H474" s="231">
        <v>397.98333333333323</v>
      </c>
      <c r="I474" s="231">
        <v>405.76666666666665</v>
      </c>
      <c r="J474" s="231">
        <v>411.18333333333328</v>
      </c>
      <c r="K474" s="230">
        <v>400.35</v>
      </c>
      <c r="L474" s="230">
        <v>387.15</v>
      </c>
      <c r="M474" s="230">
        <v>15.25525</v>
      </c>
      <c r="N474" s="1"/>
      <c r="O474" s="1"/>
    </row>
    <row r="475" spans="1:15" ht="12.75" customHeight="1">
      <c r="A475" s="30">
        <v>465</v>
      </c>
      <c r="B475" s="216" t="s">
        <v>493</v>
      </c>
      <c r="C475" s="230">
        <v>2689.65</v>
      </c>
      <c r="D475" s="231">
        <v>2712.2166666666667</v>
      </c>
      <c r="E475" s="231">
        <v>2649.4333333333334</v>
      </c>
      <c r="F475" s="231">
        <v>2609.2166666666667</v>
      </c>
      <c r="G475" s="231">
        <v>2546.4333333333334</v>
      </c>
      <c r="H475" s="231">
        <v>2752.4333333333334</v>
      </c>
      <c r="I475" s="231">
        <v>2815.2166666666672</v>
      </c>
      <c r="J475" s="231">
        <v>2855.4333333333334</v>
      </c>
      <c r="K475" s="230">
        <v>2775</v>
      </c>
      <c r="L475" s="230">
        <v>2672</v>
      </c>
      <c r="M475" s="230">
        <v>1.1559900000000001</v>
      </c>
      <c r="N475" s="1"/>
      <c r="O475" s="1"/>
    </row>
    <row r="476" spans="1:15" ht="12.75" customHeight="1">
      <c r="A476" s="30">
        <v>466</v>
      </c>
      <c r="B476" s="216" t="s">
        <v>873</v>
      </c>
      <c r="C476" s="230">
        <v>26.9</v>
      </c>
      <c r="D476" s="231">
        <v>27.05</v>
      </c>
      <c r="E476" s="231">
        <v>26.700000000000003</v>
      </c>
      <c r="F476" s="231">
        <v>26.500000000000004</v>
      </c>
      <c r="G476" s="231">
        <v>26.150000000000006</v>
      </c>
      <c r="H476" s="231">
        <v>27.25</v>
      </c>
      <c r="I476" s="231">
        <v>27.6</v>
      </c>
      <c r="J476" s="231">
        <v>27.799999999999997</v>
      </c>
      <c r="K476" s="230">
        <v>27.4</v>
      </c>
      <c r="L476" s="230">
        <v>26.85</v>
      </c>
      <c r="M476" s="230">
        <v>48.127429999999997</v>
      </c>
      <c r="N476" s="1"/>
      <c r="O476" s="1"/>
    </row>
    <row r="477" spans="1:15" ht="12.75" customHeight="1">
      <c r="A477" s="30">
        <v>467</v>
      </c>
      <c r="B477" s="216" t="s">
        <v>494</v>
      </c>
      <c r="C477" s="230">
        <v>445.65</v>
      </c>
      <c r="D477" s="231">
        <v>446.31666666666666</v>
      </c>
      <c r="E477" s="231">
        <v>442.63333333333333</v>
      </c>
      <c r="F477" s="231">
        <v>439.61666666666667</v>
      </c>
      <c r="G477" s="231">
        <v>435.93333333333334</v>
      </c>
      <c r="H477" s="231">
        <v>449.33333333333331</v>
      </c>
      <c r="I477" s="231">
        <v>453.01666666666659</v>
      </c>
      <c r="J477" s="231">
        <v>456.0333333333333</v>
      </c>
      <c r="K477" s="230">
        <v>450</v>
      </c>
      <c r="L477" s="230">
        <v>443.3</v>
      </c>
      <c r="M477" s="230">
        <v>1.90846</v>
      </c>
      <c r="N477" s="1"/>
      <c r="O477" s="1"/>
    </row>
    <row r="478" spans="1:15" ht="12.75" customHeight="1">
      <c r="A478" s="30">
        <v>468</v>
      </c>
      <c r="B478" s="216" t="s">
        <v>859</v>
      </c>
      <c r="C478" s="230">
        <v>561.15</v>
      </c>
      <c r="D478" s="231">
        <v>562.7166666666667</v>
      </c>
      <c r="E478" s="231">
        <v>556.43333333333339</v>
      </c>
      <c r="F478" s="231">
        <v>551.7166666666667</v>
      </c>
      <c r="G478" s="231">
        <v>545.43333333333339</v>
      </c>
      <c r="H478" s="231">
        <v>567.43333333333339</v>
      </c>
      <c r="I478" s="231">
        <v>573.7166666666667</v>
      </c>
      <c r="J478" s="231">
        <v>578.43333333333339</v>
      </c>
      <c r="K478" s="230">
        <v>569</v>
      </c>
      <c r="L478" s="230">
        <v>558</v>
      </c>
      <c r="M478" s="230">
        <v>1.5675699999999999</v>
      </c>
      <c r="N478" s="1"/>
      <c r="O478" s="1"/>
    </row>
    <row r="479" spans="1:15" ht="12.75" customHeight="1">
      <c r="A479" s="30">
        <v>469</v>
      </c>
      <c r="B479" s="216" t="s">
        <v>205</v>
      </c>
      <c r="C479" s="230">
        <v>673.35</v>
      </c>
      <c r="D479" s="231">
        <v>675.76666666666677</v>
      </c>
      <c r="E479" s="231">
        <v>669.73333333333358</v>
      </c>
      <c r="F479" s="231">
        <v>666.11666666666679</v>
      </c>
      <c r="G479" s="231">
        <v>660.0833333333336</v>
      </c>
      <c r="H479" s="231">
        <v>679.38333333333355</v>
      </c>
      <c r="I479" s="231">
        <v>685.41666666666663</v>
      </c>
      <c r="J479" s="231">
        <v>689.03333333333353</v>
      </c>
      <c r="K479" s="230">
        <v>681.8</v>
      </c>
      <c r="L479" s="230">
        <v>672.15</v>
      </c>
      <c r="M479" s="230">
        <v>14.08554</v>
      </c>
      <c r="N479" s="1"/>
      <c r="O479" s="1"/>
    </row>
    <row r="480" spans="1:15" ht="12.75" customHeight="1">
      <c r="A480" s="30">
        <v>470</v>
      </c>
      <c r="B480" s="216" t="s">
        <v>495</v>
      </c>
      <c r="C480" s="230">
        <v>648.75</v>
      </c>
      <c r="D480" s="231">
        <v>654.5333333333333</v>
      </c>
      <c r="E480" s="231">
        <v>640.21666666666658</v>
      </c>
      <c r="F480" s="231">
        <v>631.68333333333328</v>
      </c>
      <c r="G480" s="231">
        <v>617.36666666666656</v>
      </c>
      <c r="H480" s="231">
        <v>663.06666666666661</v>
      </c>
      <c r="I480" s="231">
        <v>677.38333333333321</v>
      </c>
      <c r="J480" s="231">
        <v>685.91666666666663</v>
      </c>
      <c r="K480" s="230">
        <v>668.85</v>
      </c>
      <c r="L480" s="230">
        <v>646</v>
      </c>
      <c r="M480" s="230">
        <v>0.85894000000000004</v>
      </c>
      <c r="N480" s="1"/>
      <c r="O480" s="1"/>
    </row>
    <row r="481" spans="1:15" ht="12.75" customHeight="1">
      <c r="A481" s="30">
        <v>471</v>
      </c>
      <c r="B481" s="216" t="s">
        <v>204</v>
      </c>
      <c r="C481" s="230">
        <v>7604.15</v>
      </c>
      <c r="D481" s="231">
        <v>7652.833333333333</v>
      </c>
      <c r="E481" s="231">
        <v>7537.8166666666657</v>
      </c>
      <c r="F481" s="231">
        <v>7471.4833333333327</v>
      </c>
      <c r="G481" s="231">
        <v>7356.4666666666653</v>
      </c>
      <c r="H481" s="231">
        <v>7719.1666666666661</v>
      </c>
      <c r="I481" s="231">
        <v>7834.1833333333343</v>
      </c>
      <c r="J481" s="231">
        <v>7900.5166666666664</v>
      </c>
      <c r="K481" s="230">
        <v>7767.85</v>
      </c>
      <c r="L481" s="230">
        <v>7586.5</v>
      </c>
      <c r="M481" s="230">
        <v>1.57714</v>
      </c>
      <c r="N481" s="1"/>
      <c r="O481" s="1"/>
    </row>
    <row r="482" spans="1:15" ht="12.75" customHeight="1">
      <c r="A482" s="30">
        <v>472</v>
      </c>
      <c r="B482" s="216" t="s">
        <v>273</v>
      </c>
      <c r="C482" s="230">
        <v>70.150000000000006</v>
      </c>
      <c r="D482" s="231">
        <v>70.566666666666677</v>
      </c>
      <c r="E482" s="231">
        <v>69.433333333333351</v>
      </c>
      <c r="F482" s="231">
        <v>68.716666666666669</v>
      </c>
      <c r="G482" s="231">
        <v>67.583333333333343</v>
      </c>
      <c r="H482" s="231">
        <v>71.28333333333336</v>
      </c>
      <c r="I482" s="231">
        <v>72.416666666666686</v>
      </c>
      <c r="J482" s="231">
        <v>73.133333333333368</v>
      </c>
      <c r="K482" s="230">
        <v>71.7</v>
      </c>
      <c r="L482" s="230">
        <v>69.849999999999994</v>
      </c>
      <c r="M482" s="230">
        <v>52.395760000000003</v>
      </c>
      <c r="N482" s="1"/>
      <c r="O482" s="1"/>
    </row>
    <row r="483" spans="1:15" ht="12.75" customHeight="1">
      <c r="A483" s="30">
        <v>473</v>
      </c>
      <c r="B483" s="216" t="s">
        <v>203</v>
      </c>
      <c r="C483" s="230">
        <v>1424.45</v>
      </c>
      <c r="D483" s="231">
        <v>1429.8499999999997</v>
      </c>
      <c r="E483" s="231">
        <v>1414.6999999999994</v>
      </c>
      <c r="F483" s="231">
        <v>1404.9499999999996</v>
      </c>
      <c r="G483" s="231">
        <v>1389.7999999999993</v>
      </c>
      <c r="H483" s="231">
        <v>1439.5999999999995</v>
      </c>
      <c r="I483" s="231">
        <v>1454.7499999999995</v>
      </c>
      <c r="J483" s="231">
        <v>1464.4999999999995</v>
      </c>
      <c r="K483" s="230">
        <v>1445</v>
      </c>
      <c r="L483" s="230">
        <v>1420.1</v>
      </c>
      <c r="M483" s="230">
        <v>0.98646999999999996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797</v>
      </c>
      <c r="D484" s="240">
        <v>797.66666666666663</v>
      </c>
      <c r="E484" s="240">
        <v>790.33333333333326</v>
      </c>
      <c r="F484" s="240">
        <v>783.66666666666663</v>
      </c>
      <c r="G484" s="240">
        <v>776.33333333333326</v>
      </c>
      <c r="H484" s="240">
        <v>804.33333333333326</v>
      </c>
      <c r="I484" s="240">
        <v>811.66666666666652</v>
      </c>
      <c r="J484" s="239">
        <v>818.33333333333326</v>
      </c>
      <c r="K484" s="239">
        <v>805</v>
      </c>
      <c r="L484" s="239">
        <v>791</v>
      </c>
      <c r="M484" s="216">
        <v>4.6901799999999998</v>
      </c>
      <c r="N484" s="1"/>
      <c r="O484" s="1"/>
    </row>
    <row r="485" spans="1:15" ht="12.75" customHeight="1">
      <c r="A485" s="30">
        <v>475</v>
      </c>
      <c r="B485" s="239" t="s">
        <v>274</v>
      </c>
      <c r="C485" s="240">
        <v>253.6</v>
      </c>
      <c r="D485" s="240">
        <v>253.30000000000004</v>
      </c>
      <c r="E485" s="240">
        <v>251.35000000000008</v>
      </c>
      <c r="F485" s="240">
        <v>249.10000000000005</v>
      </c>
      <c r="G485" s="240">
        <v>247.15000000000009</v>
      </c>
      <c r="H485" s="240">
        <v>255.55000000000007</v>
      </c>
      <c r="I485" s="240">
        <v>257.50000000000006</v>
      </c>
      <c r="J485" s="239">
        <v>259.75000000000006</v>
      </c>
      <c r="K485" s="239">
        <v>255.25</v>
      </c>
      <c r="L485" s="239">
        <v>251.05</v>
      </c>
      <c r="M485" s="216">
        <v>0.89249000000000001</v>
      </c>
      <c r="N485" s="1"/>
      <c r="O485" s="1"/>
    </row>
    <row r="486" spans="1:15" ht="12.75" customHeight="1">
      <c r="A486" s="30">
        <v>476</v>
      </c>
      <c r="B486" s="239" t="s">
        <v>496</v>
      </c>
      <c r="C486" s="230">
        <v>2055.85</v>
      </c>
      <c r="D486" s="231">
        <v>2059.5333333333333</v>
      </c>
      <c r="E486" s="231">
        <v>2045.3666666666668</v>
      </c>
      <c r="F486" s="231">
        <v>2034.8833333333337</v>
      </c>
      <c r="G486" s="231">
        <v>2020.7166666666672</v>
      </c>
      <c r="H486" s="231">
        <v>2070.0166666666664</v>
      </c>
      <c r="I486" s="231">
        <v>2084.1833333333334</v>
      </c>
      <c r="J486" s="231">
        <v>2094.6666666666661</v>
      </c>
      <c r="K486" s="230">
        <v>2073.6999999999998</v>
      </c>
      <c r="L486" s="230">
        <v>2049.0500000000002</v>
      </c>
      <c r="M486" s="230">
        <v>0.35524</v>
      </c>
      <c r="N486" s="1"/>
      <c r="O486" s="1"/>
    </row>
    <row r="487" spans="1:15" ht="12.75" customHeight="1">
      <c r="A487" s="30">
        <v>477</v>
      </c>
      <c r="B487" s="239" t="s">
        <v>497</v>
      </c>
      <c r="C487" s="240">
        <v>627.85</v>
      </c>
      <c r="D487" s="240">
        <v>630.41666666666663</v>
      </c>
      <c r="E487" s="240">
        <v>615.83333333333326</v>
      </c>
      <c r="F487" s="240">
        <v>603.81666666666661</v>
      </c>
      <c r="G487" s="240">
        <v>589.23333333333323</v>
      </c>
      <c r="H487" s="240">
        <v>642.43333333333328</v>
      </c>
      <c r="I487" s="240">
        <v>657.01666666666654</v>
      </c>
      <c r="J487" s="239">
        <v>669.0333333333333</v>
      </c>
      <c r="K487" s="239">
        <v>645</v>
      </c>
      <c r="L487" s="239">
        <v>618.4</v>
      </c>
      <c r="M487" s="216">
        <v>2.2026500000000002</v>
      </c>
      <c r="N487" s="1"/>
      <c r="O487" s="1"/>
    </row>
    <row r="488" spans="1:15" ht="12.75" customHeight="1">
      <c r="A488" s="30">
        <v>478</v>
      </c>
      <c r="B488" s="239" t="s">
        <v>498</v>
      </c>
      <c r="C488" s="230">
        <v>299.45</v>
      </c>
      <c r="D488" s="231">
        <v>304.65000000000003</v>
      </c>
      <c r="E488" s="231">
        <v>292.30000000000007</v>
      </c>
      <c r="F488" s="231">
        <v>285.15000000000003</v>
      </c>
      <c r="G488" s="231">
        <v>272.80000000000007</v>
      </c>
      <c r="H488" s="231">
        <v>311.80000000000007</v>
      </c>
      <c r="I488" s="231">
        <v>324.15000000000009</v>
      </c>
      <c r="J488" s="231">
        <v>331.30000000000007</v>
      </c>
      <c r="K488" s="230">
        <v>317</v>
      </c>
      <c r="L488" s="230">
        <v>297.5</v>
      </c>
      <c r="M488" s="230">
        <v>7.2196899999999999</v>
      </c>
      <c r="N488" s="1"/>
      <c r="O488" s="1"/>
    </row>
    <row r="489" spans="1:15" ht="12.75" customHeight="1">
      <c r="A489" s="30">
        <v>479</v>
      </c>
      <c r="B489" s="239" t="s">
        <v>499</v>
      </c>
      <c r="C489" s="240">
        <v>327.9</v>
      </c>
      <c r="D489" s="240">
        <v>329.84999999999997</v>
      </c>
      <c r="E489" s="231">
        <v>324.94999999999993</v>
      </c>
      <c r="F489" s="231">
        <v>321.99999999999994</v>
      </c>
      <c r="G489" s="231">
        <v>317.09999999999991</v>
      </c>
      <c r="H489" s="231">
        <v>332.79999999999995</v>
      </c>
      <c r="I489" s="231">
        <v>337.69999999999993</v>
      </c>
      <c r="J489" s="231">
        <v>340.65</v>
      </c>
      <c r="K489" s="230">
        <v>334.75</v>
      </c>
      <c r="L489" s="230">
        <v>326.89999999999998</v>
      </c>
      <c r="M489" s="230">
        <v>1.39642</v>
      </c>
      <c r="N489" s="1"/>
      <c r="O489" s="1"/>
    </row>
    <row r="490" spans="1:15" ht="12.75" customHeight="1">
      <c r="A490" s="30">
        <v>480</v>
      </c>
      <c r="B490" s="239" t="s">
        <v>500</v>
      </c>
      <c r="C490" s="230">
        <v>300.45</v>
      </c>
      <c r="D490" s="231">
        <v>300.25</v>
      </c>
      <c r="E490" s="231">
        <v>295.8</v>
      </c>
      <c r="F490" s="231">
        <v>291.15000000000003</v>
      </c>
      <c r="G490" s="231">
        <v>286.70000000000005</v>
      </c>
      <c r="H490" s="231">
        <v>304.89999999999998</v>
      </c>
      <c r="I490" s="231">
        <v>309.35000000000002</v>
      </c>
      <c r="J490" s="231">
        <v>313.99999999999994</v>
      </c>
      <c r="K490" s="230">
        <v>304.7</v>
      </c>
      <c r="L490" s="230">
        <v>295.60000000000002</v>
      </c>
      <c r="M490" s="230">
        <v>0.93737999999999999</v>
      </c>
      <c r="N490" s="1"/>
      <c r="O490" s="1"/>
    </row>
    <row r="491" spans="1:15" ht="12.75" customHeight="1">
      <c r="A491" s="30">
        <v>481</v>
      </c>
      <c r="B491" s="239" t="s">
        <v>275</v>
      </c>
      <c r="C491" s="240">
        <v>1576.15</v>
      </c>
      <c r="D491" s="240">
        <v>1586.1833333333334</v>
      </c>
      <c r="E491" s="231">
        <v>1557.9666666666667</v>
      </c>
      <c r="F491" s="231">
        <v>1539.7833333333333</v>
      </c>
      <c r="G491" s="231">
        <v>1511.5666666666666</v>
      </c>
      <c r="H491" s="231">
        <v>1604.3666666666668</v>
      </c>
      <c r="I491" s="231">
        <v>1632.5833333333335</v>
      </c>
      <c r="J491" s="231">
        <v>1650.7666666666669</v>
      </c>
      <c r="K491" s="230">
        <v>1614.4</v>
      </c>
      <c r="L491" s="230">
        <v>1568</v>
      </c>
      <c r="M491" s="230">
        <v>8.1733100000000007</v>
      </c>
      <c r="N491" s="1"/>
      <c r="O491" s="1"/>
    </row>
    <row r="492" spans="1:15" ht="12.75" customHeight="1">
      <c r="A492" s="30">
        <v>482</v>
      </c>
      <c r="B492" s="216" t="s">
        <v>860</v>
      </c>
      <c r="C492" s="230">
        <v>1249.0999999999999</v>
      </c>
      <c r="D492" s="231">
        <v>1254.6333333333332</v>
      </c>
      <c r="E492" s="231">
        <v>1189.4666666666665</v>
      </c>
      <c r="F492" s="231">
        <v>1129.8333333333333</v>
      </c>
      <c r="G492" s="231">
        <v>1064.6666666666665</v>
      </c>
      <c r="H492" s="231">
        <v>1314.2666666666664</v>
      </c>
      <c r="I492" s="231">
        <v>1379.4333333333334</v>
      </c>
      <c r="J492" s="231">
        <v>1439.0666666666664</v>
      </c>
      <c r="K492" s="230">
        <v>1319.8</v>
      </c>
      <c r="L492" s="230">
        <v>1195</v>
      </c>
      <c r="M492" s="230">
        <v>12.77918</v>
      </c>
      <c r="N492" s="1"/>
      <c r="O492" s="1"/>
    </row>
    <row r="493" spans="1:15" ht="12.75" customHeight="1">
      <c r="A493" s="30">
        <v>483</v>
      </c>
      <c r="B493" s="216" t="s">
        <v>206</v>
      </c>
      <c r="C493" s="240">
        <v>278.55</v>
      </c>
      <c r="D493" s="240">
        <v>280.25</v>
      </c>
      <c r="E493" s="231">
        <v>276.3</v>
      </c>
      <c r="F493" s="231">
        <v>274.05</v>
      </c>
      <c r="G493" s="231">
        <v>270.10000000000002</v>
      </c>
      <c r="H493" s="231">
        <v>282.5</v>
      </c>
      <c r="I493" s="231">
        <v>286.45000000000005</v>
      </c>
      <c r="J493" s="231">
        <v>288.7</v>
      </c>
      <c r="K493" s="230">
        <v>284.2</v>
      </c>
      <c r="L493" s="230">
        <v>278</v>
      </c>
      <c r="M493" s="230">
        <v>75.052080000000004</v>
      </c>
      <c r="N493" s="1"/>
      <c r="O493" s="1"/>
    </row>
    <row r="494" spans="1:15" ht="12.75" customHeight="1">
      <c r="A494" s="30">
        <v>484</v>
      </c>
      <c r="B494" s="216" t="s">
        <v>830</v>
      </c>
      <c r="C494" s="230">
        <v>379.35</v>
      </c>
      <c r="D494" s="231">
        <v>383.95</v>
      </c>
      <c r="E494" s="231">
        <v>373.4</v>
      </c>
      <c r="F494" s="231">
        <v>367.45</v>
      </c>
      <c r="G494" s="231">
        <v>356.9</v>
      </c>
      <c r="H494" s="231">
        <v>389.9</v>
      </c>
      <c r="I494" s="231">
        <v>400.45000000000005</v>
      </c>
      <c r="J494" s="231">
        <v>406.4</v>
      </c>
      <c r="K494" s="230">
        <v>394.5</v>
      </c>
      <c r="L494" s="230">
        <v>378</v>
      </c>
      <c r="M494" s="230">
        <v>0.83828999999999998</v>
      </c>
      <c r="N494" s="1"/>
      <c r="O494" s="1"/>
    </row>
    <row r="495" spans="1:15" ht="12.75" customHeight="1">
      <c r="A495" s="30">
        <v>485</v>
      </c>
      <c r="B495" s="216" t="s">
        <v>501</v>
      </c>
      <c r="C495" s="240">
        <v>1945.95</v>
      </c>
      <c r="D495" s="240">
        <v>1953.3166666666666</v>
      </c>
      <c r="E495" s="231">
        <v>1936.6333333333332</v>
      </c>
      <c r="F495" s="231">
        <v>1927.3166666666666</v>
      </c>
      <c r="G495" s="231">
        <v>1910.6333333333332</v>
      </c>
      <c r="H495" s="231">
        <v>1962.6333333333332</v>
      </c>
      <c r="I495" s="231">
        <v>1979.3166666666666</v>
      </c>
      <c r="J495" s="231">
        <v>1988.6333333333332</v>
      </c>
      <c r="K495" s="230">
        <v>1970</v>
      </c>
      <c r="L495" s="230">
        <v>1944</v>
      </c>
      <c r="M495" s="230">
        <v>0.12352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7</v>
      </c>
      <c r="D496" s="240">
        <v>7.0166666666666666</v>
      </c>
      <c r="E496" s="231">
        <v>6.9333333333333336</v>
      </c>
      <c r="F496" s="231">
        <v>6.8666666666666671</v>
      </c>
      <c r="G496" s="231">
        <v>6.7833333333333341</v>
      </c>
      <c r="H496" s="231">
        <v>7.083333333333333</v>
      </c>
      <c r="I496" s="231">
        <v>7.166666666666667</v>
      </c>
      <c r="J496" s="231">
        <v>7.2333333333333325</v>
      </c>
      <c r="K496" s="230">
        <v>7.1</v>
      </c>
      <c r="L496" s="230">
        <v>6.95</v>
      </c>
      <c r="M496" s="230">
        <v>476.96868999999998</v>
      </c>
      <c r="N496" s="1"/>
      <c r="O496" s="1"/>
    </row>
    <row r="497" spans="1:15" ht="12.75" customHeight="1">
      <c r="A497" s="30">
        <v>487</v>
      </c>
      <c r="B497" s="216" t="s">
        <v>207</v>
      </c>
      <c r="C497" s="240">
        <v>797.55</v>
      </c>
      <c r="D497" s="240">
        <v>800.88333333333321</v>
      </c>
      <c r="E497" s="231">
        <v>792.71666666666647</v>
      </c>
      <c r="F497" s="231">
        <v>787.88333333333321</v>
      </c>
      <c r="G497" s="231">
        <v>779.71666666666647</v>
      </c>
      <c r="H497" s="231">
        <v>805.71666666666647</v>
      </c>
      <c r="I497" s="231">
        <v>813.88333333333321</v>
      </c>
      <c r="J497" s="231">
        <v>818.71666666666647</v>
      </c>
      <c r="K497" s="230">
        <v>809.05</v>
      </c>
      <c r="L497" s="230">
        <v>796.05</v>
      </c>
      <c r="M497" s="230">
        <v>3.5492499999999998</v>
      </c>
      <c r="N497" s="1"/>
      <c r="O497" s="1"/>
    </row>
    <row r="498" spans="1:15" ht="12.75" customHeight="1">
      <c r="A498" s="30">
        <v>488</v>
      </c>
      <c r="B498" s="216" t="s">
        <v>502</v>
      </c>
      <c r="C498" s="240">
        <v>234.45</v>
      </c>
      <c r="D498" s="240">
        <v>235.98333333333332</v>
      </c>
      <c r="E498" s="231">
        <v>232.11666666666665</v>
      </c>
      <c r="F498" s="231">
        <v>229.78333333333333</v>
      </c>
      <c r="G498" s="231">
        <v>225.91666666666666</v>
      </c>
      <c r="H498" s="231">
        <v>238.31666666666663</v>
      </c>
      <c r="I498" s="231">
        <v>242.18333333333331</v>
      </c>
      <c r="J498" s="231">
        <v>244.51666666666662</v>
      </c>
      <c r="K498" s="230">
        <v>239.85</v>
      </c>
      <c r="L498" s="230">
        <v>233.65</v>
      </c>
      <c r="M498" s="230">
        <v>5.6846800000000002</v>
      </c>
      <c r="N498" s="1"/>
      <c r="O498" s="1"/>
    </row>
    <row r="499" spans="1:15" ht="12.75" customHeight="1">
      <c r="A499" s="30">
        <v>489</v>
      </c>
      <c r="B499" s="216" t="s">
        <v>503</v>
      </c>
      <c r="C499" s="240">
        <v>92.45</v>
      </c>
      <c r="D499" s="240">
        <v>92.45</v>
      </c>
      <c r="E499" s="231">
        <v>91.600000000000009</v>
      </c>
      <c r="F499" s="231">
        <v>90.75</v>
      </c>
      <c r="G499" s="231">
        <v>89.9</v>
      </c>
      <c r="H499" s="231">
        <v>93.300000000000011</v>
      </c>
      <c r="I499" s="231">
        <v>94.15</v>
      </c>
      <c r="J499" s="231">
        <v>95.000000000000014</v>
      </c>
      <c r="K499" s="230">
        <v>93.3</v>
      </c>
      <c r="L499" s="230">
        <v>91.6</v>
      </c>
      <c r="M499" s="230">
        <v>8.5147600000000008</v>
      </c>
      <c r="N499" s="1"/>
      <c r="O499" s="1"/>
    </row>
    <row r="500" spans="1:15" ht="12.75" customHeight="1">
      <c r="A500" s="30">
        <v>490</v>
      </c>
      <c r="B500" s="216" t="s">
        <v>504</v>
      </c>
      <c r="C500" s="240">
        <v>759.1</v>
      </c>
      <c r="D500" s="240">
        <v>761.01666666666677</v>
      </c>
      <c r="E500" s="231">
        <v>743.13333333333355</v>
      </c>
      <c r="F500" s="231">
        <v>727.16666666666674</v>
      </c>
      <c r="G500" s="231">
        <v>709.28333333333353</v>
      </c>
      <c r="H500" s="231">
        <v>776.98333333333358</v>
      </c>
      <c r="I500" s="231">
        <v>794.86666666666679</v>
      </c>
      <c r="J500" s="231">
        <v>810.8333333333336</v>
      </c>
      <c r="K500" s="230">
        <v>778.9</v>
      </c>
      <c r="L500" s="230">
        <v>745.05</v>
      </c>
      <c r="M500" s="230">
        <v>1.44041</v>
      </c>
      <c r="N500" s="1"/>
      <c r="O500" s="1"/>
    </row>
    <row r="501" spans="1:15" ht="12.75" customHeight="1">
      <c r="A501" s="30">
        <v>491</v>
      </c>
      <c r="B501" s="216" t="s">
        <v>276</v>
      </c>
      <c r="C501" s="240">
        <v>1362.7</v>
      </c>
      <c r="D501" s="240">
        <v>1342</v>
      </c>
      <c r="E501" s="231">
        <v>1312.3</v>
      </c>
      <c r="F501" s="231">
        <v>1261.8999999999999</v>
      </c>
      <c r="G501" s="231">
        <v>1232.1999999999998</v>
      </c>
      <c r="H501" s="231">
        <v>1392.4</v>
      </c>
      <c r="I501" s="231">
        <v>1422.1</v>
      </c>
      <c r="J501" s="231">
        <v>1472.5000000000002</v>
      </c>
      <c r="K501" s="230">
        <v>1371.7</v>
      </c>
      <c r="L501" s="230">
        <v>1291.5999999999999</v>
      </c>
      <c r="M501" s="230">
        <v>9.38307</v>
      </c>
      <c r="N501" s="1"/>
      <c r="O501" s="1"/>
    </row>
    <row r="502" spans="1:15" ht="12.75" customHeight="1">
      <c r="A502" s="30">
        <v>492</v>
      </c>
      <c r="B502" s="216" t="s">
        <v>208</v>
      </c>
      <c r="C502" s="216">
        <v>382.6</v>
      </c>
      <c r="D502" s="240">
        <v>383.40000000000003</v>
      </c>
      <c r="E502" s="231">
        <v>381.45000000000005</v>
      </c>
      <c r="F502" s="231">
        <v>380.3</v>
      </c>
      <c r="G502" s="231">
        <v>378.35</v>
      </c>
      <c r="H502" s="231">
        <v>384.55000000000007</v>
      </c>
      <c r="I502" s="231">
        <v>386.5</v>
      </c>
      <c r="J502" s="231">
        <v>387.65000000000009</v>
      </c>
      <c r="K502" s="230">
        <v>385.35</v>
      </c>
      <c r="L502" s="230">
        <v>382.25</v>
      </c>
      <c r="M502" s="230">
        <v>21.185079999999999</v>
      </c>
      <c r="N502" s="1"/>
      <c r="O502" s="1"/>
    </row>
    <row r="503" spans="1:15" ht="12.75" customHeight="1">
      <c r="A503" s="30">
        <v>493</v>
      </c>
      <c r="B503" s="216" t="s">
        <v>505</v>
      </c>
      <c r="C503" s="216">
        <v>173.2</v>
      </c>
      <c r="D503" s="240">
        <v>173.70000000000002</v>
      </c>
      <c r="E503" s="231">
        <v>171.50000000000003</v>
      </c>
      <c r="F503" s="231">
        <v>169.8</v>
      </c>
      <c r="G503" s="231">
        <v>167.60000000000002</v>
      </c>
      <c r="H503" s="231">
        <v>175.40000000000003</v>
      </c>
      <c r="I503" s="231">
        <v>177.60000000000002</v>
      </c>
      <c r="J503" s="231">
        <v>179.30000000000004</v>
      </c>
      <c r="K503" s="230">
        <v>175.9</v>
      </c>
      <c r="L503" s="230">
        <v>172</v>
      </c>
      <c r="M503" s="230">
        <v>2.7763200000000001</v>
      </c>
      <c r="N503" s="1"/>
      <c r="O503" s="1"/>
    </row>
    <row r="504" spans="1:15" ht="12.75" customHeight="1">
      <c r="A504" s="30">
        <v>494</v>
      </c>
      <c r="B504" s="216" t="s">
        <v>277</v>
      </c>
      <c r="C504" s="216">
        <v>15.7</v>
      </c>
      <c r="D504" s="240">
        <v>15.783333333333333</v>
      </c>
      <c r="E504" s="231">
        <v>15.566666666666666</v>
      </c>
      <c r="F504" s="231">
        <v>15.433333333333334</v>
      </c>
      <c r="G504" s="231">
        <v>15.216666666666667</v>
      </c>
      <c r="H504" s="231">
        <v>15.916666666666666</v>
      </c>
      <c r="I504" s="231">
        <v>16.133333333333333</v>
      </c>
      <c r="J504" s="231">
        <v>16.266666666666666</v>
      </c>
      <c r="K504" s="230">
        <v>16</v>
      </c>
      <c r="L504" s="230">
        <v>15.65</v>
      </c>
      <c r="M504" s="230">
        <v>604.36667</v>
      </c>
      <c r="N504" s="1"/>
      <c r="O504" s="1"/>
    </row>
    <row r="505" spans="1:15" ht="12.75" customHeight="1">
      <c r="A505" s="30">
        <v>495</v>
      </c>
      <c r="B505" s="216" t="s">
        <v>831</v>
      </c>
      <c r="C505" s="216">
        <v>10449.15</v>
      </c>
      <c r="D505" s="240">
        <v>10432.716666666667</v>
      </c>
      <c r="E505" s="231">
        <v>10340.433333333334</v>
      </c>
      <c r="F505" s="231">
        <v>10231.716666666667</v>
      </c>
      <c r="G505" s="231">
        <v>10139.433333333334</v>
      </c>
      <c r="H505" s="231">
        <v>10541.433333333334</v>
      </c>
      <c r="I505" s="231">
        <v>10633.716666666667</v>
      </c>
      <c r="J505" s="231">
        <v>10742.433333333334</v>
      </c>
      <c r="K505" s="230">
        <v>10525</v>
      </c>
      <c r="L505" s="230">
        <v>10324</v>
      </c>
      <c r="M505" s="230">
        <v>2.052E-2</v>
      </c>
      <c r="N505" s="1"/>
      <c r="O505" s="1"/>
    </row>
    <row r="506" spans="1:15" ht="12.75" customHeight="1">
      <c r="A506" s="30">
        <v>496</v>
      </c>
      <c r="B506" s="216" t="s">
        <v>209</v>
      </c>
      <c r="C506" s="240">
        <v>185.15</v>
      </c>
      <c r="D506" s="231">
        <v>186.13333333333335</v>
      </c>
      <c r="E506" s="231">
        <v>183.4666666666667</v>
      </c>
      <c r="F506" s="231">
        <v>181.78333333333333</v>
      </c>
      <c r="G506" s="231">
        <v>179.11666666666667</v>
      </c>
      <c r="H506" s="231">
        <v>187.81666666666672</v>
      </c>
      <c r="I506" s="231">
        <v>190.48333333333341</v>
      </c>
      <c r="J506" s="230">
        <v>192.16666666666674</v>
      </c>
      <c r="K506" s="230">
        <v>188.8</v>
      </c>
      <c r="L506" s="230">
        <v>184.45</v>
      </c>
      <c r="M506" s="216">
        <v>36.349910000000001</v>
      </c>
      <c r="N506" s="1"/>
      <c r="O506" s="1"/>
    </row>
    <row r="507" spans="1:15" ht="12.75" customHeight="1">
      <c r="A507" s="30">
        <v>497</v>
      </c>
      <c r="B507" s="216" t="s">
        <v>506</v>
      </c>
      <c r="C507" s="240">
        <v>349.25</v>
      </c>
      <c r="D507" s="231">
        <v>353.5</v>
      </c>
      <c r="E507" s="231">
        <v>342</v>
      </c>
      <c r="F507" s="231">
        <v>334.75</v>
      </c>
      <c r="G507" s="231">
        <v>323.25</v>
      </c>
      <c r="H507" s="231">
        <v>360.75</v>
      </c>
      <c r="I507" s="231">
        <v>372.25</v>
      </c>
      <c r="J507" s="230">
        <v>379.5</v>
      </c>
      <c r="K507" s="230">
        <v>365</v>
      </c>
      <c r="L507" s="230">
        <v>346.25</v>
      </c>
      <c r="M507" s="216">
        <v>27.532630000000001</v>
      </c>
      <c r="N507" s="1"/>
      <c r="O507" s="1"/>
    </row>
    <row r="508" spans="1:15" ht="12.75" customHeight="1">
      <c r="A508" s="30">
        <v>498</v>
      </c>
      <c r="B508" s="216" t="s">
        <v>805</v>
      </c>
      <c r="C508" s="216">
        <v>63.5</v>
      </c>
      <c r="D508" s="240">
        <v>63.733333333333327</v>
      </c>
      <c r="E508" s="231">
        <v>62.86666666666666</v>
      </c>
      <c r="F508" s="231">
        <v>62.233333333333334</v>
      </c>
      <c r="G508" s="231">
        <v>61.366666666666667</v>
      </c>
      <c r="H508" s="231">
        <v>64.366666666666646</v>
      </c>
      <c r="I508" s="231">
        <v>65.23333333333332</v>
      </c>
      <c r="J508" s="231">
        <v>65.866666666666646</v>
      </c>
      <c r="K508" s="230">
        <v>64.599999999999994</v>
      </c>
      <c r="L508" s="230">
        <v>63.1</v>
      </c>
      <c r="M508" s="230">
        <v>543.01846999999998</v>
      </c>
      <c r="N508" s="1"/>
      <c r="O508" s="1"/>
    </row>
    <row r="509" spans="1:15" ht="12.75" customHeight="1">
      <c r="A509" s="30">
        <v>499</v>
      </c>
      <c r="B509" s="216" t="s">
        <v>796</v>
      </c>
      <c r="C509" s="216">
        <v>508.05</v>
      </c>
      <c r="D509" s="240">
        <v>512.25</v>
      </c>
      <c r="E509" s="231">
        <v>501.70000000000005</v>
      </c>
      <c r="F509" s="231">
        <v>495.35</v>
      </c>
      <c r="G509" s="231">
        <v>484.80000000000007</v>
      </c>
      <c r="H509" s="231">
        <v>518.6</v>
      </c>
      <c r="I509" s="231">
        <v>529.15</v>
      </c>
      <c r="J509" s="231">
        <v>535.5</v>
      </c>
      <c r="K509" s="230">
        <v>522.79999999999995</v>
      </c>
      <c r="L509" s="230">
        <v>505.9</v>
      </c>
      <c r="M509" s="230">
        <v>33.766330000000004</v>
      </c>
      <c r="N509" s="1"/>
      <c r="O509" s="1"/>
    </row>
    <row r="510" spans="1:15" ht="12.75" customHeight="1">
      <c r="A510" s="263">
        <v>500</v>
      </c>
      <c r="B510" s="216" t="s">
        <v>507</v>
      </c>
      <c r="C510" s="240">
        <v>1475.05</v>
      </c>
      <c r="D510" s="231">
        <v>1480.8</v>
      </c>
      <c r="E510" s="231">
        <v>1461.6499999999999</v>
      </c>
      <c r="F510" s="231">
        <v>1448.25</v>
      </c>
      <c r="G510" s="231">
        <v>1429.1</v>
      </c>
      <c r="H510" s="231">
        <v>1494.1999999999998</v>
      </c>
      <c r="I510" s="231">
        <v>1513.35</v>
      </c>
      <c r="J510" s="230">
        <v>1526.7499999999998</v>
      </c>
      <c r="K510" s="230">
        <v>1499.95</v>
      </c>
      <c r="L510" s="230">
        <v>1467.4</v>
      </c>
      <c r="M510" s="216">
        <v>0.20735999999999999</v>
      </c>
      <c r="N510" s="1"/>
      <c r="O510" s="1"/>
    </row>
    <row r="511" spans="1:15" ht="12.75" customHeight="1">
      <c r="A511" s="216">
        <v>501</v>
      </c>
      <c r="B511" s="216" t="s">
        <v>508</v>
      </c>
      <c r="C511" s="216">
        <v>1377.3</v>
      </c>
      <c r="D511" s="240">
        <v>1369.4333333333334</v>
      </c>
      <c r="E511" s="231">
        <v>1358.8666666666668</v>
      </c>
      <c r="F511" s="231">
        <v>1340.4333333333334</v>
      </c>
      <c r="G511" s="231">
        <v>1329.8666666666668</v>
      </c>
      <c r="H511" s="231">
        <v>1387.8666666666668</v>
      </c>
      <c r="I511" s="231">
        <v>1398.4333333333334</v>
      </c>
      <c r="J511" s="231">
        <v>1416.8666666666668</v>
      </c>
      <c r="K511" s="230">
        <v>1380</v>
      </c>
      <c r="L511" s="230">
        <v>1351</v>
      </c>
      <c r="M511" s="230">
        <v>0.27593000000000001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7"/>
      <c r="B5" s="388"/>
      <c r="C5" s="387"/>
      <c r="D5" s="388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389" t="s">
        <v>510</v>
      </c>
      <c r="C7" s="388"/>
      <c r="D7" s="7">
        <f>Main!B10</f>
        <v>45065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45064</v>
      </c>
      <c r="B10" s="29">
        <v>530233</v>
      </c>
      <c r="C10" s="28" t="s">
        <v>1051</v>
      </c>
      <c r="D10" s="28" t="s">
        <v>1052</v>
      </c>
      <c r="E10" s="28" t="s">
        <v>519</v>
      </c>
      <c r="F10" s="85">
        <v>50000</v>
      </c>
      <c r="G10" s="29">
        <v>97.64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45064</v>
      </c>
      <c r="B11" s="29">
        <v>531671</v>
      </c>
      <c r="C11" s="28" t="s">
        <v>1053</v>
      </c>
      <c r="D11" s="28" t="s">
        <v>1054</v>
      </c>
      <c r="E11" s="28" t="s">
        <v>520</v>
      </c>
      <c r="F11" s="85">
        <v>781907</v>
      </c>
      <c r="G11" s="29">
        <v>3.63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45064</v>
      </c>
      <c r="B12" s="29">
        <v>532123</v>
      </c>
      <c r="C12" s="28" t="s">
        <v>1055</v>
      </c>
      <c r="D12" s="28" t="s">
        <v>969</v>
      </c>
      <c r="E12" s="28" t="s">
        <v>520</v>
      </c>
      <c r="F12" s="85">
        <v>497254</v>
      </c>
      <c r="G12" s="29">
        <v>6.7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45064</v>
      </c>
      <c r="B13" s="29">
        <v>532123</v>
      </c>
      <c r="C13" s="28" t="s">
        <v>1055</v>
      </c>
      <c r="D13" s="28" t="s">
        <v>969</v>
      </c>
      <c r="E13" s="28" t="s">
        <v>519</v>
      </c>
      <c r="F13" s="85">
        <v>291160</v>
      </c>
      <c r="G13" s="29">
        <v>6.65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45064</v>
      </c>
      <c r="B14" s="29">
        <v>531283</v>
      </c>
      <c r="C14" s="28" t="s">
        <v>1056</v>
      </c>
      <c r="D14" s="28" t="s">
        <v>1057</v>
      </c>
      <c r="E14" s="28" t="s">
        <v>520</v>
      </c>
      <c r="F14" s="85">
        <v>30105</v>
      </c>
      <c r="G14" s="29">
        <v>7.75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45064</v>
      </c>
      <c r="B15" s="29">
        <v>531364</v>
      </c>
      <c r="C15" s="28" t="s">
        <v>1058</v>
      </c>
      <c r="D15" s="28" t="s">
        <v>1059</v>
      </c>
      <c r="E15" s="28" t="s">
        <v>520</v>
      </c>
      <c r="F15" s="85">
        <v>109500</v>
      </c>
      <c r="G15" s="29">
        <v>68.010000000000005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45064</v>
      </c>
      <c r="B16" s="29">
        <v>543895</v>
      </c>
      <c r="C16" s="28" t="s">
        <v>1026</v>
      </c>
      <c r="D16" s="28" t="s">
        <v>1027</v>
      </c>
      <c r="E16" s="28" t="s">
        <v>519</v>
      </c>
      <c r="F16" s="85">
        <v>34000</v>
      </c>
      <c r="G16" s="29">
        <v>150.04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45064</v>
      </c>
      <c r="B17" s="29">
        <v>543895</v>
      </c>
      <c r="C17" s="28" t="s">
        <v>1026</v>
      </c>
      <c r="D17" s="28" t="s">
        <v>1027</v>
      </c>
      <c r="E17" s="28" t="s">
        <v>520</v>
      </c>
      <c r="F17" s="85">
        <v>150000</v>
      </c>
      <c r="G17" s="29">
        <v>153.27000000000001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45064</v>
      </c>
      <c r="B18" s="29">
        <v>543895</v>
      </c>
      <c r="C18" s="28" t="s">
        <v>1026</v>
      </c>
      <c r="D18" s="28" t="s">
        <v>1029</v>
      </c>
      <c r="E18" s="28" t="s">
        <v>519</v>
      </c>
      <c r="F18" s="85">
        <v>100000</v>
      </c>
      <c r="G18" s="29">
        <v>154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45064</v>
      </c>
      <c r="B19" s="29">
        <v>543895</v>
      </c>
      <c r="C19" s="28" t="s">
        <v>1026</v>
      </c>
      <c r="D19" s="28" t="s">
        <v>1029</v>
      </c>
      <c r="E19" s="28" t="s">
        <v>520</v>
      </c>
      <c r="F19" s="85">
        <v>26000</v>
      </c>
      <c r="G19" s="29">
        <v>153.94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45064</v>
      </c>
      <c r="B20" s="29">
        <v>533048</v>
      </c>
      <c r="C20" s="28" t="s">
        <v>1000</v>
      </c>
      <c r="D20" s="28" t="s">
        <v>1060</v>
      </c>
      <c r="E20" s="28" t="s">
        <v>519</v>
      </c>
      <c r="F20" s="85">
        <v>200000</v>
      </c>
      <c r="G20" s="29">
        <v>36.35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45064</v>
      </c>
      <c r="B21" s="29">
        <v>533048</v>
      </c>
      <c r="C21" s="28" t="s">
        <v>1000</v>
      </c>
      <c r="D21" s="28" t="s">
        <v>1061</v>
      </c>
      <c r="E21" s="28" t="s">
        <v>519</v>
      </c>
      <c r="F21" s="85">
        <v>420000</v>
      </c>
      <c r="G21" s="29">
        <v>37.58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45064</v>
      </c>
      <c r="B22" s="29">
        <v>533048</v>
      </c>
      <c r="C22" s="28" t="s">
        <v>1000</v>
      </c>
      <c r="D22" s="28" t="s">
        <v>1062</v>
      </c>
      <c r="E22" s="28" t="s">
        <v>519</v>
      </c>
      <c r="F22" s="85">
        <v>300000</v>
      </c>
      <c r="G22" s="29">
        <v>36.47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45064</v>
      </c>
      <c r="B23" s="29">
        <v>540377</v>
      </c>
      <c r="C23" s="28" t="s">
        <v>1011</v>
      </c>
      <c r="D23" s="28" t="s">
        <v>1063</v>
      </c>
      <c r="E23" s="28" t="s">
        <v>519</v>
      </c>
      <c r="F23" s="85">
        <v>1639744</v>
      </c>
      <c r="G23" s="29">
        <v>12.14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45064</v>
      </c>
      <c r="B24" s="29">
        <v>531109</v>
      </c>
      <c r="C24" s="28" t="s">
        <v>1064</v>
      </c>
      <c r="D24" s="28" t="s">
        <v>1065</v>
      </c>
      <c r="E24" s="28" t="s">
        <v>520</v>
      </c>
      <c r="F24" s="85">
        <v>300000</v>
      </c>
      <c r="G24" s="29">
        <v>63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45064</v>
      </c>
      <c r="B25" s="29">
        <v>531109</v>
      </c>
      <c r="C25" s="28" t="s">
        <v>1064</v>
      </c>
      <c r="D25" s="28" t="s">
        <v>1066</v>
      </c>
      <c r="E25" s="28" t="s">
        <v>520</v>
      </c>
      <c r="F25" s="85">
        <v>8</v>
      </c>
      <c r="G25" s="29">
        <v>64.75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45064</v>
      </c>
      <c r="B26" s="29">
        <v>531109</v>
      </c>
      <c r="C26" s="28" t="s">
        <v>1064</v>
      </c>
      <c r="D26" s="28" t="s">
        <v>1066</v>
      </c>
      <c r="E26" s="28" t="s">
        <v>519</v>
      </c>
      <c r="F26" s="85">
        <v>117508</v>
      </c>
      <c r="G26" s="29">
        <v>62.1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45064</v>
      </c>
      <c r="B27" s="29">
        <v>531109</v>
      </c>
      <c r="C27" s="28" t="s">
        <v>1064</v>
      </c>
      <c r="D27" s="28" t="s">
        <v>1067</v>
      </c>
      <c r="E27" s="28" t="s">
        <v>519</v>
      </c>
      <c r="F27" s="85">
        <v>100000</v>
      </c>
      <c r="G27" s="29">
        <v>63.5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45064</v>
      </c>
      <c r="B28" s="29">
        <v>534623</v>
      </c>
      <c r="C28" s="28" t="s">
        <v>1068</v>
      </c>
      <c r="D28" s="28" t="s">
        <v>1069</v>
      </c>
      <c r="E28" s="28" t="s">
        <v>519</v>
      </c>
      <c r="F28" s="85">
        <v>14</v>
      </c>
      <c r="G28" s="29">
        <v>19.96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45064</v>
      </c>
      <c r="B29" s="29">
        <v>534623</v>
      </c>
      <c r="C29" s="28" t="s">
        <v>1068</v>
      </c>
      <c r="D29" s="28" t="s">
        <v>1069</v>
      </c>
      <c r="E29" s="28" t="s">
        <v>520</v>
      </c>
      <c r="F29" s="85">
        <v>133921</v>
      </c>
      <c r="G29" s="29">
        <v>21.33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45064</v>
      </c>
      <c r="B30" s="29">
        <v>543830</v>
      </c>
      <c r="C30" s="28" t="s">
        <v>1030</v>
      </c>
      <c r="D30" s="28" t="s">
        <v>1070</v>
      </c>
      <c r="E30" s="28" t="s">
        <v>520</v>
      </c>
      <c r="F30" s="85">
        <v>18000</v>
      </c>
      <c r="G30" s="29">
        <v>81.97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45064</v>
      </c>
      <c r="B31" s="29">
        <v>543830</v>
      </c>
      <c r="C31" s="28" t="s">
        <v>1030</v>
      </c>
      <c r="D31" s="28" t="s">
        <v>1070</v>
      </c>
      <c r="E31" s="28" t="s">
        <v>519</v>
      </c>
      <c r="F31" s="85">
        <v>32000</v>
      </c>
      <c r="G31" s="29">
        <v>83.05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45064</v>
      </c>
      <c r="B32" s="29">
        <v>543830</v>
      </c>
      <c r="C32" s="28" t="s">
        <v>1030</v>
      </c>
      <c r="D32" s="28" t="s">
        <v>1071</v>
      </c>
      <c r="E32" s="28" t="s">
        <v>520</v>
      </c>
      <c r="F32" s="85">
        <v>18000</v>
      </c>
      <c r="G32" s="29">
        <v>83.1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45064</v>
      </c>
      <c r="B33" s="29">
        <v>543874</v>
      </c>
      <c r="C33" s="28" t="s">
        <v>1031</v>
      </c>
      <c r="D33" s="28" t="s">
        <v>1001</v>
      </c>
      <c r="E33" s="28" t="s">
        <v>520</v>
      </c>
      <c r="F33" s="85">
        <v>180000</v>
      </c>
      <c r="G33" s="29">
        <v>63.66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45064</v>
      </c>
      <c r="B34" s="29">
        <v>543902</v>
      </c>
      <c r="C34" s="28" t="s">
        <v>1032</v>
      </c>
      <c r="D34" s="28" t="s">
        <v>1072</v>
      </c>
      <c r="E34" s="28" t="s">
        <v>520</v>
      </c>
      <c r="F34" s="85">
        <v>72000</v>
      </c>
      <c r="G34" s="29">
        <v>50.59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45064</v>
      </c>
      <c r="B35" s="29">
        <v>543902</v>
      </c>
      <c r="C35" s="28" t="s">
        <v>1032</v>
      </c>
      <c r="D35" s="28" t="s">
        <v>1072</v>
      </c>
      <c r="E35" s="28" t="s">
        <v>519</v>
      </c>
      <c r="F35" s="85">
        <v>72000</v>
      </c>
      <c r="G35" s="29">
        <v>51.76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45064</v>
      </c>
      <c r="B36" s="29">
        <v>539584</v>
      </c>
      <c r="C36" s="28" t="s">
        <v>1073</v>
      </c>
      <c r="D36" s="28" t="s">
        <v>1074</v>
      </c>
      <c r="E36" s="28" t="s">
        <v>519</v>
      </c>
      <c r="F36" s="85">
        <v>300000</v>
      </c>
      <c r="G36" s="29">
        <v>1.1100000000000001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45064</v>
      </c>
      <c r="B37" s="29">
        <v>540914</v>
      </c>
      <c r="C37" s="28" t="s">
        <v>1012</v>
      </c>
      <c r="D37" s="28" t="s">
        <v>969</v>
      </c>
      <c r="E37" s="28" t="s">
        <v>520</v>
      </c>
      <c r="F37" s="85">
        <v>75000</v>
      </c>
      <c r="G37" s="29">
        <v>20.84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45064</v>
      </c>
      <c r="B38" s="29">
        <v>543799</v>
      </c>
      <c r="C38" s="28" t="s">
        <v>1075</v>
      </c>
      <c r="D38" s="28" t="s">
        <v>1076</v>
      </c>
      <c r="E38" s="28" t="s">
        <v>519</v>
      </c>
      <c r="F38" s="85">
        <v>33000</v>
      </c>
      <c r="G38" s="29">
        <v>50.72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45064</v>
      </c>
      <c r="B39" s="29">
        <v>543799</v>
      </c>
      <c r="C39" s="28" t="s">
        <v>1075</v>
      </c>
      <c r="D39" s="28" t="s">
        <v>1077</v>
      </c>
      <c r="E39" s="28" t="s">
        <v>519</v>
      </c>
      <c r="F39" s="85">
        <v>24000</v>
      </c>
      <c r="G39" s="29">
        <v>51.79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45064</v>
      </c>
      <c r="B40" s="29">
        <v>543799</v>
      </c>
      <c r="C40" s="28" t="s">
        <v>1075</v>
      </c>
      <c r="D40" s="28" t="s">
        <v>1077</v>
      </c>
      <c r="E40" s="28" t="s">
        <v>520</v>
      </c>
      <c r="F40" s="85">
        <v>60000</v>
      </c>
      <c r="G40" s="29">
        <v>52.76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45064</v>
      </c>
      <c r="B41" s="29">
        <v>543799</v>
      </c>
      <c r="C41" s="28" t="s">
        <v>1075</v>
      </c>
      <c r="D41" s="28" t="s">
        <v>1078</v>
      </c>
      <c r="E41" s="28" t="s">
        <v>520</v>
      </c>
      <c r="F41" s="85">
        <v>105000</v>
      </c>
      <c r="G41" s="29">
        <v>48.26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45064</v>
      </c>
      <c r="B42" s="29">
        <v>543799</v>
      </c>
      <c r="C42" s="28" t="s">
        <v>1075</v>
      </c>
      <c r="D42" s="28" t="s">
        <v>1079</v>
      </c>
      <c r="E42" s="28" t="s">
        <v>519</v>
      </c>
      <c r="F42" s="85">
        <v>30000</v>
      </c>
      <c r="G42" s="29">
        <v>53.01</v>
      </c>
      <c r="H42" s="29" t="s">
        <v>301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45064</v>
      </c>
      <c r="B43" s="29">
        <v>543799</v>
      </c>
      <c r="C43" s="28" t="s">
        <v>1075</v>
      </c>
      <c r="D43" s="28" t="s">
        <v>1080</v>
      </c>
      <c r="E43" s="28" t="s">
        <v>519</v>
      </c>
      <c r="F43" s="85">
        <v>114000</v>
      </c>
      <c r="G43" s="29">
        <v>47.97</v>
      </c>
      <c r="H43" s="29" t="s">
        <v>301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45064</v>
      </c>
      <c r="B44" s="29">
        <v>543799</v>
      </c>
      <c r="C44" s="28" t="s">
        <v>1075</v>
      </c>
      <c r="D44" s="28" t="s">
        <v>1081</v>
      </c>
      <c r="E44" s="28" t="s">
        <v>519</v>
      </c>
      <c r="F44" s="85">
        <v>39000</v>
      </c>
      <c r="G44" s="29">
        <v>53.01</v>
      </c>
      <c r="H44" s="29" t="s">
        <v>301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45064</v>
      </c>
      <c r="B45" s="29">
        <v>543799</v>
      </c>
      <c r="C45" s="28" t="s">
        <v>1075</v>
      </c>
      <c r="D45" s="28" t="s">
        <v>1080</v>
      </c>
      <c r="E45" s="28" t="s">
        <v>520</v>
      </c>
      <c r="F45" s="85">
        <v>162000</v>
      </c>
      <c r="G45" s="29">
        <v>49.61</v>
      </c>
      <c r="H45" s="29" t="s">
        <v>301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45064</v>
      </c>
      <c r="B46" s="29">
        <v>543799</v>
      </c>
      <c r="C46" s="28" t="s">
        <v>1075</v>
      </c>
      <c r="D46" s="28" t="s">
        <v>1028</v>
      </c>
      <c r="E46" s="28" t="s">
        <v>519</v>
      </c>
      <c r="F46" s="85">
        <v>30000</v>
      </c>
      <c r="G46" s="29">
        <v>47.97</v>
      </c>
      <c r="H46" s="29" t="s">
        <v>301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45064</v>
      </c>
      <c r="B47" s="29">
        <v>543799</v>
      </c>
      <c r="C47" s="28" t="s">
        <v>1075</v>
      </c>
      <c r="D47" s="28" t="s">
        <v>969</v>
      </c>
      <c r="E47" s="28" t="s">
        <v>520</v>
      </c>
      <c r="F47" s="85">
        <v>51000</v>
      </c>
      <c r="G47" s="29">
        <v>51.82</v>
      </c>
      <c r="H47" s="29" t="s">
        <v>301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45064</v>
      </c>
      <c r="B48" s="29">
        <v>543799</v>
      </c>
      <c r="C48" s="28" t="s">
        <v>1075</v>
      </c>
      <c r="D48" s="28" t="s">
        <v>1082</v>
      </c>
      <c r="E48" s="28" t="s">
        <v>520</v>
      </c>
      <c r="F48" s="85">
        <v>12000</v>
      </c>
      <c r="G48" s="29">
        <v>47.97</v>
      </c>
      <c r="H48" s="29" t="s">
        <v>301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45064</v>
      </c>
      <c r="B49" s="29">
        <v>543799</v>
      </c>
      <c r="C49" s="28" t="s">
        <v>1075</v>
      </c>
      <c r="D49" s="28" t="s">
        <v>969</v>
      </c>
      <c r="E49" s="28" t="s">
        <v>519</v>
      </c>
      <c r="F49" s="85">
        <v>129000</v>
      </c>
      <c r="G49" s="29">
        <v>48.97</v>
      </c>
      <c r="H49" s="29" t="s">
        <v>301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45064</v>
      </c>
      <c r="B50" s="29">
        <v>543799</v>
      </c>
      <c r="C50" s="28" t="s">
        <v>1075</v>
      </c>
      <c r="D50" s="28" t="s">
        <v>1082</v>
      </c>
      <c r="E50" s="28" t="s">
        <v>519</v>
      </c>
      <c r="F50" s="85">
        <v>30000</v>
      </c>
      <c r="G50" s="29">
        <v>47.98</v>
      </c>
      <c r="H50" s="29" t="s">
        <v>301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45064</v>
      </c>
      <c r="B51" s="29">
        <v>539041</v>
      </c>
      <c r="C51" s="28" t="s">
        <v>1083</v>
      </c>
      <c r="D51" s="28" t="s">
        <v>1077</v>
      </c>
      <c r="E51" s="28" t="s">
        <v>519</v>
      </c>
      <c r="F51" s="85">
        <v>77500</v>
      </c>
      <c r="G51" s="29">
        <v>77.37</v>
      </c>
      <c r="H51" s="29" t="s">
        <v>301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45064</v>
      </c>
      <c r="B52" s="29">
        <v>539041</v>
      </c>
      <c r="C52" s="28" t="s">
        <v>1083</v>
      </c>
      <c r="D52" s="28" t="s">
        <v>1077</v>
      </c>
      <c r="E52" s="28" t="s">
        <v>520</v>
      </c>
      <c r="F52" s="85">
        <v>105000</v>
      </c>
      <c r="G52" s="29">
        <v>77.56</v>
      </c>
      <c r="H52" s="29" t="s">
        <v>301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45064</v>
      </c>
      <c r="B53" s="29">
        <v>539041</v>
      </c>
      <c r="C53" s="28" t="s">
        <v>1083</v>
      </c>
      <c r="D53" s="28" t="s">
        <v>1084</v>
      </c>
      <c r="E53" s="28" t="s">
        <v>519</v>
      </c>
      <c r="F53" s="85">
        <v>135000</v>
      </c>
      <c r="G53" s="29">
        <v>77.88</v>
      </c>
      <c r="H53" s="29" t="s">
        <v>301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45064</v>
      </c>
      <c r="B54" s="29">
        <v>539041</v>
      </c>
      <c r="C54" s="28" t="s">
        <v>1083</v>
      </c>
      <c r="D54" s="28" t="s">
        <v>1085</v>
      </c>
      <c r="E54" s="28" t="s">
        <v>520</v>
      </c>
      <c r="F54" s="85">
        <v>100000</v>
      </c>
      <c r="G54" s="29">
        <v>78.290000000000006</v>
      </c>
      <c r="H54" s="29" t="s">
        <v>301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45064</v>
      </c>
      <c r="B55" s="29">
        <v>539041</v>
      </c>
      <c r="C55" s="28" t="s">
        <v>1083</v>
      </c>
      <c r="D55" s="28" t="s">
        <v>1086</v>
      </c>
      <c r="E55" s="28" t="s">
        <v>519</v>
      </c>
      <c r="F55" s="85">
        <v>112500</v>
      </c>
      <c r="G55" s="29">
        <v>78.290000000000006</v>
      </c>
      <c r="H55" s="29" t="s">
        <v>301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45064</v>
      </c>
      <c r="B56" s="29">
        <v>539041</v>
      </c>
      <c r="C56" s="28" t="s">
        <v>1083</v>
      </c>
      <c r="D56" s="28" t="s">
        <v>1086</v>
      </c>
      <c r="E56" s="28" t="s">
        <v>520</v>
      </c>
      <c r="F56" s="85">
        <v>112500</v>
      </c>
      <c r="G56" s="29">
        <v>77.959999999999994</v>
      </c>
      <c r="H56" s="29" t="s">
        <v>301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45064</v>
      </c>
      <c r="B57" s="29">
        <v>539041</v>
      </c>
      <c r="C57" s="28" t="s">
        <v>1083</v>
      </c>
      <c r="D57" s="28" t="s">
        <v>969</v>
      </c>
      <c r="E57" s="28" t="s">
        <v>520</v>
      </c>
      <c r="F57" s="85">
        <v>115000</v>
      </c>
      <c r="G57" s="29">
        <v>78.290000000000006</v>
      </c>
      <c r="H57" s="29" t="s">
        <v>301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45064</v>
      </c>
      <c r="B58" s="29">
        <v>539041</v>
      </c>
      <c r="C58" s="28" t="s">
        <v>1083</v>
      </c>
      <c r="D58" s="28" t="s">
        <v>969</v>
      </c>
      <c r="E58" s="28" t="s">
        <v>519</v>
      </c>
      <c r="F58" s="85">
        <v>95000</v>
      </c>
      <c r="G58" s="29">
        <v>78.290000000000006</v>
      </c>
      <c r="H58" s="29" t="s">
        <v>301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45064</v>
      </c>
      <c r="B59" s="29">
        <v>542765</v>
      </c>
      <c r="C59" s="28" t="s">
        <v>1087</v>
      </c>
      <c r="D59" s="28" t="s">
        <v>1088</v>
      </c>
      <c r="E59" s="28" t="s">
        <v>520</v>
      </c>
      <c r="F59" s="85">
        <v>3000</v>
      </c>
      <c r="G59" s="29">
        <v>154.4</v>
      </c>
      <c r="H59" s="29" t="s">
        <v>301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45064</v>
      </c>
      <c r="B60" s="29">
        <v>543754</v>
      </c>
      <c r="C60" s="28" t="s">
        <v>1033</v>
      </c>
      <c r="D60" s="28" t="s">
        <v>1027</v>
      </c>
      <c r="E60" s="28" t="s">
        <v>519</v>
      </c>
      <c r="F60" s="85">
        <v>17600</v>
      </c>
      <c r="G60" s="29">
        <v>106.16</v>
      </c>
      <c r="H60" s="29" t="s">
        <v>301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45064</v>
      </c>
      <c r="B61" s="29">
        <v>543754</v>
      </c>
      <c r="C61" s="28" t="s">
        <v>1033</v>
      </c>
      <c r="D61" s="28" t="s">
        <v>1027</v>
      </c>
      <c r="E61" s="28" t="s">
        <v>520</v>
      </c>
      <c r="F61" s="85">
        <v>12800</v>
      </c>
      <c r="G61" s="29">
        <v>107.9</v>
      </c>
      <c r="H61" s="29" t="s">
        <v>301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45064</v>
      </c>
      <c r="B62" s="29">
        <v>511742</v>
      </c>
      <c r="C62" s="28" t="s">
        <v>1089</v>
      </c>
      <c r="D62" s="28" t="s">
        <v>1090</v>
      </c>
      <c r="E62" s="28" t="s">
        <v>519</v>
      </c>
      <c r="F62" s="85">
        <v>626174</v>
      </c>
      <c r="G62" s="29">
        <v>187</v>
      </c>
      <c r="H62" s="29" t="s">
        <v>301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45064</v>
      </c>
      <c r="B63" s="29">
        <v>543545</v>
      </c>
      <c r="C63" s="28" t="s">
        <v>1091</v>
      </c>
      <c r="D63" s="28" t="s">
        <v>1092</v>
      </c>
      <c r="E63" s="28" t="s">
        <v>519</v>
      </c>
      <c r="F63" s="85">
        <v>24000</v>
      </c>
      <c r="G63" s="29">
        <v>58.55</v>
      </c>
      <c r="H63" s="29" t="s">
        <v>301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45064</v>
      </c>
      <c r="B64" s="29">
        <v>543545</v>
      </c>
      <c r="C64" s="28" t="s">
        <v>1091</v>
      </c>
      <c r="D64" s="28" t="s">
        <v>1092</v>
      </c>
      <c r="E64" s="28" t="s">
        <v>520</v>
      </c>
      <c r="F64" s="85">
        <v>67000</v>
      </c>
      <c r="G64" s="29">
        <v>58.49</v>
      </c>
      <c r="H64" s="29" t="s">
        <v>301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45064</v>
      </c>
      <c r="B65" s="29">
        <v>543545</v>
      </c>
      <c r="C65" s="28" t="s">
        <v>1091</v>
      </c>
      <c r="D65" s="28" t="s">
        <v>969</v>
      </c>
      <c r="E65" s="28" t="s">
        <v>519</v>
      </c>
      <c r="F65" s="85">
        <v>65000</v>
      </c>
      <c r="G65" s="29">
        <v>58.35</v>
      </c>
      <c r="H65" s="29" t="s">
        <v>301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45064</v>
      </c>
      <c r="B66" s="29" t="s">
        <v>1093</v>
      </c>
      <c r="C66" s="28" t="s">
        <v>1094</v>
      </c>
      <c r="D66" s="28" t="s">
        <v>989</v>
      </c>
      <c r="E66" s="28" t="s">
        <v>519</v>
      </c>
      <c r="F66" s="85">
        <v>56899</v>
      </c>
      <c r="G66" s="29">
        <v>1442.1</v>
      </c>
      <c r="H66" s="29" t="s">
        <v>865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45064</v>
      </c>
      <c r="B67" s="29" t="s">
        <v>1095</v>
      </c>
      <c r="C67" s="28" t="s">
        <v>1096</v>
      </c>
      <c r="D67" s="28" t="s">
        <v>1034</v>
      </c>
      <c r="E67" s="28" t="s">
        <v>519</v>
      </c>
      <c r="F67" s="85">
        <v>484200</v>
      </c>
      <c r="G67" s="29">
        <v>625.01</v>
      </c>
      <c r="H67" s="29" t="s">
        <v>865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45064</v>
      </c>
      <c r="B68" s="29" t="s">
        <v>1097</v>
      </c>
      <c r="C68" s="28" t="s">
        <v>1098</v>
      </c>
      <c r="D68" s="28" t="s">
        <v>969</v>
      </c>
      <c r="E68" s="28" t="s">
        <v>519</v>
      </c>
      <c r="F68" s="85">
        <v>1015619</v>
      </c>
      <c r="G68" s="29">
        <v>26.06</v>
      </c>
      <c r="H68" s="29" t="s">
        <v>865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45064</v>
      </c>
      <c r="B69" s="29" t="s">
        <v>1099</v>
      </c>
      <c r="C69" s="28" t="s">
        <v>1100</v>
      </c>
      <c r="D69" s="28" t="s">
        <v>989</v>
      </c>
      <c r="E69" s="28" t="s">
        <v>519</v>
      </c>
      <c r="F69" s="85">
        <v>169698</v>
      </c>
      <c r="G69" s="29">
        <v>164.6</v>
      </c>
      <c r="H69" s="29" t="s">
        <v>865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45064</v>
      </c>
      <c r="B70" s="29" t="s">
        <v>1038</v>
      </c>
      <c r="C70" s="28" t="s">
        <v>1039</v>
      </c>
      <c r="D70" s="28" t="s">
        <v>989</v>
      </c>
      <c r="E70" s="28" t="s">
        <v>519</v>
      </c>
      <c r="F70" s="85">
        <v>314957</v>
      </c>
      <c r="G70" s="29">
        <v>156.77000000000001</v>
      </c>
      <c r="H70" s="29" t="s">
        <v>865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45064</v>
      </c>
      <c r="B71" s="29" t="s">
        <v>1101</v>
      </c>
      <c r="C71" s="28" t="s">
        <v>1102</v>
      </c>
      <c r="D71" s="28" t="s">
        <v>1086</v>
      </c>
      <c r="E71" s="28" t="s">
        <v>519</v>
      </c>
      <c r="F71" s="85">
        <v>30000</v>
      </c>
      <c r="G71" s="29">
        <v>60.95</v>
      </c>
      <c r="H71" s="29" t="s">
        <v>865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45064</v>
      </c>
      <c r="B72" s="29" t="s">
        <v>1103</v>
      </c>
      <c r="C72" s="28" t="s">
        <v>1104</v>
      </c>
      <c r="D72" s="28" t="s">
        <v>1105</v>
      </c>
      <c r="E72" s="28" t="s">
        <v>519</v>
      </c>
      <c r="F72" s="85">
        <v>40451</v>
      </c>
      <c r="G72" s="29">
        <v>24.85</v>
      </c>
      <c r="H72" s="29" t="s">
        <v>865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45064</v>
      </c>
      <c r="B73" s="29" t="s">
        <v>1103</v>
      </c>
      <c r="C73" s="28" t="s">
        <v>1104</v>
      </c>
      <c r="D73" s="28" t="s">
        <v>1106</v>
      </c>
      <c r="E73" s="28" t="s">
        <v>519</v>
      </c>
      <c r="F73" s="85">
        <v>500000</v>
      </c>
      <c r="G73" s="29">
        <v>25</v>
      </c>
      <c r="H73" s="29" t="s">
        <v>865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45064</v>
      </c>
      <c r="B74" s="29" t="s">
        <v>1013</v>
      </c>
      <c r="C74" s="28" t="s">
        <v>1014</v>
      </c>
      <c r="D74" s="28" t="s">
        <v>989</v>
      </c>
      <c r="E74" s="28" t="s">
        <v>519</v>
      </c>
      <c r="F74" s="85">
        <v>94566</v>
      </c>
      <c r="G74" s="29">
        <v>566.03</v>
      </c>
      <c r="H74" s="29" t="s">
        <v>865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45064</v>
      </c>
      <c r="B75" s="29" t="s">
        <v>1107</v>
      </c>
      <c r="C75" s="28" t="s">
        <v>1108</v>
      </c>
      <c r="D75" s="28" t="s">
        <v>1109</v>
      </c>
      <c r="E75" s="28" t="s">
        <v>519</v>
      </c>
      <c r="F75" s="85">
        <v>70075</v>
      </c>
      <c r="G75" s="29">
        <v>18.3</v>
      </c>
      <c r="H75" s="29" t="s">
        <v>865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45064</v>
      </c>
      <c r="B76" s="29" t="s">
        <v>1107</v>
      </c>
      <c r="C76" s="28" t="s">
        <v>1108</v>
      </c>
      <c r="D76" s="28" t="s">
        <v>1110</v>
      </c>
      <c r="E76" s="28" t="s">
        <v>519</v>
      </c>
      <c r="F76" s="85">
        <v>137952</v>
      </c>
      <c r="G76" s="29">
        <v>18.239999999999998</v>
      </c>
      <c r="H76" s="29" t="s">
        <v>865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45064</v>
      </c>
      <c r="B77" s="29" t="s">
        <v>1089</v>
      </c>
      <c r="C77" s="28" t="s">
        <v>1111</v>
      </c>
      <c r="D77" s="28" t="s">
        <v>1112</v>
      </c>
      <c r="E77" s="28" t="s">
        <v>519</v>
      </c>
      <c r="F77" s="85">
        <v>819762</v>
      </c>
      <c r="G77" s="29">
        <v>187</v>
      </c>
      <c r="H77" s="29" t="s">
        <v>865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45064</v>
      </c>
      <c r="B78" s="29" t="s">
        <v>1113</v>
      </c>
      <c r="C78" s="28" t="s">
        <v>1114</v>
      </c>
      <c r="D78" s="28" t="s">
        <v>969</v>
      </c>
      <c r="E78" s="28" t="s">
        <v>519</v>
      </c>
      <c r="F78" s="85">
        <v>16000</v>
      </c>
      <c r="G78" s="29">
        <v>114.85</v>
      </c>
      <c r="H78" s="29" t="s">
        <v>865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45064</v>
      </c>
      <c r="B79" s="29" t="s">
        <v>1093</v>
      </c>
      <c r="C79" s="28" t="s">
        <v>1094</v>
      </c>
      <c r="D79" s="28" t="s">
        <v>989</v>
      </c>
      <c r="E79" s="28" t="s">
        <v>520</v>
      </c>
      <c r="F79" s="85">
        <v>56899</v>
      </c>
      <c r="G79" s="29">
        <v>1442.83</v>
      </c>
      <c r="H79" s="29" t="s">
        <v>865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45064</v>
      </c>
      <c r="B80" s="29" t="s">
        <v>1095</v>
      </c>
      <c r="C80" s="28" t="s">
        <v>1096</v>
      </c>
      <c r="D80" s="28" t="s">
        <v>1037</v>
      </c>
      <c r="E80" s="28" t="s">
        <v>520</v>
      </c>
      <c r="F80" s="85">
        <v>484200</v>
      </c>
      <c r="G80" s="29">
        <v>625</v>
      </c>
      <c r="H80" s="29" t="s">
        <v>865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45064</v>
      </c>
      <c r="B81" s="29" t="s">
        <v>1097</v>
      </c>
      <c r="C81" s="28" t="s">
        <v>1098</v>
      </c>
      <c r="D81" s="28" t="s">
        <v>969</v>
      </c>
      <c r="E81" s="28" t="s">
        <v>520</v>
      </c>
      <c r="F81" s="85">
        <v>221337</v>
      </c>
      <c r="G81" s="29">
        <v>26.05</v>
      </c>
      <c r="H81" s="29" t="s">
        <v>865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45064</v>
      </c>
      <c r="B82" s="29" t="s">
        <v>1099</v>
      </c>
      <c r="C82" s="28" t="s">
        <v>1100</v>
      </c>
      <c r="D82" s="28" t="s">
        <v>989</v>
      </c>
      <c r="E82" s="28" t="s">
        <v>520</v>
      </c>
      <c r="F82" s="85">
        <v>169698</v>
      </c>
      <c r="G82" s="29">
        <v>164.65</v>
      </c>
      <c r="H82" s="29" t="s">
        <v>865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45064</v>
      </c>
      <c r="B83" s="29" t="s">
        <v>1115</v>
      </c>
      <c r="C83" s="28" t="s">
        <v>1116</v>
      </c>
      <c r="D83" s="28" t="s">
        <v>1117</v>
      </c>
      <c r="E83" s="28" t="s">
        <v>520</v>
      </c>
      <c r="F83" s="85">
        <v>11200000</v>
      </c>
      <c r="G83" s="29">
        <v>175.24</v>
      </c>
      <c r="H83" s="29" t="s">
        <v>865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45064</v>
      </c>
      <c r="B84" s="29" t="s">
        <v>1038</v>
      </c>
      <c r="C84" s="28" t="s">
        <v>1039</v>
      </c>
      <c r="D84" s="28" t="s">
        <v>989</v>
      </c>
      <c r="E84" s="28" t="s">
        <v>520</v>
      </c>
      <c r="F84" s="85">
        <v>314957</v>
      </c>
      <c r="G84" s="29">
        <v>156.93</v>
      </c>
      <c r="H84" s="29" t="s">
        <v>865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45064</v>
      </c>
      <c r="B85" s="29" t="s">
        <v>1038</v>
      </c>
      <c r="C85" s="28" t="s">
        <v>1039</v>
      </c>
      <c r="D85" s="28" t="s">
        <v>1040</v>
      </c>
      <c r="E85" s="28" t="s">
        <v>520</v>
      </c>
      <c r="F85" s="85">
        <v>529699</v>
      </c>
      <c r="G85" s="29">
        <v>153.25</v>
      </c>
      <c r="H85" s="29" t="s">
        <v>865</v>
      </c>
      <c r="I85" s="73"/>
      <c r="J85" s="321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45064</v>
      </c>
      <c r="B86" s="29" t="s">
        <v>990</v>
      </c>
      <c r="C86" s="28" t="s">
        <v>991</v>
      </c>
      <c r="D86" s="28" t="s">
        <v>992</v>
      </c>
      <c r="E86" s="28" t="s">
        <v>520</v>
      </c>
      <c r="F86" s="85">
        <v>120000</v>
      </c>
      <c r="G86" s="29">
        <v>42.03</v>
      </c>
      <c r="H86" s="29" t="s">
        <v>865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45064</v>
      </c>
      <c r="B87" s="29" t="s">
        <v>1118</v>
      </c>
      <c r="C87" s="28" t="s">
        <v>1119</v>
      </c>
      <c r="D87" s="28" t="s">
        <v>1120</v>
      </c>
      <c r="E87" s="28" t="s">
        <v>520</v>
      </c>
      <c r="F87" s="85">
        <v>1622494</v>
      </c>
      <c r="G87" s="29">
        <v>186.8</v>
      </c>
      <c r="H87" s="29" t="s">
        <v>865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45064</v>
      </c>
      <c r="B88" s="29" t="s">
        <v>1101</v>
      </c>
      <c r="C88" s="28" t="s">
        <v>1102</v>
      </c>
      <c r="D88" s="28" t="s">
        <v>1086</v>
      </c>
      <c r="E88" s="28" t="s">
        <v>520</v>
      </c>
      <c r="F88" s="85">
        <v>42000</v>
      </c>
      <c r="G88" s="29">
        <v>60.26</v>
      </c>
      <c r="H88" s="29" t="s">
        <v>865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45064</v>
      </c>
      <c r="B89" s="29" t="s">
        <v>1035</v>
      </c>
      <c r="C89" s="28" t="s">
        <v>1036</v>
      </c>
      <c r="D89" s="28" t="s">
        <v>1121</v>
      </c>
      <c r="E89" s="28" t="s">
        <v>520</v>
      </c>
      <c r="F89" s="85">
        <v>20000</v>
      </c>
      <c r="G89" s="29">
        <v>133.44</v>
      </c>
      <c r="H89" s="29" t="s">
        <v>865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45064</v>
      </c>
      <c r="B90" s="29" t="s">
        <v>1103</v>
      </c>
      <c r="C90" s="28" t="s">
        <v>1104</v>
      </c>
      <c r="D90" s="28" t="s">
        <v>1105</v>
      </c>
      <c r="E90" s="28" t="s">
        <v>520</v>
      </c>
      <c r="F90" s="85">
        <v>500000</v>
      </c>
      <c r="G90" s="29">
        <v>25</v>
      </c>
      <c r="H90" s="29" t="s">
        <v>865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45064</v>
      </c>
      <c r="B91" s="29" t="s">
        <v>1013</v>
      </c>
      <c r="C91" s="28" t="s">
        <v>1014</v>
      </c>
      <c r="D91" s="28" t="s">
        <v>989</v>
      </c>
      <c r="E91" s="28" t="s">
        <v>520</v>
      </c>
      <c r="F91" s="85">
        <v>94566</v>
      </c>
      <c r="G91" s="29">
        <v>566.33000000000004</v>
      </c>
      <c r="H91" s="29" t="s">
        <v>865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45064</v>
      </c>
      <c r="B92" s="29" t="s">
        <v>1107</v>
      </c>
      <c r="C92" s="28" t="s">
        <v>1108</v>
      </c>
      <c r="D92" s="28" t="s">
        <v>1110</v>
      </c>
      <c r="E92" s="28" t="s">
        <v>520</v>
      </c>
      <c r="F92" s="85">
        <v>132642</v>
      </c>
      <c r="G92" s="29">
        <v>18.18</v>
      </c>
      <c r="H92" s="29" t="s">
        <v>865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45064</v>
      </c>
      <c r="B93" s="29" t="s">
        <v>1107</v>
      </c>
      <c r="C93" s="28" t="s">
        <v>1108</v>
      </c>
      <c r="D93" s="28" t="s">
        <v>1109</v>
      </c>
      <c r="E93" s="28" t="s">
        <v>520</v>
      </c>
      <c r="F93" s="85">
        <v>70075</v>
      </c>
      <c r="G93" s="29">
        <v>18.3</v>
      </c>
      <c r="H93" s="29" t="s">
        <v>865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45064</v>
      </c>
      <c r="B94" s="29" t="s">
        <v>1122</v>
      </c>
      <c r="C94" s="28" t="s">
        <v>1123</v>
      </c>
      <c r="D94" s="28" t="s">
        <v>1124</v>
      </c>
      <c r="E94" s="28" t="s">
        <v>520</v>
      </c>
      <c r="F94" s="85">
        <v>1100000</v>
      </c>
      <c r="G94" s="29">
        <v>36.19</v>
      </c>
      <c r="H94" s="29" t="s">
        <v>865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45064</v>
      </c>
      <c r="B95" s="29" t="s">
        <v>1113</v>
      </c>
      <c r="C95" s="28" t="s">
        <v>1114</v>
      </c>
      <c r="D95" s="28" t="s">
        <v>969</v>
      </c>
      <c r="E95" s="28" t="s">
        <v>520</v>
      </c>
      <c r="F95" s="85">
        <v>16000</v>
      </c>
      <c r="G95" s="29">
        <v>115.01</v>
      </c>
      <c r="H95" s="29" t="s">
        <v>865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502"/>
  <sheetViews>
    <sheetView zoomScale="85" zoomScaleNormal="85" workbookViewId="0">
      <selection activeCell="J25" sqref="J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45065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74">
        <v>1</v>
      </c>
      <c r="B10" s="273">
        <v>45027</v>
      </c>
      <c r="C10" s="337"/>
      <c r="D10" s="338" t="s">
        <v>855</v>
      </c>
      <c r="E10" s="339" t="s">
        <v>564</v>
      </c>
      <c r="F10" s="274">
        <v>460</v>
      </c>
      <c r="G10" s="274">
        <v>425</v>
      </c>
      <c r="H10" s="274">
        <v>489</v>
      </c>
      <c r="I10" s="340" t="s">
        <v>878</v>
      </c>
      <c r="J10" s="272" t="s">
        <v>964</v>
      </c>
      <c r="K10" s="272">
        <f t="shared" ref="K10" si="0">H10-F10</f>
        <v>29</v>
      </c>
      <c r="L10" s="287">
        <f t="shared" ref="L10" si="1">(F10*-0.7)/100</f>
        <v>-3.22</v>
      </c>
      <c r="M10" s="288">
        <f t="shared" ref="M10" si="2">(K10+L10)/F10</f>
        <v>5.604347826086957E-2</v>
      </c>
      <c r="N10" s="272" t="s">
        <v>534</v>
      </c>
      <c r="O10" s="352">
        <v>45057</v>
      </c>
      <c r="P10" s="273"/>
      <c r="Q10" s="197"/>
      <c r="R10" s="197" t="s">
        <v>535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3">
        <v>2</v>
      </c>
      <c r="B11" s="242">
        <v>45028</v>
      </c>
      <c r="C11" s="248"/>
      <c r="D11" s="249" t="s">
        <v>467</v>
      </c>
      <c r="E11" s="250" t="s">
        <v>564</v>
      </c>
      <c r="F11" s="243" t="s">
        <v>881</v>
      </c>
      <c r="G11" s="243">
        <v>377</v>
      </c>
      <c r="H11" s="243"/>
      <c r="I11" s="251" t="s">
        <v>882</v>
      </c>
      <c r="J11" s="244" t="s">
        <v>537</v>
      </c>
      <c r="K11" s="244"/>
      <c r="L11" s="245"/>
      <c r="M11" s="246"/>
      <c r="N11" s="244"/>
      <c r="O11" s="247"/>
      <c r="P11" s="245">
        <f>VLOOKUP(D11,'MidCap Intra'!B28:C528,2,0)</f>
        <v>394.25</v>
      </c>
      <c r="Q11" s="197"/>
      <c r="R11" s="197" t="s">
        <v>535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331">
        <v>3</v>
      </c>
      <c r="B12" s="332">
        <v>45033</v>
      </c>
      <c r="C12" s="333"/>
      <c r="D12" s="334" t="s">
        <v>452</v>
      </c>
      <c r="E12" s="335" t="s">
        <v>564</v>
      </c>
      <c r="F12" s="331">
        <v>167.5</v>
      </c>
      <c r="G12" s="331">
        <v>158</v>
      </c>
      <c r="H12" s="331">
        <v>177.5</v>
      </c>
      <c r="I12" s="336" t="s">
        <v>884</v>
      </c>
      <c r="J12" s="272" t="s">
        <v>987</v>
      </c>
      <c r="K12" s="272">
        <f t="shared" ref="K12" si="3">H12-F12</f>
        <v>10</v>
      </c>
      <c r="L12" s="287">
        <f t="shared" ref="L12" si="4">(F12*-0.7)/100</f>
        <v>-1.1724999999999999</v>
      </c>
      <c r="M12" s="288">
        <f t="shared" ref="M12" si="5">(K12+L12)/F12</f>
        <v>5.2701492537313439E-2</v>
      </c>
      <c r="N12" s="272" t="s">
        <v>534</v>
      </c>
      <c r="O12" s="352">
        <v>45058</v>
      </c>
      <c r="P12" s="273"/>
      <c r="Q12" s="197"/>
      <c r="R12" s="197" t="s">
        <v>535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331">
        <v>4</v>
      </c>
      <c r="B13" s="332">
        <v>45033</v>
      </c>
      <c r="C13" s="333"/>
      <c r="D13" s="334" t="s">
        <v>113</v>
      </c>
      <c r="E13" s="335" t="s">
        <v>564</v>
      </c>
      <c r="F13" s="331">
        <v>1035</v>
      </c>
      <c r="G13" s="331">
        <v>945</v>
      </c>
      <c r="H13" s="331">
        <v>1092.5</v>
      </c>
      <c r="I13" s="336" t="s">
        <v>885</v>
      </c>
      <c r="J13" s="272" t="s">
        <v>964</v>
      </c>
      <c r="K13" s="272">
        <f t="shared" ref="K13" si="6">H13-F13</f>
        <v>57.5</v>
      </c>
      <c r="L13" s="287">
        <f t="shared" ref="L13" si="7">(F13*-0.7)/100</f>
        <v>-7.2450000000000001</v>
      </c>
      <c r="M13" s="288">
        <f t="shared" ref="M13" si="8">(K13+L13)/F13</f>
        <v>4.855555555555556E-2</v>
      </c>
      <c r="N13" s="272" t="s">
        <v>534</v>
      </c>
      <c r="O13" s="352">
        <v>45057</v>
      </c>
      <c r="P13" s="273"/>
      <c r="Q13" s="197"/>
      <c r="R13" s="197" t="s">
        <v>535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31">
        <v>5</v>
      </c>
      <c r="B14" s="332">
        <v>45033</v>
      </c>
      <c r="C14" s="333"/>
      <c r="D14" s="334" t="s">
        <v>887</v>
      </c>
      <c r="E14" s="335" t="s">
        <v>564</v>
      </c>
      <c r="F14" s="331">
        <v>248.5</v>
      </c>
      <c r="G14" s="331">
        <v>233</v>
      </c>
      <c r="H14" s="331">
        <v>265.5</v>
      </c>
      <c r="I14" s="336" t="s">
        <v>886</v>
      </c>
      <c r="J14" s="272" t="s">
        <v>913</v>
      </c>
      <c r="K14" s="272">
        <f t="shared" ref="K14" si="9">H14-F14</f>
        <v>17</v>
      </c>
      <c r="L14" s="287">
        <f t="shared" ref="L14" si="10">(F14*-0.7)/100</f>
        <v>-1.7394999999999998</v>
      </c>
      <c r="M14" s="288">
        <f t="shared" ref="M14" si="11">(K14+L14)/F14</f>
        <v>6.1410462776659965E-2</v>
      </c>
      <c r="N14" s="328" t="s">
        <v>534</v>
      </c>
      <c r="O14" s="305">
        <v>45049</v>
      </c>
      <c r="P14" s="273"/>
      <c r="Q14" s="197"/>
      <c r="R14" s="197" t="s">
        <v>798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3">
        <v>6</v>
      </c>
      <c r="B15" s="242">
        <v>45040</v>
      </c>
      <c r="C15" s="248"/>
      <c r="D15" s="249" t="s">
        <v>75</v>
      </c>
      <c r="E15" s="250" t="s">
        <v>564</v>
      </c>
      <c r="F15" s="243" t="s">
        <v>892</v>
      </c>
      <c r="G15" s="243">
        <v>735</v>
      </c>
      <c r="H15" s="243"/>
      <c r="I15" s="251" t="s">
        <v>893</v>
      </c>
      <c r="J15" s="244" t="s">
        <v>537</v>
      </c>
      <c r="K15" s="244"/>
      <c r="L15" s="245"/>
      <c r="M15" s="246"/>
      <c r="N15" s="244"/>
      <c r="O15" s="247"/>
      <c r="P15" s="245">
        <f>VLOOKUP(D15,'MidCap Intra'!B33:C533,2,0)</f>
        <v>799.35</v>
      </c>
      <c r="Q15" s="197"/>
      <c r="R15" s="197" t="s">
        <v>535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331">
        <v>7</v>
      </c>
      <c r="B16" s="332">
        <v>45041</v>
      </c>
      <c r="C16" s="333"/>
      <c r="D16" s="334" t="s">
        <v>779</v>
      </c>
      <c r="E16" s="335" t="s">
        <v>564</v>
      </c>
      <c r="F16" s="331">
        <v>1715</v>
      </c>
      <c r="G16" s="331">
        <v>1550</v>
      </c>
      <c r="H16" s="331">
        <v>1817.5</v>
      </c>
      <c r="I16" s="336" t="s">
        <v>890</v>
      </c>
      <c r="J16" s="272" t="s">
        <v>1015</v>
      </c>
      <c r="K16" s="272">
        <f t="shared" ref="K16" si="12">H16-F16</f>
        <v>102.5</v>
      </c>
      <c r="L16" s="287">
        <f t="shared" ref="L16" si="13">(F16*-0.7)/100</f>
        <v>-12.005000000000001</v>
      </c>
      <c r="M16" s="288">
        <f t="shared" ref="M16" si="14">(K16+L16)/F16</f>
        <v>5.2766763848396507E-2</v>
      </c>
      <c r="N16" s="328" t="s">
        <v>534</v>
      </c>
      <c r="O16" s="305">
        <v>45063</v>
      </c>
      <c r="P16" s="273"/>
      <c r="Q16" s="197"/>
      <c r="R16" s="197" t="s">
        <v>535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1">
        <v>8</v>
      </c>
      <c r="B17" s="332">
        <v>45044</v>
      </c>
      <c r="C17" s="333"/>
      <c r="D17" s="334" t="s">
        <v>362</v>
      </c>
      <c r="E17" s="335" t="s">
        <v>564</v>
      </c>
      <c r="F17" s="331">
        <v>580</v>
      </c>
      <c r="G17" s="331">
        <v>530</v>
      </c>
      <c r="H17" s="331">
        <v>614</v>
      </c>
      <c r="I17" s="336" t="s">
        <v>904</v>
      </c>
      <c r="J17" s="272" t="s">
        <v>696</v>
      </c>
      <c r="K17" s="272">
        <f t="shared" ref="K17" si="15">H17-F17</f>
        <v>34</v>
      </c>
      <c r="L17" s="287">
        <f t="shared" ref="L17" si="16">(F17*-0.7)/100</f>
        <v>-4.0599999999999996</v>
      </c>
      <c r="M17" s="288">
        <f t="shared" ref="M17" si="17">(K17+L17)/F17</f>
        <v>5.1620689655172414E-2</v>
      </c>
      <c r="N17" s="272" t="s">
        <v>534</v>
      </c>
      <c r="O17" s="352">
        <v>45057</v>
      </c>
      <c r="P17" s="273"/>
      <c r="Q17" s="197"/>
      <c r="R17" s="197" t="s">
        <v>535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31">
        <v>9</v>
      </c>
      <c r="B18" s="332">
        <v>45049</v>
      </c>
      <c r="C18" s="333"/>
      <c r="D18" s="334" t="s">
        <v>272</v>
      </c>
      <c r="E18" s="335" t="s">
        <v>564</v>
      </c>
      <c r="F18" s="331">
        <v>6575</v>
      </c>
      <c r="G18" s="331">
        <v>6150</v>
      </c>
      <c r="H18" s="331">
        <v>6970</v>
      </c>
      <c r="I18" s="336" t="s">
        <v>922</v>
      </c>
      <c r="J18" s="272" t="s">
        <v>947</v>
      </c>
      <c r="K18" s="272">
        <f t="shared" ref="K18" si="18">H18-F18</f>
        <v>395</v>
      </c>
      <c r="L18" s="287">
        <f t="shared" ref="L18" si="19">(F18*-0.7)/100</f>
        <v>-46.024999999999999</v>
      </c>
      <c r="M18" s="288">
        <f t="shared" ref="M18" si="20">(K18+L18)/F18</f>
        <v>5.3076045627376431E-2</v>
      </c>
      <c r="N18" s="328" t="s">
        <v>534</v>
      </c>
      <c r="O18" s="305">
        <v>45055</v>
      </c>
      <c r="P18" s="273"/>
      <c r="Q18" s="197"/>
      <c r="R18" s="197" t="s">
        <v>535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3">
        <v>10</v>
      </c>
      <c r="B19" s="242">
        <v>45055</v>
      </c>
      <c r="C19" s="248"/>
      <c r="D19" s="249" t="s">
        <v>406</v>
      </c>
      <c r="E19" s="250" t="s">
        <v>564</v>
      </c>
      <c r="F19" s="243" t="s">
        <v>950</v>
      </c>
      <c r="G19" s="243">
        <v>379</v>
      </c>
      <c r="H19" s="243"/>
      <c r="I19" s="251" t="s">
        <v>880</v>
      </c>
      <c r="J19" s="244" t="s">
        <v>537</v>
      </c>
      <c r="K19" s="225"/>
      <c r="L19" s="245"/>
      <c r="M19" s="246"/>
      <c r="N19" s="244"/>
      <c r="O19" s="247"/>
      <c r="P19" s="245">
        <f>VLOOKUP(D19,'MidCap Intra'!B37:C537,2,0)</f>
        <v>415.4</v>
      </c>
      <c r="Q19" s="197"/>
      <c r="R19" s="197" t="s">
        <v>535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01">
        <v>11</v>
      </c>
      <c r="B20" s="199">
        <v>45058</v>
      </c>
      <c r="C20" s="268"/>
      <c r="D20" s="269" t="s">
        <v>181</v>
      </c>
      <c r="E20" s="270" t="s">
        <v>564</v>
      </c>
      <c r="F20" s="201" t="s">
        <v>979</v>
      </c>
      <c r="G20" s="201">
        <v>119</v>
      </c>
      <c r="H20" s="201"/>
      <c r="I20" s="271" t="s">
        <v>980</v>
      </c>
      <c r="J20" s="225" t="s">
        <v>537</v>
      </c>
      <c r="K20" s="225"/>
      <c r="L20" s="277"/>
      <c r="M20" s="278"/>
      <c r="N20" s="225"/>
      <c r="O20" s="279"/>
      <c r="P20" s="245">
        <f>VLOOKUP(D20,'MidCap Intra'!B38:C538,2,0)</f>
        <v>129.5</v>
      </c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01">
        <v>12</v>
      </c>
      <c r="B21" s="199">
        <v>45058</v>
      </c>
      <c r="C21" s="268"/>
      <c r="D21" s="269" t="s">
        <v>185</v>
      </c>
      <c r="E21" s="270" t="s">
        <v>564</v>
      </c>
      <c r="F21" s="201" t="s">
        <v>981</v>
      </c>
      <c r="G21" s="201">
        <v>538</v>
      </c>
      <c r="H21" s="201"/>
      <c r="I21" s="271" t="s">
        <v>982</v>
      </c>
      <c r="J21" s="225" t="s">
        <v>537</v>
      </c>
      <c r="K21" s="225"/>
      <c r="L21" s="277"/>
      <c r="M21" s="278"/>
      <c r="N21" s="225"/>
      <c r="O21" s="279"/>
      <c r="P21" s="245">
        <f>VLOOKUP(D21,'MidCap Intra'!B39:C539,2,0)</f>
        <v>574.20000000000005</v>
      </c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4.25" customHeight="1">
      <c r="A22" s="353"/>
      <c r="B22" s="354"/>
      <c r="C22" s="355"/>
      <c r="D22" s="356"/>
      <c r="E22" s="357"/>
      <c r="F22" s="357"/>
      <c r="G22" s="216"/>
      <c r="H22" s="357"/>
      <c r="I22" s="358"/>
      <c r="J22" s="359"/>
      <c r="K22" s="359"/>
      <c r="L22" s="360"/>
      <c r="M22" s="361"/>
      <c r="N22" s="362"/>
      <c r="O22" s="363"/>
      <c r="P22" s="364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97"/>
      <c r="B23" s="98"/>
      <c r="C23" s="99"/>
      <c r="D23" s="100"/>
      <c r="E23" s="101"/>
      <c r="F23" s="101"/>
      <c r="G23" s="97"/>
      <c r="H23" s="101"/>
      <c r="I23" s="102"/>
      <c r="J23" s="103"/>
      <c r="K23" s="103"/>
      <c r="L23" s="104"/>
      <c r="M23" s="105"/>
      <c r="N23" s="106"/>
      <c r="O23" s="107"/>
      <c r="P23" s="108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 t="s">
        <v>538</v>
      </c>
      <c r="B24" s="110"/>
      <c r="C24" s="111"/>
      <c r="E24" s="112"/>
      <c r="F24" s="112"/>
      <c r="G24" s="112"/>
      <c r="H24" s="112"/>
      <c r="I24" s="112"/>
      <c r="J24" s="113"/>
      <c r="K24" s="112"/>
      <c r="L24" s="114"/>
      <c r="M24" s="54"/>
      <c r="N24" s="113"/>
      <c r="O24" s="11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15" t="s">
        <v>539</v>
      </c>
      <c r="B25" s="109"/>
      <c r="C25" s="109"/>
      <c r="D25" s="109"/>
      <c r="E25" s="41"/>
      <c r="F25" s="116" t="s">
        <v>540</v>
      </c>
      <c r="G25" s="6"/>
      <c r="H25" s="6"/>
      <c r="I25" s="6"/>
      <c r="J25" s="117"/>
      <c r="K25" s="118"/>
      <c r="L25" s="118"/>
      <c r="M25" s="119"/>
      <c r="N25" s="1"/>
      <c r="O25" s="120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09" t="s">
        <v>541</v>
      </c>
      <c r="B26" s="109"/>
      <c r="C26" s="109"/>
      <c r="D26" s="109" t="s">
        <v>788</v>
      </c>
      <c r="E26" s="6"/>
      <c r="F26" s="116" t="s">
        <v>542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/>
      <c r="B27" s="109"/>
      <c r="C27" s="109"/>
      <c r="D27" s="109"/>
      <c r="E27" s="6"/>
      <c r="F27" s="6"/>
      <c r="G27" s="6"/>
      <c r="H27" s="6"/>
      <c r="I27" s="6"/>
      <c r="J27" s="121"/>
      <c r="K27" s="118"/>
      <c r="L27" s="118"/>
      <c r="M27" s="6"/>
      <c r="N27" s="122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.75" customHeight="1">
      <c r="A28" s="1"/>
      <c r="B28" s="123" t="s">
        <v>543</v>
      </c>
      <c r="C28" s="123"/>
      <c r="D28" s="123"/>
      <c r="E28" s="123"/>
      <c r="F28" s="124"/>
      <c r="G28" s="6"/>
      <c r="H28" s="6"/>
      <c r="I28" s="125"/>
      <c r="J28" s="126"/>
      <c r="K28" s="127"/>
      <c r="L28" s="126"/>
      <c r="M28" s="6"/>
      <c r="N28" s="1"/>
      <c r="O28" s="1"/>
      <c r="P28" s="1"/>
      <c r="R28" s="54"/>
      <c r="S28" s="1"/>
      <c r="T28" s="1"/>
      <c r="U28" s="1"/>
      <c r="V28" s="1"/>
      <c r="W28" s="1"/>
      <c r="X28" s="1"/>
      <c r="Y28" s="1"/>
      <c r="Z28" s="1"/>
    </row>
    <row r="29" spans="1:56" ht="38.25" customHeight="1">
      <c r="A29" s="264" t="s">
        <v>16</v>
      </c>
      <c r="B29" s="264" t="s">
        <v>511</v>
      </c>
      <c r="C29" s="264"/>
      <c r="D29" s="227" t="s">
        <v>522</v>
      </c>
      <c r="E29" s="264" t="s">
        <v>523</v>
      </c>
      <c r="F29" s="264" t="s">
        <v>524</v>
      </c>
      <c r="G29" s="264" t="s">
        <v>544</v>
      </c>
      <c r="H29" s="264" t="s">
        <v>526</v>
      </c>
      <c r="I29" s="264" t="s">
        <v>527</v>
      </c>
      <c r="J29" s="96" t="s">
        <v>528</v>
      </c>
      <c r="K29" s="94" t="s">
        <v>545</v>
      </c>
      <c r="L29" s="129" t="s">
        <v>530</v>
      </c>
      <c r="M29" s="96" t="s">
        <v>531</v>
      </c>
      <c r="N29" s="93" t="s">
        <v>532</v>
      </c>
      <c r="O29" s="227" t="s">
        <v>533</v>
      </c>
      <c r="P29" s="41"/>
      <c r="Q29" s="1"/>
      <c r="R29" s="54"/>
      <c r="S29" s="54"/>
      <c r="T29" s="54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s="267" customFormat="1" ht="13.5" customHeight="1">
      <c r="A30" s="274">
        <v>1</v>
      </c>
      <c r="B30" s="332">
        <v>45040</v>
      </c>
      <c r="C30" s="337"/>
      <c r="D30" s="338" t="s">
        <v>401</v>
      </c>
      <c r="E30" s="339" t="s">
        <v>536</v>
      </c>
      <c r="F30" s="274">
        <v>239.5</v>
      </c>
      <c r="G30" s="274">
        <v>232</v>
      </c>
      <c r="H30" s="274">
        <v>246.5</v>
      </c>
      <c r="I30" s="340" t="s">
        <v>888</v>
      </c>
      <c r="J30" s="272" t="s">
        <v>889</v>
      </c>
      <c r="K30" s="272">
        <f t="shared" ref="K30" si="21">H30-F30</f>
        <v>7</v>
      </c>
      <c r="L30" s="287">
        <f t="shared" ref="L30" si="22">(F30*-0.7)/100</f>
        <v>-1.6764999999999999</v>
      </c>
      <c r="M30" s="288">
        <f t="shared" ref="M30" si="23">(K30+L30)/F30</f>
        <v>2.2227557411273486E-2</v>
      </c>
      <c r="N30" s="272" t="s">
        <v>534</v>
      </c>
      <c r="O30" s="305">
        <v>45055</v>
      </c>
      <c r="P30" s="265"/>
      <c r="Q30" s="198"/>
      <c r="R30" s="226" t="s">
        <v>535</v>
      </c>
      <c r="S30" s="197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</row>
    <row r="31" spans="1:56" s="267" customFormat="1" ht="13.5" customHeight="1">
      <c r="A31" s="274">
        <v>2</v>
      </c>
      <c r="B31" s="332">
        <v>45041</v>
      </c>
      <c r="C31" s="337"/>
      <c r="D31" s="338" t="s">
        <v>406</v>
      </c>
      <c r="E31" s="339" t="s">
        <v>536</v>
      </c>
      <c r="F31" s="274">
        <v>378</v>
      </c>
      <c r="G31" s="274">
        <v>367</v>
      </c>
      <c r="H31" s="274">
        <v>390</v>
      </c>
      <c r="I31" s="340" t="s">
        <v>891</v>
      </c>
      <c r="J31" s="272" t="s">
        <v>914</v>
      </c>
      <c r="K31" s="272">
        <f t="shared" ref="K31" si="24">H31-F31</f>
        <v>12</v>
      </c>
      <c r="L31" s="287">
        <f t="shared" ref="L31" si="25">(F31*-0.7)/100</f>
        <v>-2.6459999999999995</v>
      </c>
      <c r="M31" s="288">
        <f t="shared" ref="M31" si="26">(K31+L31)/F31</f>
        <v>2.4746031746031748E-2</v>
      </c>
      <c r="N31" s="328" t="s">
        <v>534</v>
      </c>
      <c r="O31" s="305">
        <v>45049</v>
      </c>
      <c r="P31" s="265"/>
      <c r="Q31" s="198"/>
      <c r="R31" s="226" t="s">
        <v>535</v>
      </c>
      <c r="S31" s="197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</row>
    <row r="32" spans="1:56" s="267" customFormat="1" ht="13.5" customHeight="1">
      <c r="A32" s="289">
        <v>3</v>
      </c>
      <c r="B32" s="343">
        <v>45044</v>
      </c>
      <c r="C32" s="344"/>
      <c r="D32" s="345" t="s">
        <v>255</v>
      </c>
      <c r="E32" s="346" t="s">
        <v>536</v>
      </c>
      <c r="F32" s="289">
        <v>284</v>
      </c>
      <c r="G32" s="289">
        <v>274</v>
      </c>
      <c r="H32" s="289">
        <v>274</v>
      </c>
      <c r="I32" s="347">
        <v>300</v>
      </c>
      <c r="J32" s="290" t="s">
        <v>948</v>
      </c>
      <c r="K32" s="290">
        <f t="shared" ref="K32" si="27">H32-F32</f>
        <v>-10</v>
      </c>
      <c r="L32" s="348">
        <f t="shared" ref="L32" si="28">(F32*-0.7)/100</f>
        <v>-1.9879999999999998</v>
      </c>
      <c r="M32" s="349">
        <f t="shared" ref="M32" si="29">(K32+L32)/F32</f>
        <v>-4.2211267605633804E-2</v>
      </c>
      <c r="N32" s="350" t="s">
        <v>546</v>
      </c>
      <c r="O32" s="351">
        <v>45055</v>
      </c>
      <c r="P32" s="265"/>
      <c r="Q32" s="198"/>
      <c r="R32" s="226" t="s">
        <v>535</v>
      </c>
      <c r="S32" s="197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</row>
    <row r="33" spans="1:38" s="267" customFormat="1" ht="13.5" customHeight="1">
      <c r="A33" s="289">
        <v>4</v>
      </c>
      <c r="B33" s="343">
        <v>45050</v>
      </c>
      <c r="C33" s="344"/>
      <c r="D33" s="345" t="s">
        <v>189</v>
      </c>
      <c r="E33" s="346" t="s">
        <v>536</v>
      </c>
      <c r="F33" s="289">
        <v>970</v>
      </c>
      <c r="G33" s="289">
        <v>945</v>
      </c>
      <c r="H33" s="289">
        <v>945</v>
      </c>
      <c r="I33" s="347" t="s">
        <v>923</v>
      </c>
      <c r="J33" s="290" t="s">
        <v>1002</v>
      </c>
      <c r="K33" s="290">
        <f t="shared" ref="K33" si="30">H33-F33</f>
        <v>-25</v>
      </c>
      <c r="L33" s="348">
        <f t="shared" ref="L33" si="31">(F33*-0.7)/100</f>
        <v>-6.79</v>
      </c>
      <c r="M33" s="349">
        <f t="shared" ref="M33" si="32">(K33+L33)/F33</f>
        <v>-3.2773195876288658E-2</v>
      </c>
      <c r="N33" s="350" t="s">
        <v>546</v>
      </c>
      <c r="O33" s="351">
        <v>45062</v>
      </c>
      <c r="P33" s="265"/>
      <c r="Q33" s="198"/>
      <c r="R33" s="226" t="s">
        <v>535</v>
      </c>
      <c r="S33" s="197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</row>
    <row r="34" spans="1:38" s="267" customFormat="1" ht="13.5" customHeight="1">
      <c r="A34" s="274">
        <v>5</v>
      </c>
      <c r="B34" s="332">
        <v>45057</v>
      </c>
      <c r="C34" s="337"/>
      <c r="D34" s="338" t="s">
        <v>361</v>
      </c>
      <c r="E34" s="339" t="s">
        <v>536</v>
      </c>
      <c r="F34" s="274">
        <v>3225</v>
      </c>
      <c r="G34" s="274">
        <v>3130</v>
      </c>
      <c r="H34" s="274">
        <v>3300</v>
      </c>
      <c r="I34" s="340" t="s">
        <v>968</v>
      </c>
      <c r="J34" s="272" t="s">
        <v>993</v>
      </c>
      <c r="K34" s="272">
        <f t="shared" ref="K34" si="33">H34-F34</f>
        <v>75</v>
      </c>
      <c r="L34" s="287">
        <f t="shared" ref="L34" si="34">(F34*-0.7)/100</f>
        <v>-22.574999999999999</v>
      </c>
      <c r="M34" s="288">
        <f t="shared" ref="M34" si="35">(K34+L34)/F34</f>
        <v>1.6255813953488372E-2</v>
      </c>
      <c r="N34" s="328" t="s">
        <v>534</v>
      </c>
      <c r="O34" s="305">
        <v>45061</v>
      </c>
      <c r="P34" s="265"/>
      <c r="Q34" s="198"/>
      <c r="R34" s="226" t="s">
        <v>535</v>
      </c>
      <c r="S34" s="197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</row>
    <row r="35" spans="1:38" s="267" customFormat="1" ht="13.5" customHeight="1">
      <c r="A35" s="201">
        <v>6</v>
      </c>
      <c r="B35" s="242">
        <v>45058</v>
      </c>
      <c r="C35" s="268"/>
      <c r="D35" s="269" t="s">
        <v>272</v>
      </c>
      <c r="E35" s="270" t="s">
        <v>536</v>
      </c>
      <c r="F35" s="201" t="s">
        <v>984</v>
      </c>
      <c r="G35" s="201">
        <v>6890</v>
      </c>
      <c r="H35" s="201"/>
      <c r="I35" s="271" t="s">
        <v>985</v>
      </c>
      <c r="J35" s="225" t="s">
        <v>537</v>
      </c>
      <c r="K35" s="225"/>
      <c r="L35" s="277"/>
      <c r="M35" s="278"/>
      <c r="N35" s="225"/>
      <c r="O35" s="279"/>
      <c r="P35" s="265"/>
      <c r="Q35" s="198"/>
      <c r="R35" s="226"/>
      <c r="S35" s="197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</row>
    <row r="36" spans="1:38" s="267" customFormat="1" ht="13.5" customHeight="1">
      <c r="A36" s="274">
        <v>7</v>
      </c>
      <c r="B36" s="332">
        <v>45058</v>
      </c>
      <c r="C36" s="268"/>
      <c r="D36" s="338" t="s">
        <v>401</v>
      </c>
      <c r="E36" s="339" t="s">
        <v>536</v>
      </c>
      <c r="F36" s="274">
        <v>239.5</v>
      </c>
      <c r="G36" s="274">
        <v>232</v>
      </c>
      <c r="H36" s="274">
        <v>246.5</v>
      </c>
      <c r="I36" s="340" t="s">
        <v>888</v>
      </c>
      <c r="J36" s="272" t="s">
        <v>889</v>
      </c>
      <c r="K36" s="272">
        <f t="shared" ref="K36" si="36">H36-F36</f>
        <v>7</v>
      </c>
      <c r="L36" s="287">
        <f t="shared" ref="L36" si="37">(F36*-0.7)/100</f>
        <v>-1.6764999999999999</v>
      </c>
      <c r="M36" s="288">
        <f t="shared" ref="M36" si="38">(K36+L36)/F36</f>
        <v>2.2227557411273486E-2</v>
      </c>
      <c r="N36" s="272" t="s">
        <v>534</v>
      </c>
      <c r="O36" s="305">
        <v>45061</v>
      </c>
      <c r="P36" s="265"/>
      <c r="Q36" s="198"/>
      <c r="R36" s="226"/>
      <c r="S36" s="197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</row>
    <row r="37" spans="1:38" s="267" customFormat="1" ht="13.5" customHeight="1">
      <c r="A37" s="201"/>
      <c r="B37" s="242"/>
      <c r="C37" s="268"/>
      <c r="D37" s="269"/>
      <c r="E37" s="270"/>
      <c r="F37" s="201"/>
      <c r="G37" s="201"/>
      <c r="H37" s="201"/>
      <c r="I37" s="271"/>
      <c r="J37" s="225"/>
      <c r="K37" s="225"/>
      <c r="L37" s="277"/>
      <c r="M37" s="278"/>
      <c r="N37" s="225"/>
      <c r="O37" s="279"/>
      <c r="P37" s="265"/>
      <c r="Q37" s="198"/>
      <c r="R37" s="226"/>
      <c r="S37" s="197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</row>
    <row r="38" spans="1:38" s="267" customFormat="1" ht="13.5" customHeight="1">
      <c r="A38" s="201"/>
      <c r="B38" s="242"/>
      <c r="C38" s="268"/>
      <c r="D38" s="269"/>
      <c r="E38" s="270"/>
      <c r="F38" s="201"/>
      <c r="G38" s="201"/>
      <c r="H38" s="201"/>
      <c r="I38" s="271"/>
      <c r="J38" s="225"/>
      <c r="K38" s="225"/>
      <c r="L38" s="277"/>
      <c r="M38" s="278"/>
      <c r="N38" s="225"/>
      <c r="O38" s="279"/>
      <c r="P38" s="265"/>
      <c r="Q38" s="198"/>
      <c r="R38" s="226"/>
      <c r="S38" s="197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</row>
    <row r="39" spans="1:38" s="267" customFormat="1" ht="13.5" customHeight="1">
      <c r="A39" s="201"/>
      <c r="B39" s="242"/>
      <c r="C39" s="268"/>
      <c r="D39" s="269"/>
      <c r="E39" s="270"/>
      <c r="F39" s="201"/>
      <c r="G39" s="201"/>
      <c r="H39" s="201"/>
      <c r="I39" s="271"/>
      <c r="J39" s="225"/>
      <c r="K39" s="225"/>
      <c r="L39" s="277"/>
      <c r="M39" s="278"/>
      <c r="N39" s="225"/>
      <c r="O39" s="279"/>
      <c r="P39" s="265"/>
      <c r="Q39" s="198"/>
      <c r="R39" s="226"/>
      <c r="S39" s="197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</row>
    <row r="40" spans="1:38" s="198" customFormat="1" ht="13.5" customHeight="1">
      <c r="A40" s="303"/>
      <c r="B40" s="303"/>
      <c r="C40" s="268"/>
      <c r="D40" s="269"/>
      <c r="E40" s="270"/>
      <c r="F40" s="201"/>
      <c r="G40" s="201"/>
      <c r="H40" s="201"/>
      <c r="I40" s="271"/>
      <c r="J40" s="225"/>
      <c r="K40" s="225"/>
      <c r="L40" s="277"/>
      <c r="M40" s="278"/>
      <c r="N40" s="225"/>
      <c r="O40" s="279"/>
      <c r="P40" s="265"/>
      <c r="R40" s="226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ht="44.25" customHeight="1">
      <c r="A41" s="109" t="s">
        <v>538</v>
      </c>
      <c r="B41" s="130"/>
      <c r="C41" s="130"/>
      <c r="D41" s="1"/>
      <c r="E41" s="6"/>
      <c r="F41" s="6"/>
      <c r="G41" s="6"/>
      <c r="H41" s="6" t="s">
        <v>550</v>
      </c>
      <c r="I41" s="6"/>
      <c r="J41" s="6"/>
      <c r="K41" s="105"/>
      <c r="L41" s="131"/>
      <c r="M41" s="105"/>
      <c r="N41" s="106"/>
      <c r="O41" s="105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8" ht="12.75" customHeight="1">
      <c r="A42" s="115" t="s">
        <v>539</v>
      </c>
      <c r="B42" s="109"/>
      <c r="C42" s="109"/>
      <c r="D42" s="109"/>
      <c r="E42" s="41"/>
      <c r="F42" s="116" t="s">
        <v>540</v>
      </c>
      <c r="G42" s="54"/>
      <c r="H42" s="41"/>
      <c r="I42" s="54"/>
      <c r="J42" s="6"/>
      <c r="K42" s="132"/>
      <c r="L42" s="133"/>
      <c r="M42" s="6"/>
      <c r="N42" s="99"/>
      <c r="O42" s="134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4.25" customHeight="1">
      <c r="A43" s="115"/>
      <c r="B43" s="109"/>
      <c r="C43" s="109"/>
      <c r="D43" s="109"/>
      <c r="E43" s="6"/>
      <c r="F43" s="116" t="s">
        <v>542</v>
      </c>
      <c r="G43" s="54"/>
      <c r="H43" s="41"/>
      <c r="I43" s="54"/>
      <c r="J43" s="6"/>
      <c r="K43" s="132"/>
      <c r="L43" s="133"/>
      <c r="M43" s="6"/>
      <c r="N43" s="99"/>
      <c r="O43" s="134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09"/>
      <c r="B44" s="109"/>
      <c r="C44" s="109"/>
      <c r="D44" s="109"/>
      <c r="E44" s="6"/>
      <c r="F44" s="6"/>
      <c r="G44" s="6"/>
      <c r="H44" s="6"/>
      <c r="I44" s="6"/>
      <c r="J44" s="121"/>
      <c r="K44" s="118"/>
      <c r="L44" s="119"/>
      <c r="M44" s="6"/>
      <c r="N44" s="122"/>
      <c r="O44" s="1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.75" customHeight="1">
      <c r="A45" s="135" t="s">
        <v>551</v>
      </c>
      <c r="B45" s="135"/>
      <c r="C45" s="135"/>
      <c r="D45" s="135"/>
      <c r="E45" s="6"/>
      <c r="F45" s="6"/>
      <c r="G45" s="6"/>
      <c r="H45" s="6"/>
      <c r="I45" s="6"/>
      <c r="J45" s="6"/>
      <c r="K45" s="6"/>
      <c r="L45" s="6"/>
      <c r="M45" s="6"/>
      <c r="N45" s="6"/>
      <c r="O45" s="2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38.25" customHeight="1">
      <c r="A46" s="94" t="s">
        <v>16</v>
      </c>
      <c r="B46" s="94" t="s">
        <v>511</v>
      </c>
      <c r="C46" s="94"/>
      <c r="D46" s="95" t="s">
        <v>522</v>
      </c>
      <c r="E46" s="94" t="s">
        <v>523</v>
      </c>
      <c r="F46" s="94" t="s">
        <v>524</v>
      </c>
      <c r="G46" s="94" t="s">
        <v>544</v>
      </c>
      <c r="H46" s="94" t="s">
        <v>526</v>
      </c>
      <c r="I46" s="94" t="s">
        <v>527</v>
      </c>
      <c r="J46" s="93" t="s">
        <v>528</v>
      </c>
      <c r="K46" s="136" t="s">
        <v>552</v>
      </c>
      <c r="L46" s="96" t="s">
        <v>530</v>
      </c>
      <c r="M46" s="136" t="s">
        <v>553</v>
      </c>
      <c r="N46" s="94" t="s">
        <v>554</v>
      </c>
      <c r="O46" s="93" t="s">
        <v>532</v>
      </c>
      <c r="P46" s="95" t="s">
        <v>533</v>
      </c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286">
        <v>1</v>
      </c>
      <c r="B47" s="304">
        <v>45044</v>
      </c>
      <c r="C47" s="302"/>
      <c r="D47" s="302" t="s">
        <v>897</v>
      </c>
      <c r="E47" s="286" t="s">
        <v>536</v>
      </c>
      <c r="F47" s="286">
        <v>2419</v>
      </c>
      <c r="G47" s="286">
        <v>2370</v>
      </c>
      <c r="H47" s="341">
        <v>2457.5</v>
      </c>
      <c r="I47" s="341" t="s">
        <v>898</v>
      </c>
      <c r="J47" s="272" t="s">
        <v>915</v>
      </c>
      <c r="K47" s="280">
        <f t="shared" ref="K47:K48" si="39">H47-F47</f>
        <v>38.5</v>
      </c>
      <c r="L47" s="291">
        <f t="shared" ref="L47:L48" si="40">(H47*N47)*0.07%</f>
        <v>430.06250000000006</v>
      </c>
      <c r="M47" s="282">
        <f t="shared" ref="M47:M52" si="41">(K47*N47)-L47</f>
        <v>9194.9375</v>
      </c>
      <c r="N47" s="280">
        <v>250</v>
      </c>
      <c r="O47" s="272" t="s">
        <v>534</v>
      </c>
      <c r="P47" s="273">
        <v>45049</v>
      </c>
      <c r="Q47" s="299"/>
      <c r="R47" s="54" t="s">
        <v>535</v>
      </c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300"/>
      <c r="AG47" s="301"/>
      <c r="AH47" s="299"/>
      <c r="AI47" s="299"/>
      <c r="AJ47" s="300"/>
      <c r="AK47" s="300"/>
      <c r="AL47" s="300"/>
    </row>
    <row r="48" spans="1:38" ht="12.75" customHeight="1">
      <c r="A48" s="286">
        <v>2</v>
      </c>
      <c r="B48" s="304">
        <v>45049</v>
      </c>
      <c r="C48" s="302"/>
      <c r="D48" s="302" t="s">
        <v>918</v>
      </c>
      <c r="E48" s="286" t="s">
        <v>536</v>
      </c>
      <c r="F48" s="286">
        <v>790</v>
      </c>
      <c r="G48" s="286">
        <v>776</v>
      </c>
      <c r="H48" s="341">
        <v>798.5</v>
      </c>
      <c r="I48" s="341" t="s">
        <v>919</v>
      </c>
      <c r="J48" s="272" t="s">
        <v>936</v>
      </c>
      <c r="K48" s="280">
        <f t="shared" si="39"/>
        <v>8.5</v>
      </c>
      <c r="L48" s="291">
        <f t="shared" si="40"/>
        <v>531.00250000000005</v>
      </c>
      <c r="M48" s="282">
        <f t="shared" si="41"/>
        <v>7543.9974999999995</v>
      </c>
      <c r="N48" s="280">
        <v>950</v>
      </c>
      <c r="O48" s="272" t="s">
        <v>534</v>
      </c>
      <c r="P48" s="273">
        <v>45055</v>
      </c>
      <c r="Q48" s="299"/>
      <c r="R48" s="54" t="s">
        <v>535</v>
      </c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300"/>
      <c r="AG48" s="301"/>
      <c r="AH48" s="299"/>
      <c r="AI48" s="299"/>
      <c r="AJ48" s="300"/>
      <c r="AK48" s="300"/>
      <c r="AL48" s="300"/>
    </row>
    <row r="49" spans="1:38" ht="12.75" customHeight="1">
      <c r="A49" s="286">
        <v>3</v>
      </c>
      <c r="B49" s="304">
        <v>45054</v>
      </c>
      <c r="C49" s="302"/>
      <c r="D49" s="302" t="s">
        <v>943</v>
      </c>
      <c r="E49" s="286" t="s">
        <v>536</v>
      </c>
      <c r="F49" s="286">
        <v>1557</v>
      </c>
      <c r="G49" s="286">
        <v>1520</v>
      </c>
      <c r="H49" s="341">
        <v>1580</v>
      </c>
      <c r="I49" s="341" t="s">
        <v>944</v>
      </c>
      <c r="J49" s="272" t="s">
        <v>956</v>
      </c>
      <c r="K49" s="280">
        <f t="shared" ref="K49" si="42">H49-F49</f>
        <v>23</v>
      </c>
      <c r="L49" s="291">
        <f t="shared" ref="L49" si="43">(H49*N49)*0.07%</f>
        <v>387.10000000000008</v>
      </c>
      <c r="M49" s="282">
        <f t="shared" si="41"/>
        <v>7662.9</v>
      </c>
      <c r="N49" s="280">
        <v>350</v>
      </c>
      <c r="O49" s="272" t="s">
        <v>534</v>
      </c>
      <c r="P49" s="273">
        <v>45056</v>
      </c>
      <c r="Q49" s="299"/>
      <c r="R49" s="54" t="s">
        <v>798</v>
      </c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300"/>
      <c r="AG49" s="301"/>
      <c r="AH49" s="299"/>
      <c r="AI49" s="299"/>
      <c r="AJ49" s="300"/>
      <c r="AK49" s="300"/>
      <c r="AL49" s="300"/>
    </row>
    <row r="50" spans="1:38" ht="12.75" customHeight="1">
      <c r="A50" s="286">
        <v>4</v>
      </c>
      <c r="B50" s="304">
        <v>45054</v>
      </c>
      <c r="C50" s="302"/>
      <c r="D50" s="302" t="s">
        <v>945</v>
      </c>
      <c r="E50" s="286" t="s">
        <v>536</v>
      </c>
      <c r="F50" s="286">
        <v>460</v>
      </c>
      <c r="G50" s="286">
        <v>449</v>
      </c>
      <c r="H50" s="341">
        <v>467</v>
      </c>
      <c r="I50" s="341" t="s">
        <v>946</v>
      </c>
      <c r="J50" s="272" t="s">
        <v>889</v>
      </c>
      <c r="K50" s="280">
        <f t="shared" ref="K50" si="44">H50-F50</f>
        <v>7</v>
      </c>
      <c r="L50" s="291">
        <f t="shared" ref="L50" si="45">(H50*N50)*0.07%</f>
        <v>408.62500000000006</v>
      </c>
      <c r="M50" s="282">
        <f t="shared" si="41"/>
        <v>8341.375</v>
      </c>
      <c r="N50" s="280">
        <v>1250</v>
      </c>
      <c r="O50" s="272" t="s">
        <v>534</v>
      </c>
      <c r="P50" s="273">
        <v>45055</v>
      </c>
      <c r="Q50" s="299"/>
      <c r="R50" s="54" t="s">
        <v>798</v>
      </c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300"/>
      <c r="AG50" s="301"/>
      <c r="AH50" s="299"/>
      <c r="AI50" s="299"/>
      <c r="AJ50" s="300"/>
      <c r="AK50" s="300"/>
      <c r="AL50" s="300"/>
    </row>
    <row r="51" spans="1:38" ht="12.75" customHeight="1">
      <c r="A51" s="286">
        <v>5</v>
      </c>
      <c r="B51" s="304">
        <v>45056</v>
      </c>
      <c r="C51" s="302"/>
      <c r="D51" s="302" t="s">
        <v>945</v>
      </c>
      <c r="E51" s="286" t="s">
        <v>536</v>
      </c>
      <c r="F51" s="286">
        <v>459</v>
      </c>
      <c r="G51" s="286">
        <v>448</v>
      </c>
      <c r="H51" s="341">
        <v>482</v>
      </c>
      <c r="I51" s="341" t="s">
        <v>946</v>
      </c>
      <c r="J51" s="272" t="s">
        <v>956</v>
      </c>
      <c r="K51" s="280">
        <f t="shared" ref="K51:K52" si="46">H51-F51</f>
        <v>23</v>
      </c>
      <c r="L51" s="291">
        <f t="shared" ref="L51:L52" si="47">(H51*N51)*0.07%</f>
        <v>421.75000000000006</v>
      </c>
      <c r="M51" s="282">
        <f t="shared" si="41"/>
        <v>28328.25</v>
      </c>
      <c r="N51" s="280">
        <v>1250</v>
      </c>
      <c r="O51" s="272" t="s">
        <v>534</v>
      </c>
      <c r="P51" s="273">
        <v>45057</v>
      </c>
      <c r="Q51" s="299"/>
      <c r="R51" s="54" t="s">
        <v>798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300"/>
      <c r="AG51" s="301"/>
      <c r="AH51" s="299"/>
      <c r="AI51" s="299"/>
      <c r="AJ51" s="300"/>
      <c r="AK51" s="300"/>
      <c r="AL51" s="300"/>
    </row>
    <row r="52" spans="1:38" ht="12.75" customHeight="1">
      <c r="A52" s="286">
        <v>6</v>
      </c>
      <c r="B52" s="304">
        <v>45056</v>
      </c>
      <c r="C52" s="302"/>
      <c r="D52" s="302" t="s">
        <v>957</v>
      </c>
      <c r="E52" s="286" t="s">
        <v>536</v>
      </c>
      <c r="F52" s="286">
        <v>569</v>
      </c>
      <c r="G52" s="286">
        <v>559</v>
      </c>
      <c r="H52" s="341">
        <v>576.5</v>
      </c>
      <c r="I52" s="341" t="s">
        <v>958</v>
      </c>
      <c r="J52" s="272" t="s">
        <v>983</v>
      </c>
      <c r="K52" s="280">
        <f t="shared" si="46"/>
        <v>7.5</v>
      </c>
      <c r="L52" s="291">
        <f t="shared" si="47"/>
        <v>605.32500000000005</v>
      </c>
      <c r="M52" s="282">
        <f t="shared" si="41"/>
        <v>10644.674999999999</v>
      </c>
      <c r="N52" s="280">
        <v>1500</v>
      </c>
      <c r="O52" s="272" t="s">
        <v>534</v>
      </c>
      <c r="P52" s="273">
        <v>45057</v>
      </c>
      <c r="Q52" s="299"/>
      <c r="R52" s="54" t="s">
        <v>535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300"/>
      <c r="AG52" s="301"/>
      <c r="AH52" s="299"/>
      <c r="AI52" s="299"/>
      <c r="AJ52" s="300"/>
      <c r="AK52" s="300"/>
      <c r="AL52" s="300"/>
    </row>
    <row r="53" spans="1:38" ht="12.75" customHeight="1">
      <c r="A53" s="255">
        <v>7</v>
      </c>
      <c r="B53" s="292">
        <v>45062</v>
      </c>
      <c r="C53" s="293"/>
      <c r="D53" s="293" t="s">
        <v>1008</v>
      </c>
      <c r="E53" s="255" t="s">
        <v>536</v>
      </c>
      <c r="F53" s="255" t="s">
        <v>1009</v>
      </c>
      <c r="G53" s="255">
        <v>398.5</v>
      </c>
      <c r="H53" s="294"/>
      <c r="I53" s="294" t="s">
        <v>1010</v>
      </c>
      <c r="J53" s="295" t="s">
        <v>537</v>
      </c>
      <c r="K53" s="296"/>
      <c r="L53" s="297"/>
      <c r="M53" s="298"/>
      <c r="N53" s="296"/>
      <c r="O53" s="294"/>
      <c r="P53" s="256"/>
      <c r="Q53" s="299"/>
      <c r="R53" s="54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300"/>
      <c r="AG53" s="301"/>
      <c r="AH53" s="299"/>
      <c r="AI53" s="299"/>
      <c r="AJ53" s="300"/>
      <c r="AK53" s="300"/>
      <c r="AL53" s="300"/>
    </row>
    <row r="54" spans="1:38" ht="12.75" customHeight="1">
      <c r="A54" s="255"/>
      <c r="B54" s="292"/>
      <c r="C54" s="293"/>
      <c r="D54" s="293"/>
      <c r="E54" s="255"/>
      <c r="F54" s="255"/>
      <c r="G54" s="255"/>
      <c r="H54" s="294"/>
      <c r="I54" s="294"/>
      <c r="J54" s="295"/>
      <c r="K54" s="296"/>
      <c r="L54" s="297"/>
      <c r="M54" s="298"/>
      <c r="N54" s="296"/>
      <c r="O54" s="294"/>
      <c r="P54" s="256"/>
      <c r="Q54" s="299"/>
      <c r="R54" s="54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300"/>
      <c r="AG54" s="301"/>
      <c r="AH54" s="299"/>
      <c r="AI54" s="299"/>
      <c r="AJ54" s="300"/>
      <c r="AK54" s="300"/>
      <c r="AL54" s="300"/>
    </row>
    <row r="55" spans="1:38" ht="12.75" customHeight="1">
      <c r="A55" s="255"/>
      <c r="B55" s="292"/>
      <c r="C55" s="293"/>
      <c r="D55" s="293"/>
      <c r="E55" s="255"/>
      <c r="F55" s="255"/>
      <c r="G55" s="255"/>
      <c r="H55" s="294"/>
      <c r="I55" s="294"/>
      <c r="J55" s="295"/>
      <c r="K55" s="296"/>
      <c r="L55" s="297"/>
      <c r="M55" s="298"/>
      <c r="N55" s="296"/>
      <c r="O55" s="294"/>
      <c r="P55" s="256"/>
      <c r="Q55" s="299"/>
      <c r="R55" s="54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300"/>
      <c r="AG55" s="301"/>
      <c r="AH55" s="299"/>
      <c r="AI55" s="299"/>
      <c r="AJ55" s="300"/>
      <c r="AK55" s="300"/>
      <c r="AL55" s="300"/>
    </row>
    <row r="56" spans="1:38" s="198" customFormat="1" ht="12.75" customHeight="1">
      <c r="A56" s="300"/>
      <c r="B56" s="317"/>
      <c r="C56" s="200"/>
      <c r="D56" s="200"/>
      <c r="E56" s="229"/>
      <c r="F56" s="229"/>
      <c r="G56" s="229"/>
      <c r="H56" s="318"/>
      <c r="I56" s="318"/>
      <c r="J56" s="319"/>
      <c r="K56" s="200"/>
      <c r="L56" s="229"/>
      <c r="M56" s="229"/>
      <c r="N56" s="229"/>
      <c r="O56" s="318"/>
      <c r="P56" s="318"/>
      <c r="Q56" s="200"/>
      <c r="R56" s="203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229"/>
      <c r="AG56" s="228"/>
      <c r="AH56" s="200"/>
      <c r="AI56" s="200"/>
      <c r="AJ56" s="229"/>
      <c r="AK56" s="229"/>
      <c r="AL56" s="229"/>
    </row>
    <row r="57" spans="1:38" ht="38.25" customHeight="1">
      <c r="A57" s="137" t="s">
        <v>556</v>
      </c>
      <c r="B57" s="137"/>
      <c r="C57" s="137"/>
      <c r="D57" s="137"/>
      <c r="E57" s="138"/>
      <c r="F57" s="102"/>
      <c r="G57" s="102"/>
      <c r="H57" s="102"/>
      <c r="I57" s="102"/>
      <c r="J57" s="1"/>
      <c r="K57" s="6"/>
      <c r="L57" s="6"/>
      <c r="M57" s="6"/>
      <c r="N57" s="1"/>
      <c r="O57" s="1"/>
      <c r="P57" s="41"/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ht="38.25">
      <c r="A58" s="94" t="s">
        <v>16</v>
      </c>
      <c r="B58" s="94" t="s">
        <v>511</v>
      </c>
      <c r="C58" s="94"/>
      <c r="D58" s="95" t="s">
        <v>522</v>
      </c>
      <c r="E58" s="94" t="s">
        <v>523</v>
      </c>
      <c r="F58" s="94" t="s">
        <v>524</v>
      </c>
      <c r="G58" s="94" t="s">
        <v>544</v>
      </c>
      <c r="H58" s="94" t="s">
        <v>526</v>
      </c>
      <c r="I58" s="94" t="s">
        <v>527</v>
      </c>
      <c r="J58" s="93" t="s">
        <v>528</v>
      </c>
      <c r="K58" s="93" t="s">
        <v>557</v>
      </c>
      <c r="L58" s="96" t="s">
        <v>530</v>
      </c>
      <c r="M58" s="136" t="s">
        <v>553</v>
      </c>
      <c r="N58" s="94" t="s">
        <v>554</v>
      </c>
      <c r="O58" s="94" t="s">
        <v>532</v>
      </c>
      <c r="P58" s="95" t="s">
        <v>533</v>
      </c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s="198" customFormat="1" ht="15.6" customHeight="1">
      <c r="A59" s="286">
        <v>1</v>
      </c>
      <c r="B59" s="304">
        <v>45043</v>
      </c>
      <c r="C59" s="284"/>
      <c r="D59" s="302" t="s">
        <v>895</v>
      </c>
      <c r="E59" s="274" t="s">
        <v>536</v>
      </c>
      <c r="F59" s="274">
        <v>35</v>
      </c>
      <c r="G59" s="274">
        <v>19</v>
      </c>
      <c r="H59" s="283">
        <v>42</v>
      </c>
      <c r="I59" s="291" t="s">
        <v>896</v>
      </c>
      <c r="J59" s="272" t="s">
        <v>889</v>
      </c>
      <c r="K59" s="280">
        <f t="shared" ref="K59" si="48">H59-F59</f>
        <v>7</v>
      </c>
      <c r="L59" s="281">
        <v>100</v>
      </c>
      <c r="M59" s="282">
        <f t="shared" ref="M59" si="49">(K59*N59)-100</f>
        <v>2000</v>
      </c>
      <c r="N59" s="280">
        <v>300</v>
      </c>
      <c r="O59" s="272" t="s">
        <v>534</v>
      </c>
      <c r="P59" s="273">
        <v>45048</v>
      </c>
      <c r="Q59" s="197"/>
      <c r="R59" s="203" t="s">
        <v>798</v>
      </c>
      <c r="S59" s="197"/>
      <c r="T59" s="197"/>
      <c r="U59" s="197"/>
      <c r="V59" s="197"/>
      <c r="W59" s="197"/>
      <c r="X59" s="203"/>
      <c r="Y59" s="197"/>
      <c r="Z59" s="197"/>
      <c r="AA59" s="197"/>
      <c r="AB59" s="197"/>
      <c r="AC59" s="197"/>
      <c r="AD59" s="203"/>
      <c r="AE59" s="197"/>
      <c r="AF59" s="197"/>
      <c r="AG59" s="197"/>
      <c r="AH59" s="197"/>
      <c r="AI59" s="197"/>
      <c r="AJ59" s="203"/>
      <c r="AK59" s="197"/>
      <c r="AL59" s="197"/>
    </row>
    <row r="60" spans="1:38" s="198" customFormat="1" ht="15.6" customHeight="1">
      <c r="A60" s="286">
        <v>2</v>
      </c>
      <c r="B60" s="304">
        <v>45044</v>
      </c>
      <c r="C60" s="284"/>
      <c r="D60" s="302" t="s">
        <v>900</v>
      </c>
      <c r="E60" s="274" t="s">
        <v>536</v>
      </c>
      <c r="F60" s="274">
        <v>127</v>
      </c>
      <c r="G60" s="274">
        <v>78</v>
      </c>
      <c r="H60" s="283">
        <v>147</v>
      </c>
      <c r="I60" s="291" t="s">
        <v>868</v>
      </c>
      <c r="J60" s="272" t="s">
        <v>883</v>
      </c>
      <c r="K60" s="280">
        <f t="shared" ref="K60" si="50">H60-F60</f>
        <v>20</v>
      </c>
      <c r="L60" s="281">
        <v>100</v>
      </c>
      <c r="M60" s="282">
        <f t="shared" ref="M60" si="51">(K60*N60)-100</f>
        <v>1900</v>
      </c>
      <c r="N60" s="280">
        <v>100</v>
      </c>
      <c r="O60" s="272" t="s">
        <v>534</v>
      </c>
      <c r="P60" s="273">
        <v>45048</v>
      </c>
      <c r="Q60" s="197"/>
      <c r="R60" s="203" t="s">
        <v>798</v>
      </c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s="198" customFormat="1" ht="15.6" customHeight="1">
      <c r="A61" s="286">
        <v>3</v>
      </c>
      <c r="B61" s="304">
        <v>45044</v>
      </c>
      <c r="C61" s="284"/>
      <c r="D61" s="302" t="s">
        <v>901</v>
      </c>
      <c r="E61" s="274" t="s">
        <v>536</v>
      </c>
      <c r="F61" s="274">
        <v>39</v>
      </c>
      <c r="G61" s="274">
        <v>25</v>
      </c>
      <c r="H61" s="283">
        <v>45.5</v>
      </c>
      <c r="I61" s="291" t="s">
        <v>902</v>
      </c>
      <c r="J61" s="272" t="s">
        <v>899</v>
      </c>
      <c r="K61" s="280">
        <f t="shared" ref="K61" si="52">H61-F61</f>
        <v>6.5</v>
      </c>
      <c r="L61" s="281">
        <v>100</v>
      </c>
      <c r="M61" s="282">
        <f t="shared" ref="M61" si="53">(K61*N61)-100</f>
        <v>2545.5</v>
      </c>
      <c r="N61" s="280">
        <v>407</v>
      </c>
      <c r="O61" s="272" t="s">
        <v>534</v>
      </c>
      <c r="P61" s="273">
        <v>45048</v>
      </c>
      <c r="Q61" s="197"/>
      <c r="R61" s="203" t="s">
        <v>798</v>
      </c>
      <c r="S61" s="197"/>
      <c r="T61" s="197"/>
      <c r="U61" s="197"/>
      <c r="V61" s="197"/>
      <c r="W61" s="197"/>
      <c r="X61" s="203"/>
      <c r="Y61" s="197"/>
      <c r="Z61" s="197"/>
      <c r="AA61" s="197"/>
      <c r="AB61" s="197"/>
      <c r="AC61" s="197"/>
      <c r="AD61" s="203"/>
      <c r="AE61" s="197"/>
      <c r="AF61" s="197"/>
      <c r="AG61" s="197"/>
      <c r="AH61" s="197"/>
      <c r="AI61" s="197"/>
      <c r="AJ61" s="203"/>
      <c r="AK61" s="197"/>
      <c r="AL61" s="197"/>
    </row>
    <row r="62" spans="1:38" s="198" customFormat="1" ht="15.6" customHeight="1">
      <c r="A62" s="308">
        <v>4</v>
      </c>
      <c r="B62" s="320">
        <v>45044</v>
      </c>
      <c r="C62" s="310"/>
      <c r="D62" s="311" t="s">
        <v>903</v>
      </c>
      <c r="E62" s="289" t="s">
        <v>536</v>
      </c>
      <c r="F62" s="289">
        <v>38</v>
      </c>
      <c r="G62" s="289"/>
      <c r="H62" s="312">
        <v>11</v>
      </c>
      <c r="I62" s="313" t="s">
        <v>894</v>
      </c>
      <c r="J62" s="290" t="s">
        <v>909</v>
      </c>
      <c r="K62" s="314">
        <f t="shared" ref="K62" si="54">H62-F62</f>
        <v>-27</v>
      </c>
      <c r="L62" s="315">
        <v>100</v>
      </c>
      <c r="M62" s="316">
        <f t="shared" ref="M62:M65" si="55">(K62*N62)-100</f>
        <v>-1180</v>
      </c>
      <c r="N62" s="314">
        <v>40</v>
      </c>
      <c r="O62" s="290" t="s">
        <v>546</v>
      </c>
      <c r="P62" s="309">
        <v>45048</v>
      </c>
      <c r="Q62" s="197"/>
      <c r="R62" s="203" t="s">
        <v>798</v>
      </c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286">
        <v>5</v>
      </c>
      <c r="B63" s="304">
        <v>45048</v>
      </c>
      <c r="C63" s="284"/>
      <c r="D63" s="302" t="s">
        <v>905</v>
      </c>
      <c r="E63" s="274" t="s">
        <v>877</v>
      </c>
      <c r="F63" s="274">
        <v>66</v>
      </c>
      <c r="G63" s="274">
        <v>115</v>
      </c>
      <c r="H63" s="283">
        <v>42.5</v>
      </c>
      <c r="I63" s="291" t="s">
        <v>906</v>
      </c>
      <c r="J63" s="272" t="s">
        <v>916</v>
      </c>
      <c r="K63" s="280">
        <f>F63-H63</f>
        <v>23.5</v>
      </c>
      <c r="L63" s="281">
        <v>100</v>
      </c>
      <c r="M63" s="282">
        <f t="shared" si="55"/>
        <v>1075</v>
      </c>
      <c r="N63" s="280">
        <v>50</v>
      </c>
      <c r="O63" s="272" t="s">
        <v>534</v>
      </c>
      <c r="P63" s="273">
        <v>45049</v>
      </c>
      <c r="Q63" s="197"/>
      <c r="R63" s="203" t="s">
        <v>535</v>
      </c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286">
        <v>6</v>
      </c>
      <c r="B64" s="304">
        <v>45048</v>
      </c>
      <c r="C64" s="284"/>
      <c r="D64" s="302" t="s">
        <v>910</v>
      </c>
      <c r="E64" s="274" t="s">
        <v>536</v>
      </c>
      <c r="F64" s="274">
        <v>42</v>
      </c>
      <c r="G64" s="274"/>
      <c r="H64" s="283">
        <v>64</v>
      </c>
      <c r="I64" s="291" t="s">
        <v>911</v>
      </c>
      <c r="J64" s="272" t="s">
        <v>917</v>
      </c>
      <c r="K64" s="280">
        <f t="shared" ref="K64:K65" si="56">H64-F64</f>
        <v>22</v>
      </c>
      <c r="L64" s="281">
        <v>100</v>
      </c>
      <c r="M64" s="282">
        <f t="shared" si="55"/>
        <v>1000</v>
      </c>
      <c r="N64" s="280">
        <v>50</v>
      </c>
      <c r="O64" s="272" t="s">
        <v>534</v>
      </c>
      <c r="P64" s="273">
        <v>45049</v>
      </c>
      <c r="Q64" s="197"/>
      <c r="R64" s="203" t="s">
        <v>535</v>
      </c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286">
        <v>7</v>
      </c>
      <c r="B65" s="304">
        <v>45048</v>
      </c>
      <c r="C65" s="284"/>
      <c r="D65" s="302" t="s">
        <v>907</v>
      </c>
      <c r="E65" s="274" t="s">
        <v>536</v>
      </c>
      <c r="F65" s="274">
        <v>110</v>
      </c>
      <c r="G65" s="274"/>
      <c r="H65" s="283">
        <v>180</v>
      </c>
      <c r="I65" s="291" t="s">
        <v>908</v>
      </c>
      <c r="J65" s="272" t="s">
        <v>716</v>
      </c>
      <c r="K65" s="280">
        <f t="shared" si="56"/>
        <v>70</v>
      </c>
      <c r="L65" s="281">
        <v>100</v>
      </c>
      <c r="M65" s="282">
        <f t="shared" si="55"/>
        <v>1650</v>
      </c>
      <c r="N65" s="280">
        <v>25</v>
      </c>
      <c r="O65" s="272" t="s">
        <v>534</v>
      </c>
      <c r="P65" s="273">
        <v>45049</v>
      </c>
      <c r="Q65" s="197"/>
      <c r="R65" s="203" t="s">
        <v>535</v>
      </c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286">
        <v>8</v>
      </c>
      <c r="B66" s="304">
        <v>45048</v>
      </c>
      <c r="C66" s="284"/>
      <c r="D66" s="302" t="s">
        <v>901</v>
      </c>
      <c r="E66" s="274" t="s">
        <v>536</v>
      </c>
      <c r="F66" s="274">
        <v>36</v>
      </c>
      <c r="G66" s="274">
        <v>22</v>
      </c>
      <c r="H66" s="283">
        <v>42</v>
      </c>
      <c r="I66" s="291" t="s">
        <v>902</v>
      </c>
      <c r="J66" s="272" t="s">
        <v>933</v>
      </c>
      <c r="K66" s="280">
        <f t="shared" ref="K66" si="57">H66-F66</f>
        <v>6</v>
      </c>
      <c r="L66" s="281">
        <v>100</v>
      </c>
      <c r="M66" s="282">
        <f t="shared" ref="M66" si="58">(K66*N66)-100</f>
        <v>2342</v>
      </c>
      <c r="N66" s="280">
        <v>407</v>
      </c>
      <c r="O66" s="272" t="s">
        <v>534</v>
      </c>
      <c r="P66" s="273">
        <v>45051</v>
      </c>
      <c r="Q66" s="197"/>
      <c r="R66" s="203" t="s">
        <v>798</v>
      </c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286">
        <v>9</v>
      </c>
      <c r="B67" s="304">
        <v>45049</v>
      </c>
      <c r="C67" s="324"/>
      <c r="D67" s="302" t="s">
        <v>910</v>
      </c>
      <c r="E67" s="274" t="s">
        <v>536</v>
      </c>
      <c r="F67" s="274">
        <v>47.5</v>
      </c>
      <c r="G67" s="274"/>
      <c r="H67" s="283">
        <v>64</v>
      </c>
      <c r="I67" s="291" t="s">
        <v>920</v>
      </c>
      <c r="J67" s="272" t="s">
        <v>921</v>
      </c>
      <c r="K67" s="280">
        <f t="shared" ref="K67" si="59">H67-F67</f>
        <v>16.5</v>
      </c>
      <c r="L67" s="281">
        <v>100</v>
      </c>
      <c r="M67" s="282">
        <f t="shared" ref="M67:M68" si="60">(K67*N67)-100</f>
        <v>725</v>
      </c>
      <c r="N67" s="280">
        <v>50</v>
      </c>
      <c r="O67" s="272" t="s">
        <v>534</v>
      </c>
      <c r="P67" s="273">
        <v>45049</v>
      </c>
      <c r="Q67" s="197"/>
      <c r="R67" s="203" t="s">
        <v>535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286">
        <v>10</v>
      </c>
      <c r="B68" s="332">
        <v>45050</v>
      </c>
      <c r="C68" s="284"/>
      <c r="D68" s="302" t="s">
        <v>905</v>
      </c>
      <c r="E68" s="274" t="s">
        <v>877</v>
      </c>
      <c r="F68" s="274">
        <v>68</v>
      </c>
      <c r="G68" s="274">
        <v>105</v>
      </c>
      <c r="H68" s="283">
        <v>42</v>
      </c>
      <c r="I68" s="291" t="s">
        <v>906</v>
      </c>
      <c r="J68" s="272" t="s">
        <v>934</v>
      </c>
      <c r="K68" s="280">
        <f>F68-H68</f>
        <v>26</v>
      </c>
      <c r="L68" s="281">
        <v>100</v>
      </c>
      <c r="M68" s="282">
        <f t="shared" si="60"/>
        <v>1200</v>
      </c>
      <c r="N68" s="280">
        <v>50</v>
      </c>
      <c r="O68" s="272" t="s">
        <v>534</v>
      </c>
      <c r="P68" s="273">
        <v>45051</v>
      </c>
      <c r="Q68" s="197"/>
      <c r="R68" s="203" t="s">
        <v>535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308">
        <v>11</v>
      </c>
      <c r="B69" s="343">
        <v>45050</v>
      </c>
      <c r="C69" s="310"/>
      <c r="D69" s="311" t="s">
        <v>925</v>
      </c>
      <c r="E69" s="289" t="s">
        <v>536</v>
      </c>
      <c r="F69" s="289">
        <v>75</v>
      </c>
      <c r="G69" s="289"/>
      <c r="H69" s="312">
        <v>30</v>
      </c>
      <c r="I69" s="313" t="s">
        <v>926</v>
      </c>
      <c r="J69" s="290" t="s">
        <v>927</v>
      </c>
      <c r="K69" s="314">
        <f t="shared" ref="K69:K70" si="61">H69-F69</f>
        <v>-45</v>
      </c>
      <c r="L69" s="315">
        <v>100</v>
      </c>
      <c r="M69" s="316">
        <f t="shared" ref="M69:M70" si="62">(K69*N69)-100</f>
        <v>-1225</v>
      </c>
      <c r="N69" s="314">
        <v>25</v>
      </c>
      <c r="O69" s="290" t="s">
        <v>546</v>
      </c>
      <c r="P69" s="309">
        <v>45050</v>
      </c>
      <c r="Q69" s="197"/>
      <c r="R69" s="203" t="s">
        <v>535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286">
        <v>12</v>
      </c>
      <c r="B70" s="332">
        <v>45050</v>
      </c>
      <c r="C70" s="284"/>
      <c r="D70" s="302" t="s">
        <v>929</v>
      </c>
      <c r="E70" s="274" t="s">
        <v>536</v>
      </c>
      <c r="F70" s="274">
        <v>45</v>
      </c>
      <c r="G70" s="274">
        <v>30</v>
      </c>
      <c r="H70" s="283">
        <v>53.5</v>
      </c>
      <c r="I70" s="291" t="s">
        <v>930</v>
      </c>
      <c r="J70" s="272" t="s">
        <v>936</v>
      </c>
      <c r="K70" s="280">
        <f t="shared" si="61"/>
        <v>8.5</v>
      </c>
      <c r="L70" s="281">
        <v>100</v>
      </c>
      <c r="M70" s="282">
        <f t="shared" si="62"/>
        <v>2025</v>
      </c>
      <c r="N70" s="280">
        <v>250</v>
      </c>
      <c r="O70" s="272" t="s">
        <v>534</v>
      </c>
      <c r="P70" s="273">
        <v>45049</v>
      </c>
      <c r="Q70" s="197"/>
      <c r="R70" s="203" t="s">
        <v>535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308">
        <v>13</v>
      </c>
      <c r="B71" s="343">
        <v>45050</v>
      </c>
      <c r="C71" s="310"/>
      <c r="D71" s="311" t="s">
        <v>931</v>
      </c>
      <c r="E71" s="289" t="s">
        <v>536</v>
      </c>
      <c r="F71" s="289">
        <v>22.5</v>
      </c>
      <c r="G71" s="289">
        <v>14</v>
      </c>
      <c r="H71" s="312">
        <v>5.5</v>
      </c>
      <c r="I71" s="313" t="s">
        <v>932</v>
      </c>
      <c r="J71" s="290" t="s">
        <v>935</v>
      </c>
      <c r="K71" s="314">
        <f t="shared" ref="K71:K72" si="63">H71-F71</f>
        <v>-17</v>
      </c>
      <c r="L71" s="315">
        <v>100</v>
      </c>
      <c r="M71" s="316">
        <f t="shared" ref="M71:M72" si="64">(K71*N71)-100</f>
        <v>-9450</v>
      </c>
      <c r="N71" s="314">
        <v>550</v>
      </c>
      <c r="O71" s="290" t="s">
        <v>546</v>
      </c>
      <c r="P71" s="309">
        <v>45051</v>
      </c>
      <c r="Q71" s="197"/>
      <c r="R71" s="203" t="s">
        <v>535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286">
        <v>14</v>
      </c>
      <c r="B72" s="332">
        <v>45051</v>
      </c>
      <c r="C72" s="284"/>
      <c r="D72" s="302" t="s">
        <v>937</v>
      </c>
      <c r="E72" s="274" t="s">
        <v>536</v>
      </c>
      <c r="F72" s="274">
        <v>6.5</v>
      </c>
      <c r="G72" s="274">
        <v>1.8</v>
      </c>
      <c r="H72" s="283">
        <v>9</v>
      </c>
      <c r="I72" s="291" t="s">
        <v>938</v>
      </c>
      <c r="J72" s="272" t="s">
        <v>942</v>
      </c>
      <c r="K72" s="280">
        <f t="shared" si="63"/>
        <v>2.5</v>
      </c>
      <c r="L72" s="281">
        <v>100</v>
      </c>
      <c r="M72" s="282">
        <f t="shared" si="64"/>
        <v>2275</v>
      </c>
      <c r="N72" s="280">
        <v>950</v>
      </c>
      <c r="O72" s="272" t="s">
        <v>534</v>
      </c>
      <c r="P72" s="273">
        <v>45054</v>
      </c>
      <c r="Q72" s="197"/>
      <c r="R72" s="203" t="s">
        <v>535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286">
        <v>15</v>
      </c>
      <c r="B73" s="332">
        <v>45051</v>
      </c>
      <c r="C73" s="284"/>
      <c r="D73" s="302" t="s">
        <v>939</v>
      </c>
      <c r="E73" s="274" t="s">
        <v>536</v>
      </c>
      <c r="F73" s="274">
        <v>122.5</v>
      </c>
      <c r="G73" s="274">
        <v>75</v>
      </c>
      <c r="H73" s="283">
        <v>142.5</v>
      </c>
      <c r="I73" s="291" t="s">
        <v>868</v>
      </c>
      <c r="J73" s="272" t="s">
        <v>883</v>
      </c>
      <c r="K73" s="280">
        <f t="shared" ref="K73" si="65">H73-F73</f>
        <v>20</v>
      </c>
      <c r="L73" s="281">
        <v>100</v>
      </c>
      <c r="M73" s="282">
        <f t="shared" ref="M73" si="66">(K73*N73)-100</f>
        <v>1900</v>
      </c>
      <c r="N73" s="280">
        <v>100</v>
      </c>
      <c r="O73" s="272" t="s">
        <v>534</v>
      </c>
      <c r="P73" s="273">
        <v>45054</v>
      </c>
      <c r="Q73" s="197"/>
      <c r="R73" s="203" t="s">
        <v>535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286">
        <v>16</v>
      </c>
      <c r="B74" s="332">
        <v>45051</v>
      </c>
      <c r="C74" s="284"/>
      <c r="D74" s="302" t="s">
        <v>929</v>
      </c>
      <c r="E74" s="274" t="s">
        <v>536</v>
      </c>
      <c r="F74" s="274">
        <v>43.5</v>
      </c>
      <c r="G74" s="274">
        <v>29</v>
      </c>
      <c r="H74" s="283">
        <v>51.5</v>
      </c>
      <c r="I74" s="291" t="s">
        <v>930</v>
      </c>
      <c r="J74" s="272" t="s">
        <v>874</v>
      </c>
      <c r="K74" s="280">
        <f t="shared" ref="K74" si="67">H74-F74</f>
        <v>8</v>
      </c>
      <c r="L74" s="281">
        <v>100</v>
      </c>
      <c r="M74" s="282">
        <f t="shared" ref="M74:M75" si="68">(K74*N74)-100</f>
        <v>1900</v>
      </c>
      <c r="N74" s="280">
        <v>250</v>
      </c>
      <c r="O74" s="272" t="s">
        <v>534</v>
      </c>
      <c r="P74" s="273">
        <v>45054</v>
      </c>
      <c r="Q74" s="197"/>
      <c r="R74" s="203" t="s">
        <v>535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286">
        <v>17</v>
      </c>
      <c r="B75" s="332">
        <v>45054</v>
      </c>
      <c r="C75" s="284"/>
      <c r="D75" s="302" t="s">
        <v>905</v>
      </c>
      <c r="E75" s="274" t="s">
        <v>877</v>
      </c>
      <c r="F75" s="274">
        <v>72.5</v>
      </c>
      <c r="G75" s="274">
        <v>110</v>
      </c>
      <c r="H75" s="283">
        <v>48.5</v>
      </c>
      <c r="I75" s="291" t="s">
        <v>906</v>
      </c>
      <c r="J75" s="272" t="s">
        <v>970</v>
      </c>
      <c r="K75" s="280">
        <f>F75-H75</f>
        <v>24</v>
      </c>
      <c r="L75" s="281">
        <v>100</v>
      </c>
      <c r="M75" s="282">
        <f t="shared" si="68"/>
        <v>1100</v>
      </c>
      <c r="N75" s="280">
        <v>50</v>
      </c>
      <c r="O75" s="272" t="s">
        <v>534</v>
      </c>
      <c r="P75" s="273">
        <v>45058</v>
      </c>
      <c r="Q75" s="197"/>
      <c r="R75" s="203" t="s">
        <v>535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286">
        <v>18</v>
      </c>
      <c r="B76" s="332">
        <v>45054</v>
      </c>
      <c r="C76" s="284"/>
      <c r="D76" s="302" t="s">
        <v>901</v>
      </c>
      <c r="E76" s="274" t="s">
        <v>536</v>
      </c>
      <c r="F76" s="274">
        <v>40</v>
      </c>
      <c r="G76" s="274">
        <v>26</v>
      </c>
      <c r="H76" s="283">
        <v>46</v>
      </c>
      <c r="I76" s="291" t="s">
        <v>902</v>
      </c>
      <c r="J76" s="272" t="s">
        <v>933</v>
      </c>
      <c r="K76" s="280">
        <f t="shared" ref="K76:K77" si="69">H76-F76</f>
        <v>6</v>
      </c>
      <c r="L76" s="281">
        <v>100</v>
      </c>
      <c r="M76" s="282">
        <f t="shared" ref="M76:M77" si="70">(K76*N76)-100</f>
        <v>2342</v>
      </c>
      <c r="N76" s="280">
        <v>407</v>
      </c>
      <c r="O76" s="272" t="s">
        <v>534</v>
      </c>
      <c r="P76" s="273">
        <v>45054</v>
      </c>
      <c r="Q76" s="197"/>
      <c r="R76" s="203" t="s">
        <v>798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308">
        <v>19</v>
      </c>
      <c r="B77" s="343">
        <v>45054</v>
      </c>
      <c r="C77" s="310"/>
      <c r="D77" s="311" t="s">
        <v>941</v>
      </c>
      <c r="E77" s="289" t="s">
        <v>536</v>
      </c>
      <c r="F77" s="289">
        <v>34.5</v>
      </c>
      <c r="G77" s="289"/>
      <c r="H77" s="312">
        <v>0</v>
      </c>
      <c r="I77" s="313" t="s">
        <v>940</v>
      </c>
      <c r="J77" s="290" t="s">
        <v>955</v>
      </c>
      <c r="K77" s="314">
        <f t="shared" si="69"/>
        <v>-34.5</v>
      </c>
      <c r="L77" s="315">
        <v>100</v>
      </c>
      <c r="M77" s="316">
        <f t="shared" si="70"/>
        <v>-1480</v>
      </c>
      <c r="N77" s="314">
        <v>40</v>
      </c>
      <c r="O77" s="290" t="s">
        <v>546</v>
      </c>
      <c r="P77" s="309">
        <v>45055</v>
      </c>
      <c r="Q77" s="197"/>
      <c r="R77" s="203" t="s">
        <v>798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86">
        <v>20</v>
      </c>
      <c r="B78" s="332">
        <v>45055</v>
      </c>
      <c r="C78" s="284"/>
      <c r="D78" s="302" t="s">
        <v>949</v>
      </c>
      <c r="E78" s="274" t="s">
        <v>536</v>
      </c>
      <c r="F78" s="274">
        <v>38.5</v>
      </c>
      <c r="G78" s="274"/>
      <c r="H78" s="283">
        <v>62</v>
      </c>
      <c r="I78" s="291" t="s">
        <v>911</v>
      </c>
      <c r="J78" s="272" t="s">
        <v>916</v>
      </c>
      <c r="K78" s="280">
        <f t="shared" ref="K78:K79" si="71">H78-F78</f>
        <v>23.5</v>
      </c>
      <c r="L78" s="281">
        <v>100</v>
      </c>
      <c r="M78" s="282">
        <f t="shared" ref="M78:M79" si="72">(K78*N78)-100</f>
        <v>1075</v>
      </c>
      <c r="N78" s="280">
        <v>50</v>
      </c>
      <c r="O78" s="272" t="s">
        <v>534</v>
      </c>
      <c r="P78" s="273">
        <v>45055</v>
      </c>
      <c r="Q78" s="197"/>
      <c r="R78" s="203" t="s">
        <v>535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86">
        <v>21</v>
      </c>
      <c r="B79" s="332">
        <v>45055</v>
      </c>
      <c r="C79" s="284"/>
      <c r="D79" s="302" t="s">
        <v>901</v>
      </c>
      <c r="E79" s="274" t="s">
        <v>536</v>
      </c>
      <c r="F79" s="274">
        <v>39</v>
      </c>
      <c r="G79" s="274">
        <v>25</v>
      </c>
      <c r="H79" s="283">
        <v>45.5</v>
      </c>
      <c r="I79" s="291" t="s">
        <v>902</v>
      </c>
      <c r="J79" s="272" t="s">
        <v>899</v>
      </c>
      <c r="K79" s="280">
        <f t="shared" si="71"/>
        <v>6.5</v>
      </c>
      <c r="L79" s="281">
        <v>100</v>
      </c>
      <c r="M79" s="282">
        <f t="shared" si="72"/>
        <v>2545.5</v>
      </c>
      <c r="N79" s="280">
        <v>407</v>
      </c>
      <c r="O79" s="272" t="s">
        <v>534</v>
      </c>
      <c r="P79" s="273">
        <v>45055</v>
      </c>
      <c r="Q79" s="197"/>
      <c r="R79" s="203" t="s">
        <v>798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322">
        <v>22</v>
      </c>
      <c r="B80" s="242">
        <v>45055</v>
      </c>
      <c r="C80" s="324"/>
      <c r="D80" s="325" t="s">
        <v>951</v>
      </c>
      <c r="E80" s="201" t="s">
        <v>536</v>
      </c>
      <c r="F80" s="201" t="s">
        <v>952</v>
      </c>
      <c r="G80" s="201">
        <v>2</v>
      </c>
      <c r="H80" s="202"/>
      <c r="I80" s="217" t="s">
        <v>953</v>
      </c>
      <c r="J80" s="225" t="s">
        <v>537</v>
      </c>
      <c r="K80" s="254"/>
      <c r="L80" s="326"/>
      <c r="M80" s="327"/>
      <c r="N80" s="254"/>
      <c r="O80" s="225"/>
      <c r="P80" s="199"/>
      <c r="Q80" s="197"/>
      <c r="R80" s="203" t="s">
        <v>535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286">
        <v>23</v>
      </c>
      <c r="B81" s="332">
        <v>45055</v>
      </c>
      <c r="C81" s="284"/>
      <c r="D81" s="302" t="s">
        <v>949</v>
      </c>
      <c r="E81" s="274" t="s">
        <v>536</v>
      </c>
      <c r="F81" s="274">
        <v>46.5</v>
      </c>
      <c r="G81" s="274">
        <v>9</v>
      </c>
      <c r="H81" s="283">
        <v>65</v>
      </c>
      <c r="I81" s="291" t="s">
        <v>954</v>
      </c>
      <c r="J81" s="272" t="s">
        <v>959</v>
      </c>
      <c r="K81" s="280">
        <f t="shared" ref="K81" si="73">H81-F81</f>
        <v>18.5</v>
      </c>
      <c r="L81" s="281">
        <v>100</v>
      </c>
      <c r="M81" s="282">
        <f t="shared" ref="M81" si="74">(K81*N81)-100</f>
        <v>825</v>
      </c>
      <c r="N81" s="280">
        <v>50</v>
      </c>
      <c r="O81" s="272" t="s">
        <v>534</v>
      </c>
      <c r="P81" s="273">
        <v>45056</v>
      </c>
      <c r="Q81" s="197"/>
      <c r="R81" s="203" t="s">
        <v>535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286">
        <v>24</v>
      </c>
      <c r="B82" s="332">
        <v>45056</v>
      </c>
      <c r="C82" s="284"/>
      <c r="D82" s="302" t="s">
        <v>939</v>
      </c>
      <c r="E82" s="274" t="s">
        <v>536</v>
      </c>
      <c r="F82" s="274">
        <v>182.5</v>
      </c>
      <c r="G82" s="274">
        <v>135</v>
      </c>
      <c r="H82" s="283">
        <v>200</v>
      </c>
      <c r="I82" s="291" t="s">
        <v>960</v>
      </c>
      <c r="J82" s="272" t="s">
        <v>921</v>
      </c>
      <c r="K82" s="280">
        <f t="shared" ref="K82:K84" si="75">H82-F82</f>
        <v>17.5</v>
      </c>
      <c r="L82" s="281">
        <v>100</v>
      </c>
      <c r="M82" s="282">
        <f t="shared" ref="M82:M84" si="76">(K82*N82)-100</f>
        <v>1650</v>
      </c>
      <c r="N82" s="280">
        <v>100</v>
      </c>
      <c r="O82" s="272" t="s">
        <v>534</v>
      </c>
      <c r="P82" s="273">
        <v>45056</v>
      </c>
      <c r="Q82" s="197"/>
      <c r="R82" s="203" t="s">
        <v>798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08">
        <v>25</v>
      </c>
      <c r="B83" s="343">
        <v>45056</v>
      </c>
      <c r="C83" s="310"/>
      <c r="D83" s="311" t="s">
        <v>949</v>
      </c>
      <c r="E83" s="289" t="s">
        <v>536</v>
      </c>
      <c r="F83" s="289">
        <v>38</v>
      </c>
      <c r="G83" s="289"/>
      <c r="H83" s="312">
        <v>0</v>
      </c>
      <c r="I83" s="313" t="s">
        <v>954</v>
      </c>
      <c r="J83" s="290" t="s">
        <v>961</v>
      </c>
      <c r="K83" s="314">
        <f t="shared" si="75"/>
        <v>-38</v>
      </c>
      <c r="L83" s="315">
        <v>100</v>
      </c>
      <c r="M83" s="316">
        <f t="shared" si="76"/>
        <v>-2000</v>
      </c>
      <c r="N83" s="314">
        <v>50</v>
      </c>
      <c r="O83" s="290" t="s">
        <v>546</v>
      </c>
      <c r="P83" s="309">
        <v>45057</v>
      </c>
      <c r="Q83" s="197"/>
      <c r="R83" s="203" t="s">
        <v>798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286">
        <v>26</v>
      </c>
      <c r="B84" s="304">
        <v>45057</v>
      </c>
      <c r="C84" s="284"/>
      <c r="D84" s="302" t="s">
        <v>962</v>
      </c>
      <c r="E84" s="274" t="s">
        <v>536</v>
      </c>
      <c r="F84" s="274">
        <v>6.5</v>
      </c>
      <c r="G84" s="274">
        <v>1.8</v>
      </c>
      <c r="H84" s="283">
        <v>9</v>
      </c>
      <c r="I84" s="291" t="s">
        <v>963</v>
      </c>
      <c r="J84" s="272" t="s">
        <v>942</v>
      </c>
      <c r="K84" s="280">
        <f t="shared" si="75"/>
        <v>2.5</v>
      </c>
      <c r="L84" s="281">
        <v>100</v>
      </c>
      <c r="M84" s="282">
        <f t="shared" si="76"/>
        <v>2275</v>
      </c>
      <c r="N84" s="280">
        <v>950</v>
      </c>
      <c r="O84" s="272" t="s">
        <v>534</v>
      </c>
      <c r="P84" s="273">
        <v>45061</v>
      </c>
      <c r="Q84" s="197"/>
      <c r="R84" s="203" t="s">
        <v>798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286">
        <v>27</v>
      </c>
      <c r="B85" s="304">
        <v>45057</v>
      </c>
      <c r="C85" s="284"/>
      <c r="D85" s="302" t="s">
        <v>965</v>
      </c>
      <c r="E85" s="274" t="s">
        <v>536</v>
      </c>
      <c r="F85" s="274">
        <v>37</v>
      </c>
      <c r="G85" s="274">
        <v>23</v>
      </c>
      <c r="H85" s="283">
        <v>43</v>
      </c>
      <c r="I85" s="291" t="s">
        <v>896</v>
      </c>
      <c r="J85" s="272" t="s">
        <v>933</v>
      </c>
      <c r="K85" s="280">
        <f t="shared" ref="K85:K86" si="77">H85-F85</f>
        <v>6</v>
      </c>
      <c r="L85" s="281">
        <v>100</v>
      </c>
      <c r="M85" s="282">
        <f t="shared" ref="M85:M86" si="78">(K85*N85)-100</f>
        <v>2342</v>
      </c>
      <c r="N85" s="280">
        <v>407</v>
      </c>
      <c r="O85" s="272" t="s">
        <v>534</v>
      </c>
      <c r="P85" s="273">
        <v>45058</v>
      </c>
      <c r="Q85" s="197"/>
      <c r="R85" s="203" t="s">
        <v>798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08">
        <v>28</v>
      </c>
      <c r="B86" s="320">
        <v>45057</v>
      </c>
      <c r="C86" s="310"/>
      <c r="D86" s="311" t="s">
        <v>966</v>
      </c>
      <c r="E86" s="289" t="s">
        <v>536</v>
      </c>
      <c r="F86" s="289">
        <v>37</v>
      </c>
      <c r="G86" s="289">
        <v>15</v>
      </c>
      <c r="H86" s="312">
        <v>15</v>
      </c>
      <c r="I86" s="313" t="s">
        <v>967</v>
      </c>
      <c r="J86" s="290" t="s">
        <v>1016</v>
      </c>
      <c r="K86" s="314">
        <f t="shared" si="77"/>
        <v>-22</v>
      </c>
      <c r="L86" s="315">
        <v>100</v>
      </c>
      <c r="M86" s="316">
        <f t="shared" si="78"/>
        <v>-3400</v>
      </c>
      <c r="N86" s="314">
        <v>150</v>
      </c>
      <c r="O86" s="290" t="s">
        <v>546</v>
      </c>
      <c r="P86" s="309">
        <v>45063</v>
      </c>
      <c r="Q86" s="197"/>
      <c r="R86" s="203" t="s">
        <v>535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308">
        <v>29</v>
      </c>
      <c r="B87" s="320">
        <v>45058</v>
      </c>
      <c r="C87" s="310"/>
      <c r="D87" s="311" t="s">
        <v>971</v>
      </c>
      <c r="E87" s="289" t="s">
        <v>536</v>
      </c>
      <c r="F87" s="289">
        <v>125</v>
      </c>
      <c r="G87" s="289">
        <v>76</v>
      </c>
      <c r="H87" s="312">
        <v>76</v>
      </c>
      <c r="I87" s="313" t="s">
        <v>972</v>
      </c>
      <c r="J87" s="290" t="s">
        <v>1005</v>
      </c>
      <c r="K87" s="314">
        <f t="shared" ref="K87" si="79">H87-F87</f>
        <v>-49</v>
      </c>
      <c r="L87" s="315">
        <v>100</v>
      </c>
      <c r="M87" s="316">
        <f t="shared" ref="M87" si="80">(K87*N87)-100</f>
        <v>-5000</v>
      </c>
      <c r="N87" s="314">
        <v>100</v>
      </c>
      <c r="O87" s="290" t="s">
        <v>546</v>
      </c>
      <c r="P87" s="309">
        <v>45062</v>
      </c>
      <c r="Q87" s="197"/>
      <c r="R87" s="203"/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96">
        <v>30</v>
      </c>
      <c r="B88" s="398">
        <v>45058</v>
      </c>
      <c r="C88" s="324"/>
      <c r="D88" s="325" t="s">
        <v>973</v>
      </c>
      <c r="E88" s="201" t="s">
        <v>536</v>
      </c>
      <c r="F88" s="201" t="s">
        <v>975</v>
      </c>
      <c r="G88" s="201"/>
      <c r="H88" s="202"/>
      <c r="I88" s="217"/>
      <c r="J88" s="400" t="s">
        <v>537</v>
      </c>
      <c r="K88" s="254"/>
      <c r="L88" s="326"/>
      <c r="M88" s="327"/>
      <c r="N88" s="254"/>
      <c r="O88" s="225"/>
      <c r="P88" s="199"/>
      <c r="Q88" s="197"/>
      <c r="R88" s="203"/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97"/>
      <c r="B89" s="399"/>
      <c r="C89" s="324"/>
      <c r="D89" s="325" t="s">
        <v>974</v>
      </c>
      <c r="E89" s="201" t="s">
        <v>877</v>
      </c>
      <c r="F89" s="201" t="s">
        <v>976</v>
      </c>
      <c r="G89" s="201"/>
      <c r="H89" s="202"/>
      <c r="I89" s="217"/>
      <c r="J89" s="401"/>
      <c r="K89" s="254"/>
      <c r="L89" s="326"/>
      <c r="M89" s="327"/>
      <c r="N89" s="254"/>
      <c r="O89" s="225"/>
      <c r="P89" s="199"/>
      <c r="Q89" s="197"/>
      <c r="R89" s="203"/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286">
        <v>31</v>
      </c>
      <c r="B90" s="304">
        <v>45058</v>
      </c>
      <c r="C90" s="284"/>
      <c r="D90" s="302" t="s">
        <v>905</v>
      </c>
      <c r="E90" s="274" t="s">
        <v>877</v>
      </c>
      <c r="F90" s="274">
        <v>68</v>
      </c>
      <c r="G90" s="274">
        <v>110</v>
      </c>
      <c r="H90" s="283">
        <v>55</v>
      </c>
      <c r="I90" s="291" t="s">
        <v>977</v>
      </c>
      <c r="J90" s="272" t="s">
        <v>1003</v>
      </c>
      <c r="K90" s="280">
        <f>F90-H90</f>
        <v>13</v>
      </c>
      <c r="L90" s="281">
        <v>100</v>
      </c>
      <c r="M90" s="282">
        <f t="shared" ref="M90" si="81">(K90*N90)-100</f>
        <v>550</v>
      </c>
      <c r="N90" s="280">
        <v>50</v>
      </c>
      <c r="O90" s="272" t="s">
        <v>534</v>
      </c>
      <c r="P90" s="273">
        <v>45062</v>
      </c>
      <c r="Q90" s="197"/>
      <c r="R90" s="203"/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08">
        <v>32</v>
      </c>
      <c r="B91" s="320">
        <v>45058</v>
      </c>
      <c r="C91" s="310"/>
      <c r="D91" s="311" t="s">
        <v>978</v>
      </c>
      <c r="E91" s="289" t="s">
        <v>877</v>
      </c>
      <c r="F91" s="289">
        <v>130</v>
      </c>
      <c r="G91" s="289">
        <v>210</v>
      </c>
      <c r="H91" s="312">
        <v>195</v>
      </c>
      <c r="I91" s="313" t="s">
        <v>977</v>
      </c>
      <c r="J91" s="290" t="s">
        <v>986</v>
      </c>
      <c r="K91" s="314">
        <f>F91-H91</f>
        <v>-65</v>
      </c>
      <c r="L91" s="315">
        <v>100</v>
      </c>
      <c r="M91" s="316">
        <f t="shared" ref="M91:M93" si="82">(K91*N91)-100</f>
        <v>-1725</v>
      </c>
      <c r="N91" s="314">
        <v>25</v>
      </c>
      <c r="O91" s="290" t="s">
        <v>546</v>
      </c>
      <c r="P91" s="309">
        <v>45058</v>
      </c>
      <c r="Q91" s="197"/>
      <c r="R91" s="203"/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286">
        <v>33</v>
      </c>
      <c r="B92" s="304">
        <v>45061</v>
      </c>
      <c r="C92" s="284"/>
      <c r="D92" s="302" t="s">
        <v>994</v>
      </c>
      <c r="E92" s="274" t="s">
        <v>536</v>
      </c>
      <c r="F92" s="274">
        <v>29</v>
      </c>
      <c r="G92" s="274">
        <v>12</v>
      </c>
      <c r="H92" s="283">
        <v>35</v>
      </c>
      <c r="I92" s="291" t="s">
        <v>995</v>
      </c>
      <c r="J92" s="272" t="s">
        <v>933</v>
      </c>
      <c r="K92" s="280">
        <f t="shared" ref="K92" si="83">H92-F92</f>
        <v>6</v>
      </c>
      <c r="L92" s="281">
        <v>100</v>
      </c>
      <c r="M92" s="282">
        <f t="shared" si="82"/>
        <v>1700</v>
      </c>
      <c r="N92" s="280">
        <v>300</v>
      </c>
      <c r="O92" s="272" t="s">
        <v>534</v>
      </c>
      <c r="P92" s="273">
        <v>45061</v>
      </c>
      <c r="Q92" s="197"/>
      <c r="R92" s="203"/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65">
        <v>34</v>
      </c>
      <c r="B93" s="366">
        <v>45061</v>
      </c>
      <c r="C93" s="367"/>
      <c r="D93" s="368" t="s">
        <v>996</v>
      </c>
      <c r="E93" s="369" t="s">
        <v>536</v>
      </c>
      <c r="F93" s="369">
        <v>38</v>
      </c>
      <c r="G93" s="369"/>
      <c r="H93" s="370">
        <v>38</v>
      </c>
      <c r="I93" s="371" t="s">
        <v>997</v>
      </c>
      <c r="J93" s="372" t="s">
        <v>1004</v>
      </c>
      <c r="K93" s="373">
        <f>F93-H93</f>
        <v>0</v>
      </c>
      <c r="L93" s="374">
        <v>100</v>
      </c>
      <c r="M93" s="375">
        <f t="shared" si="82"/>
        <v>-100</v>
      </c>
      <c r="N93" s="373">
        <v>50</v>
      </c>
      <c r="O93" s="372" t="s">
        <v>655</v>
      </c>
      <c r="P93" s="376">
        <v>45062</v>
      </c>
      <c r="Q93" s="197"/>
      <c r="R93" s="203"/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404">
        <v>35</v>
      </c>
      <c r="B94" s="402">
        <v>45061</v>
      </c>
      <c r="C94" s="284"/>
      <c r="D94" s="302" t="s">
        <v>998</v>
      </c>
      <c r="E94" s="274" t="s">
        <v>536</v>
      </c>
      <c r="F94" s="274">
        <v>84</v>
      </c>
      <c r="G94" s="274"/>
      <c r="H94" s="283">
        <v>147</v>
      </c>
      <c r="I94" s="291"/>
      <c r="J94" s="392" t="s">
        <v>1017</v>
      </c>
      <c r="K94" s="280">
        <f>H94-F94</f>
        <v>63</v>
      </c>
      <c r="L94" s="281">
        <v>100</v>
      </c>
      <c r="M94" s="390">
        <f>(32*50)-200</f>
        <v>1400</v>
      </c>
      <c r="N94" s="280">
        <v>50</v>
      </c>
      <c r="O94" s="392" t="s">
        <v>534</v>
      </c>
      <c r="P94" s="394">
        <v>45063</v>
      </c>
      <c r="Q94" s="197"/>
      <c r="R94" s="203"/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405"/>
      <c r="B95" s="403"/>
      <c r="C95" s="284"/>
      <c r="D95" s="302" t="s">
        <v>999</v>
      </c>
      <c r="E95" s="274" t="s">
        <v>877</v>
      </c>
      <c r="F95" s="274">
        <v>49</v>
      </c>
      <c r="G95" s="274"/>
      <c r="H95" s="283">
        <v>80</v>
      </c>
      <c r="I95" s="291"/>
      <c r="J95" s="393"/>
      <c r="K95" s="280">
        <f>49-80</f>
        <v>-31</v>
      </c>
      <c r="L95" s="281">
        <v>100</v>
      </c>
      <c r="M95" s="391"/>
      <c r="N95" s="280">
        <v>50</v>
      </c>
      <c r="O95" s="393"/>
      <c r="P95" s="395"/>
      <c r="Q95" s="197"/>
      <c r="R95" s="203"/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308">
        <v>36</v>
      </c>
      <c r="B96" s="320">
        <v>45062</v>
      </c>
      <c r="C96" s="310"/>
      <c r="D96" s="311" t="s">
        <v>1006</v>
      </c>
      <c r="E96" s="289" t="s">
        <v>536</v>
      </c>
      <c r="F96" s="289">
        <v>33</v>
      </c>
      <c r="G96" s="289">
        <v>16</v>
      </c>
      <c r="H96" s="312">
        <v>16</v>
      </c>
      <c r="I96" s="313" t="s">
        <v>1007</v>
      </c>
      <c r="J96" s="290" t="s">
        <v>935</v>
      </c>
      <c r="K96" s="314">
        <f t="shared" ref="K96:K97" si="84">H96-F96</f>
        <v>-17</v>
      </c>
      <c r="L96" s="315">
        <v>100</v>
      </c>
      <c r="M96" s="316">
        <f t="shared" ref="M96:M97" si="85">(K96*N96)-100</f>
        <v>-6050</v>
      </c>
      <c r="N96" s="314">
        <v>350</v>
      </c>
      <c r="O96" s="290" t="s">
        <v>546</v>
      </c>
      <c r="P96" s="309">
        <v>45063</v>
      </c>
      <c r="Q96" s="197"/>
      <c r="R96" s="203"/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286">
        <v>37</v>
      </c>
      <c r="B97" s="304">
        <v>45062</v>
      </c>
      <c r="C97" s="284"/>
      <c r="D97" s="302" t="s">
        <v>1018</v>
      </c>
      <c r="E97" s="274" t="s">
        <v>536</v>
      </c>
      <c r="F97" s="274">
        <v>32</v>
      </c>
      <c r="G97" s="274">
        <v>19</v>
      </c>
      <c r="H97" s="283">
        <v>37</v>
      </c>
      <c r="I97" s="291" t="s">
        <v>1019</v>
      </c>
      <c r="J97" s="272" t="s">
        <v>1020</v>
      </c>
      <c r="K97" s="280">
        <f t="shared" si="84"/>
        <v>5</v>
      </c>
      <c r="L97" s="281">
        <v>100</v>
      </c>
      <c r="M97" s="282">
        <f t="shared" si="85"/>
        <v>1935</v>
      </c>
      <c r="N97" s="280">
        <v>407</v>
      </c>
      <c r="O97" s="272" t="s">
        <v>534</v>
      </c>
      <c r="P97" s="273">
        <v>45063</v>
      </c>
      <c r="Q97" s="197"/>
      <c r="R97" s="203"/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286">
        <v>38</v>
      </c>
      <c r="B98" s="304">
        <v>45063</v>
      </c>
      <c r="C98" s="284"/>
      <c r="D98" s="302" t="s">
        <v>1021</v>
      </c>
      <c r="E98" s="274" t="s">
        <v>536</v>
      </c>
      <c r="F98" s="274">
        <v>6.5</v>
      </c>
      <c r="G98" s="274">
        <v>3.4</v>
      </c>
      <c r="H98" s="283">
        <v>7.9</v>
      </c>
      <c r="I98" s="291" t="s">
        <v>1022</v>
      </c>
      <c r="J98" s="272" t="s">
        <v>1041</v>
      </c>
      <c r="K98" s="280">
        <f t="shared" ref="K98" si="86">H98-F98</f>
        <v>1.4000000000000004</v>
      </c>
      <c r="L98" s="281">
        <v>100</v>
      </c>
      <c r="M98" s="282">
        <f t="shared" ref="M98" si="87">(K98*N98)-100</f>
        <v>2000.0000000000005</v>
      </c>
      <c r="N98" s="280">
        <v>1500</v>
      </c>
      <c r="O98" s="272" t="s">
        <v>534</v>
      </c>
      <c r="P98" s="273">
        <v>45064</v>
      </c>
      <c r="Q98" s="197"/>
      <c r="R98" s="203"/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286">
        <v>39</v>
      </c>
      <c r="B99" s="304">
        <v>45063</v>
      </c>
      <c r="C99" s="284"/>
      <c r="D99" s="302" t="s">
        <v>937</v>
      </c>
      <c r="E99" s="274" t="s">
        <v>536</v>
      </c>
      <c r="F99" s="274">
        <v>7.5</v>
      </c>
      <c r="G99" s="274">
        <v>2.8</v>
      </c>
      <c r="H99" s="283">
        <v>9.75</v>
      </c>
      <c r="I99" s="291" t="s">
        <v>1023</v>
      </c>
      <c r="J99" s="272" t="s">
        <v>1042</v>
      </c>
      <c r="K99" s="280">
        <f t="shared" ref="K99" si="88">H99-F99</f>
        <v>2.25</v>
      </c>
      <c r="L99" s="281">
        <v>100</v>
      </c>
      <c r="M99" s="282">
        <f t="shared" ref="M99" si="89">(K99*N99)-100</f>
        <v>2037.5</v>
      </c>
      <c r="N99" s="280">
        <v>950</v>
      </c>
      <c r="O99" s="272" t="s">
        <v>534</v>
      </c>
      <c r="P99" s="273">
        <v>45064</v>
      </c>
      <c r="Q99" s="197"/>
      <c r="R99" s="203"/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286">
        <v>40</v>
      </c>
      <c r="B100" s="304">
        <v>45063</v>
      </c>
      <c r="C100" s="284"/>
      <c r="D100" s="302" t="s">
        <v>1024</v>
      </c>
      <c r="E100" s="274" t="s">
        <v>536</v>
      </c>
      <c r="F100" s="274">
        <v>48</v>
      </c>
      <c r="G100" s="274">
        <v>14</v>
      </c>
      <c r="H100" s="283">
        <v>69</v>
      </c>
      <c r="I100" s="291" t="s">
        <v>1025</v>
      </c>
      <c r="J100" s="272" t="s">
        <v>547</v>
      </c>
      <c r="K100" s="280">
        <f t="shared" ref="K100" si="90">H100-F100</f>
        <v>21</v>
      </c>
      <c r="L100" s="281">
        <v>100</v>
      </c>
      <c r="M100" s="282">
        <f t="shared" ref="M100" si="91">(K100*N100)-100</f>
        <v>950</v>
      </c>
      <c r="N100" s="280">
        <v>50</v>
      </c>
      <c r="O100" s="272" t="s">
        <v>534</v>
      </c>
      <c r="P100" s="273">
        <v>45063</v>
      </c>
      <c r="Q100" s="197"/>
      <c r="R100" s="203"/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322">
        <v>41</v>
      </c>
      <c r="B101" s="323">
        <v>45064</v>
      </c>
      <c r="C101" s="324"/>
      <c r="D101" s="325" t="s">
        <v>1043</v>
      </c>
      <c r="E101" s="201" t="s">
        <v>536</v>
      </c>
      <c r="F101" s="201" t="s">
        <v>1044</v>
      </c>
      <c r="G101" s="201">
        <v>8</v>
      </c>
      <c r="H101" s="202"/>
      <c r="I101" s="217" t="s">
        <v>1045</v>
      </c>
      <c r="J101" s="225" t="s">
        <v>537</v>
      </c>
      <c r="K101" s="254"/>
      <c r="L101" s="326"/>
      <c r="M101" s="327"/>
      <c r="N101" s="254"/>
      <c r="O101" s="225"/>
      <c r="P101" s="199"/>
      <c r="Q101" s="197"/>
      <c r="R101" s="203"/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286">
        <v>42</v>
      </c>
      <c r="B102" s="304">
        <v>45064</v>
      </c>
      <c r="C102" s="284"/>
      <c r="D102" s="302" t="s">
        <v>1046</v>
      </c>
      <c r="E102" s="274" t="s">
        <v>536</v>
      </c>
      <c r="F102" s="274">
        <v>21</v>
      </c>
      <c r="G102" s="274">
        <v>0</v>
      </c>
      <c r="H102" s="283">
        <v>31</v>
      </c>
      <c r="I102" s="291" t="s">
        <v>1047</v>
      </c>
      <c r="J102" s="272" t="s">
        <v>987</v>
      </c>
      <c r="K102" s="280">
        <f t="shared" ref="K102" si="92">H102-F102</f>
        <v>10</v>
      </c>
      <c r="L102" s="281">
        <v>100</v>
      </c>
      <c r="M102" s="282">
        <f t="shared" ref="M102" si="93">(K102*N102)-100</f>
        <v>400</v>
      </c>
      <c r="N102" s="280">
        <v>50</v>
      </c>
      <c r="O102" s="272" t="s">
        <v>534</v>
      </c>
      <c r="P102" s="273">
        <v>45064</v>
      </c>
      <c r="Q102" s="197"/>
      <c r="R102" s="203"/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322"/>
      <c r="B103" s="323"/>
      <c r="C103" s="324"/>
      <c r="D103" s="325"/>
      <c r="E103" s="201"/>
      <c r="F103" s="201"/>
      <c r="G103" s="201"/>
      <c r="H103" s="202"/>
      <c r="I103" s="217"/>
      <c r="J103" s="225"/>
      <c r="K103" s="254"/>
      <c r="L103" s="326"/>
      <c r="M103" s="327"/>
      <c r="N103" s="254"/>
      <c r="O103" s="225"/>
      <c r="P103" s="199"/>
      <c r="Q103" s="197"/>
      <c r="R103" s="203"/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322"/>
      <c r="B104" s="323"/>
      <c r="C104" s="324"/>
      <c r="D104" s="325"/>
      <c r="E104" s="201"/>
      <c r="F104" s="201"/>
      <c r="G104" s="201"/>
      <c r="H104" s="202"/>
      <c r="I104" s="217"/>
      <c r="J104" s="225"/>
      <c r="K104" s="254"/>
      <c r="L104" s="326"/>
      <c r="M104" s="327"/>
      <c r="N104" s="254"/>
      <c r="O104" s="225"/>
      <c r="P104" s="199"/>
      <c r="Q104" s="197"/>
      <c r="R104" s="203"/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322"/>
      <c r="B105" s="323"/>
      <c r="C105" s="324"/>
      <c r="D105" s="325"/>
      <c r="E105" s="201"/>
      <c r="F105" s="201"/>
      <c r="G105" s="201"/>
      <c r="H105" s="202"/>
      <c r="I105" s="217"/>
      <c r="J105" s="225"/>
      <c r="K105" s="254"/>
      <c r="L105" s="326"/>
      <c r="M105" s="327"/>
      <c r="N105" s="254"/>
      <c r="O105" s="225"/>
      <c r="P105" s="199"/>
      <c r="Q105" s="197"/>
      <c r="R105" s="203"/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322"/>
      <c r="B106" s="323"/>
      <c r="C106" s="324"/>
      <c r="D106" s="325"/>
      <c r="E106" s="201"/>
      <c r="F106" s="201"/>
      <c r="G106" s="201"/>
      <c r="H106" s="202"/>
      <c r="I106" s="217"/>
      <c r="J106" s="225"/>
      <c r="K106" s="254"/>
      <c r="L106" s="326"/>
      <c r="M106" s="327"/>
      <c r="N106" s="254"/>
      <c r="O106" s="225"/>
      <c r="P106" s="199"/>
      <c r="Q106" s="197"/>
      <c r="R106" s="203"/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322"/>
      <c r="B107" s="323"/>
      <c r="C107" s="324"/>
      <c r="D107" s="325"/>
      <c r="E107" s="201"/>
      <c r="F107" s="201"/>
      <c r="G107" s="201"/>
      <c r="H107" s="202"/>
      <c r="I107" s="217"/>
      <c r="J107" s="225"/>
      <c r="K107" s="254"/>
      <c r="L107" s="326"/>
      <c r="M107" s="327"/>
      <c r="N107" s="254"/>
      <c r="O107" s="225"/>
      <c r="P107" s="199"/>
      <c r="Q107" s="197"/>
      <c r="R107" s="203"/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303"/>
      <c r="B108" s="303"/>
      <c r="C108" s="303"/>
      <c r="D108" s="303"/>
      <c r="E108" s="303"/>
      <c r="F108" s="303"/>
      <c r="G108" s="303"/>
      <c r="H108" s="303"/>
      <c r="I108" s="303"/>
      <c r="J108" s="225"/>
      <c r="K108" s="202"/>
      <c r="L108" s="217"/>
      <c r="M108" s="218"/>
      <c r="N108" s="202"/>
      <c r="O108" s="225"/>
      <c r="P108" s="199"/>
      <c r="Q108" s="1"/>
      <c r="R108" s="6"/>
      <c r="S108" s="1"/>
      <c r="T108" s="1"/>
      <c r="U108" s="1"/>
      <c r="V108" s="1"/>
      <c r="W108" s="1"/>
      <c r="X108" s="6"/>
      <c r="Y108" s="1"/>
      <c r="Z108" s="1"/>
      <c r="AA108" s="1"/>
      <c r="AB108" s="1"/>
      <c r="AC108" s="1"/>
      <c r="AD108" s="6"/>
      <c r="AE108" s="1"/>
      <c r="AF108" s="1"/>
      <c r="AG108" s="1"/>
      <c r="AH108" s="197"/>
      <c r="AI108" s="197"/>
      <c r="AJ108" s="203"/>
      <c r="AK108" s="197"/>
      <c r="AL108" s="197"/>
    </row>
    <row r="109" spans="1:38" ht="38.25" customHeight="1">
      <c r="A109" s="92" t="s">
        <v>558</v>
      </c>
      <c r="B109" s="139"/>
      <c r="C109" s="139"/>
      <c r="D109" s="140"/>
      <c r="E109" s="124"/>
      <c r="F109" s="6"/>
      <c r="G109" s="6"/>
      <c r="H109" s="125"/>
      <c r="I109" s="141"/>
      <c r="J109" s="1"/>
      <c r="K109" s="6"/>
      <c r="L109" s="6"/>
      <c r="M109" s="6"/>
      <c r="N109" s="1"/>
      <c r="O109" s="1"/>
      <c r="Q109" s="1"/>
      <c r="R109" s="6"/>
      <c r="S109" s="1"/>
      <c r="T109" s="1"/>
      <c r="U109" s="1"/>
      <c r="V109" s="1"/>
      <c r="W109" s="1"/>
      <c r="X109" s="6"/>
      <c r="Y109" s="1"/>
      <c r="Z109" s="1"/>
      <c r="AA109" s="1"/>
      <c r="AB109" s="1"/>
      <c r="AC109" s="1"/>
      <c r="AD109" s="6"/>
      <c r="AE109" s="1"/>
      <c r="AF109" s="1"/>
      <c r="AG109" s="1"/>
      <c r="AH109" s="1"/>
      <c r="AI109" s="1"/>
      <c r="AJ109" s="6"/>
      <c r="AK109" s="1"/>
    </row>
    <row r="110" spans="1:38" s="198" customFormat="1" ht="38.25">
      <c r="A110" s="93" t="s">
        <v>16</v>
      </c>
      <c r="B110" s="94" t="s">
        <v>511</v>
      </c>
      <c r="C110" s="94"/>
      <c r="D110" s="95" t="s">
        <v>522</v>
      </c>
      <c r="E110" s="94" t="s">
        <v>523</v>
      </c>
      <c r="F110" s="94" t="s">
        <v>524</v>
      </c>
      <c r="G110" s="94" t="s">
        <v>525</v>
      </c>
      <c r="H110" s="94" t="s">
        <v>526</v>
      </c>
      <c r="I110" s="94" t="s">
        <v>527</v>
      </c>
      <c r="J110" s="93" t="s">
        <v>528</v>
      </c>
      <c r="K110" s="128" t="s">
        <v>545</v>
      </c>
      <c r="L110" s="129" t="s">
        <v>530</v>
      </c>
      <c r="M110" s="96" t="s">
        <v>531</v>
      </c>
      <c r="N110" s="94" t="s">
        <v>532</v>
      </c>
      <c r="O110" s="95" t="s">
        <v>533</v>
      </c>
      <c r="P110" s="94" t="s">
        <v>762</v>
      </c>
      <c r="Q110" s="197"/>
      <c r="R110" s="6"/>
      <c r="S110" s="197"/>
      <c r="T110" s="197"/>
      <c r="U110" s="197"/>
      <c r="V110" s="197"/>
      <c r="W110" s="197"/>
      <c r="X110" s="197"/>
      <c r="Y110" s="197"/>
      <c r="Z110" s="197"/>
      <c r="AA110" s="197"/>
      <c r="AB110" s="197"/>
      <c r="AC110" s="197"/>
      <c r="AD110" s="197"/>
      <c r="AE110" s="197"/>
      <c r="AF110" s="197"/>
      <c r="AG110" s="197"/>
      <c r="AH110" s="197"/>
      <c r="AI110" s="197"/>
      <c r="AJ110" s="197"/>
      <c r="AK110" s="197"/>
      <c r="AL110" s="197"/>
    </row>
    <row r="111" spans="1:38" ht="14.25" customHeight="1">
      <c r="A111" s="255">
        <v>1</v>
      </c>
      <c r="B111" s="256">
        <v>44840</v>
      </c>
      <c r="C111" s="253"/>
      <c r="D111" s="253" t="s">
        <v>834</v>
      </c>
      <c r="E111" s="254" t="s">
        <v>536</v>
      </c>
      <c r="F111" s="254" t="s">
        <v>835</v>
      </c>
      <c r="G111" s="254">
        <v>1220</v>
      </c>
      <c r="H111" s="254"/>
      <c r="I111" s="254" t="s">
        <v>836</v>
      </c>
      <c r="J111" s="225" t="s">
        <v>537</v>
      </c>
      <c r="K111" s="202"/>
      <c r="L111" s="217"/>
      <c r="M111" s="218"/>
      <c r="N111" s="202"/>
      <c r="O111" s="225"/>
      <c r="P111" s="277" t="e">
        <f>VLOOKUP(D111,'MidCap Intra'!B98:C598,2,0)</f>
        <v>#N/A</v>
      </c>
      <c r="Q111" s="197"/>
      <c r="R111" s="197" t="s">
        <v>535</v>
      </c>
      <c r="S111" s="41"/>
      <c r="T111" s="1"/>
      <c r="U111" s="1"/>
      <c r="V111" s="1"/>
      <c r="W111" s="1"/>
      <c r="X111" s="1"/>
      <c r="Y111" s="1"/>
      <c r="Z111" s="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</row>
    <row r="112" spans="1:38" ht="14.25" customHeight="1">
      <c r="A112" s="286">
        <v>2</v>
      </c>
      <c r="B112" s="329">
        <v>45019</v>
      </c>
      <c r="C112" s="330"/>
      <c r="D112" s="330" t="s">
        <v>71</v>
      </c>
      <c r="E112" s="280" t="s">
        <v>536</v>
      </c>
      <c r="F112" s="280">
        <v>96.5</v>
      </c>
      <c r="G112" s="280">
        <v>88</v>
      </c>
      <c r="H112" s="280">
        <v>104.5</v>
      </c>
      <c r="I112" s="280" t="s">
        <v>876</v>
      </c>
      <c r="J112" s="272" t="s">
        <v>874</v>
      </c>
      <c r="K112" s="272">
        <f t="shared" ref="K112" si="94">H112-F112</f>
        <v>8</v>
      </c>
      <c r="L112" s="287">
        <f t="shared" ref="L112" si="95">(F112*-0.7)/100</f>
        <v>-0.67549999999999999</v>
      </c>
      <c r="M112" s="288">
        <f t="shared" ref="M112" si="96">(K112+L112)/F112</f>
        <v>7.5901554404145088E-2</v>
      </c>
      <c r="N112" s="328" t="s">
        <v>534</v>
      </c>
      <c r="O112" s="305">
        <v>45048</v>
      </c>
      <c r="P112" s="273"/>
      <c r="Q112" s="197"/>
      <c r="R112" s="197" t="s">
        <v>535</v>
      </c>
      <c r="S112" s="41"/>
      <c r="T112" s="1"/>
      <c r="U112" s="1"/>
      <c r="V112" s="1"/>
      <c r="W112" s="1"/>
      <c r="X112" s="1"/>
      <c r="Y112" s="1"/>
      <c r="Z112" s="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</row>
    <row r="113" spans="1:38" s="198" customFormat="1" ht="14.25" customHeight="1">
      <c r="A113" s="322">
        <v>3</v>
      </c>
      <c r="B113" s="342">
        <v>45050</v>
      </c>
      <c r="C113" s="253"/>
      <c r="D113" s="253" t="s">
        <v>135</v>
      </c>
      <c r="E113" s="254" t="s">
        <v>536</v>
      </c>
      <c r="F113" s="254" t="s">
        <v>924</v>
      </c>
      <c r="G113" s="254">
        <v>74.900000000000006</v>
      </c>
      <c r="H113" s="254"/>
      <c r="I113" s="254" t="s">
        <v>572</v>
      </c>
      <c r="J113" s="225" t="s">
        <v>537</v>
      </c>
      <c r="K113" s="225"/>
      <c r="L113" s="277"/>
      <c r="M113" s="278"/>
      <c r="N113" s="244"/>
      <c r="O113" s="247"/>
      <c r="P113" s="277">
        <f>VLOOKUP(D113,'MidCap Intra'!B100:C600,2,0)</f>
        <v>86</v>
      </c>
      <c r="Q113" s="197"/>
      <c r="R113" s="197" t="s">
        <v>535</v>
      </c>
      <c r="S113" s="265"/>
      <c r="T113" s="197"/>
      <c r="U113" s="197"/>
      <c r="V113" s="197"/>
      <c r="W113" s="197"/>
      <c r="X113" s="197"/>
      <c r="Y113" s="197"/>
      <c r="Z113" s="197"/>
      <c r="AA113" s="265"/>
      <c r="AB113" s="265"/>
      <c r="AC113" s="265"/>
      <c r="AD113" s="265"/>
      <c r="AE113" s="265"/>
      <c r="AF113" s="265"/>
      <c r="AG113" s="265"/>
      <c r="AH113" s="265"/>
      <c r="AI113" s="265"/>
      <c r="AJ113" s="265"/>
      <c r="AK113" s="265"/>
      <c r="AL113" s="265"/>
    </row>
    <row r="114" spans="1:38" ht="12.75" customHeight="1">
      <c r="A114" s="254"/>
      <c r="B114" s="252"/>
      <c r="C114" s="253"/>
      <c r="D114" s="253"/>
      <c r="E114" s="254"/>
      <c r="F114" s="254"/>
      <c r="G114" s="254"/>
      <c r="H114" s="254"/>
      <c r="I114" s="254"/>
      <c r="J114" s="225"/>
      <c r="K114" s="202"/>
      <c r="L114" s="217"/>
      <c r="M114" s="218"/>
      <c r="N114" s="202"/>
      <c r="O114" s="225"/>
      <c r="P114" s="199"/>
      <c r="R114" s="6"/>
      <c r="S114" s="1"/>
      <c r="T114" s="1"/>
      <c r="U114" s="1"/>
      <c r="V114" s="1"/>
      <c r="W114" s="1"/>
      <c r="X114" s="1"/>
      <c r="Y114" s="1"/>
    </row>
    <row r="115" spans="1:38" ht="12.75" customHeight="1">
      <c r="A115" s="109" t="s">
        <v>538</v>
      </c>
      <c r="B115" s="109"/>
      <c r="C115" s="109"/>
      <c r="D115" s="109"/>
      <c r="E115" s="41"/>
      <c r="F115" s="116" t="s">
        <v>540</v>
      </c>
      <c r="G115" s="54"/>
      <c r="H115" s="54"/>
      <c r="I115" s="54"/>
      <c r="J115" s="6"/>
      <c r="K115" s="132"/>
      <c r="L115" s="133"/>
      <c r="M115" s="6"/>
      <c r="N115" s="99"/>
      <c r="O115" s="142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38" ht="12.75" customHeight="1">
      <c r="A116" s="115" t="s">
        <v>539</v>
      </c>
      <c r="B116" s="109"/>
      <c r="C116" s="109"/>
      <c r="D116" s="109"/>
      <c r="E116" s="6"/>
      <c r="F116" s="116" t="s">
        <v>542</v>
      </c>
      <c r="G116" s="6"/>
      <c r="H116" s="6" t="s">
        <v>758</v>
      </c>
      <c r="I116" s="6"/>
      <c r="J116" s="1"/>
      <c r="K116" s="6"/>
      <c r="L116" s="6"/>
      <c r="M116" s="6"/>
      <c r="N116" s="1"/>
      <c r="O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12.75" customHeight="1">
      <c r="A117" s="115"/>
      <c r="B117" s="109"/>
      <c r="C117" s="109"/>
      <c r="D117" s="109"/>
      <c r="E117" s="6"/>
      <c r="F117" s="116"/>
      <c r="G117" s="6"/>
      <c r="H117" s="6"/>
      <c r="I117" s="6"/>
      <c r="J117" s="1"/>
      <c r="K117" s="6"/>
      <c r="L117" s="6"/>
      <c r="M117" s="6"/>
      <c r="N117" s="1"/>
      <c r="O117" s="1"/>
      <c r="Q117" s="1"/>
      <c r="R117" s="54"/>
      <c r="S117" s="1"/>
      <c r="T117" s="1"/>
      <c r="U117" s="1"/>
      <c r="V117" s="1"/>
      <c r="W117" s="1"/>
      <c r="X117" s="1"/>
      <c r="Y117" s="1"/>
      <c r="Z117" s="1"/>
    </row>
    <row r="118" spans="1:38" ht="12.75" customHeight="1">
      <c r="A118" s="115"/>
      <c r="B118" s="109"/>
      <c r="C118" s="109"/>
      <c r="D118" s="109"/>
      <c r="E118" s="6"/>
      <c r="F118" s="116"/>
      <c r="G118" s="54"/>
      <c r="H118" s="41"/>
      <c r="I118" s="54"/>
      <c r="J118" s="6"/>
      <c r="K118" s="132"/>
      <c r="L118" s="133"/>
      <c r="M118" s="6"/>
      <c r="N118" s="99"/>
      <c r="O118" s="134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35" t="s">
        <v>1048</v>
      </c>
      <c r="B119" s="109"/>
      <c r="C119" s="109"/>
      <c r="D119" s="109"/>
      <c r="E119" s="6"/>
      <c r="F119" s="116"/>
      <c r="G119" s="54"/>
      <c r="H119" s="41"/>
      <c r="I119" s="54"/>
      <c r="J119" s="6"/>
      <c r="K119" s="132"/>
      <c r="L119" s="133"/>
      <c r="M119" s="6"/>
      <c r="N119" s="99"/>
      <c r="O119" s="134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38.25" customHeight="1">
      <c r="A120" s="94" t="s">
        <v>16</v>
      </c>
      <c r="B120" s="94" t="s">
        <v>511</v>
      </c>
      <c r="C120" s="94"/>
      <c r="D120" s="95" t="s">
        <v>522</v>
      </c>
      <c r="E120" s="94" t="s">
        <v>523</v>
      </c>
      <c r="F120" s="94" t="s">
        <v>524</v>
      </c>
      <c r="G120" s="94" t="s">
        <v>544</v>
      </c>
      <c r="H120" s="94" t="s">
        <v>526</v>
      </c>
      <c r="I120" s="94" t="s">
        <v>527</v>
      </c>
      <c r="J120" s="93" t="s">
        <v>528</v>
      </c>
      <c r="K120" s="136" t="s">
        <v>552</v>
      </c>
      <c r="L120" s="96" t="s">
        <v>530</v>
      </c>
      <c r="M120" s="136" t="s">
        <v>553</v>
      </c>
      <c r="N120" s="94" t="s">
        <v>554</v>
      </c>
      <c r="O120" s="93" t="s">
        <v>532</v>
      </c>
      <c r="P120" s="95" t="s">
        <v>533</v>
      </c>
      <c r="Q120" s="41"/>
      <c r="R120" s="6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</row>
    <row r="121" spans="1:38" ht="12.75" customHeight="1">
      <c r="A121" s="286">
        <v>1</v>
      </c>
      <c r="B121" s="304">
        <v>45064</v>
      </c>
      <c r="C121" s="302"/>
      <c r="D121" s="302" t="s">
        <v>36</v>
      </c>
      <c r="E121" s="286" t="s">
        <v>877</v>
      </c>
      <c r="F121" s="286">
        <v>43980</v>
      </c>
      <c r="G121" s="286">
        <v>44089</v>
      </c>
      <c r="H121" s="341">
        <v>43800</v>
      </c>
      <c r="I121" s="341" t="s">
        <v>1049</v>
      </c>
      <c r="J121" s="272" t="s">
        <v>1050</v>
      </c>
      <c r="K121" s="280">
        <f>F121-H121</f>
        <v>180</v>
      </c>
      <c r="L121" s="291">
        <f t="shared" ref="L121:L122" si="97">(H121*N121)*0.07%</f>
        <v>766.50000000000011</v>
      </c>
      <c r="M121" s="282">
        <f t="shared" ref="M121" si="98">(K121*N121)-L121</f>
        <v>3733.5</v>
      </c>
      <c r="N121" s="280">
        <v>25</v>
      </c>
      <c r="O121" s="272" t="s">
        <v>534</v>
      </c>
      <c r="P121" s="273">
        <v>45064</v>
      </c>
      <c r="Q121" s="299"/>
      <c r="R121" s="54" t="s">
        <v>535</v>
      </c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300"/>
      <c r="AG121" s="301"/>
      <c r="AH121" s="299"/>
      <c r="AI121" s="299"/>
      <c r="AJ121" s="300"/>
      <c r="AK121" s="300"/>
      <c r="AL121" s="300"/>
    </row>
    <row r="122" spans="1:38" s="198" customFormat="1" ht="12.75" customHeight="1">
      <c r="A122" s="322"/>
      <c r="B122" s="323"/>
      <c r="C122" s="325"/>
      <c r="D122" s="325"/>
      <c r="E122" s="322"/>
      <c r="F122" s="322"/>
      <c r="G122" s="322"/>
      <c r="H122" s="406"/>
      <c r="I122" s="406"/>
      <c r="J122" s="225"/>
      <c r="K122" s="254"/>
      <c r="L122" s="217"/>
      <c r="M122" s="327"/>
      <c r="N122" s="254"/>
      <c r="O122" s="225"/>
      <c r="P122" s="199"/>
      <c r="Q122" s="407"/>
      <c r="R122" s="408"/>
      <c r="S122" s="265"/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409"/>
      <c r="AG122" s="410"/>
      <c r="AH122" s="407"/>
      <c r="AI122" s="407"/>
      <c r="AJ122" s="409"/>
      <c r="AK122" s="409"/>
      <c r="AL122" s="409"/>
    </row>
    <row r="123" spans="1:38" s="198" customFormat="1" ht="12.75" customHeight="1">
      <c r="A123" s="322"/>
      <c r="B123" s="323"/>
      <c r="C123" s="325"/>
      <c r="D123" s="325"/>
      <c r="E123" s="322"/>
      <c r="F123" s="322"/>
      <c r="G123" s="322"/>
      <c r="H123" s="406"/>
      <c r="I123" s="406"/>
      <c r="J123" s="225"/>
      <c r="K123" s="254"/>
      <c r="L123" s="217"/>
      <c r="M123" s="327"/>
      <c r="N123" s="254"/>
      <c r="O123" s="225"/>
      <c r="P123" s="199"/>
      <c r="Q123" s="197"/>
      <c r="R123" s="203"/>
      <c r="S123" s="197"/>
      <c r="T123" s="197"/>
      <c r="U123" s="197"/>
      <c r="V123" s="197"/>
      <c r="W123" s="197"/>
      <c r="X123" s="197"/>
      <c r="Y123" s="197"/>
      <c r="Z123" s="197"/>
    </row>
    <row r="124" spans="1:38" s="198" customFormat="1" ht="12.75" customHeight="1">
      <c r="A124" s="322"/>
      <c r="B124" s="323"/>
      <c r="C124" s="325"/>
      <c r="D124" s="325"/>
      <c r="E124" s="322"/>
      <c r="F124" s="322"/>
      <c r="G124" s="322"/>
      <c r="H124" s="406"/>
      <c r="I124" s="406"/>
      <c r="J124" s="225"/>
      <c r="K124" s="254"/>
      <c r="L124" s="217"/>
      <c r="M124" s="327"/>
      <c r="N124" s="254"/>
      <c r="O124" s="225"/>
      <c r="P124" s="199"/>
      <c r="Q124" s="197"/>
      <c r="R124" s="203"/>
      <c r="S124" s="197"/>
      <c r="T124" s="197"/>
      <c r="U124" s="197"/>
      <c r="V124" s="197"/>
      <c r="W124" s="197"/>
      <c r="X124" s="197"/>
      <c r="Y124" s="197"/>
      <c r="Z124" s="197"/>
    </row>
    <row r="125" spans="1:38" s="198" customFormat="1" ht="12.75" customHeight="1">
      <c r="A125" s="322"/>
      <c r="B125" s="323"/>
      <c r="C125" s="325"/>
      <c r="D125" s="325"/>
      <c r="E125" s="322"/>
      <c r="F125" s="322"/>
      <c r="G125" s="322"/>
      <c r="H125" s="406"/>
      <c r="I125" s="406"/>
      <c r="J125" s="225"/>
      <c r="K125" s="254"/>
      <c r="L125" s="217"/>
      <c r="M125" s="327"/>
      <c r="N125" s="254"/>
      <c r="O125" s="225"/>
      <c r="P125" s="199"/>
      <c r="Q125" s="197"/>
      <c r="R125" s="203"/>
      <c r="S125" s="197"/>
      <c r="T125" s="197"/>
      <c r="U125" s="197"/>
      <c r="V125" s="197"/>
      <c r="W125" s="197"/>
      <c r="X125" s="197"/>
      <c r="Y125" s="197"/>
      <c r="Z125" s="197"/>
    </row>
    <row r="126" spans="1:38" s="198" customFormat="1" ht="12.75" customHeight="1">
      <c r="A126" s="322"/>
      <c r="B126" s="323"/>
      <c r="C126" s="325"/>
      <c r="D126" s="325"/>
      <c r="E126" s="322"/>
      <c r="F126" s="322"/>
      <c r="G126" s="322"/>
      <c r="H126" s="406"/>
      <c r="I126" s="406"/>
      <c r="J126" s="225"/>
      <c r="K126" s="254"/>
      <c r="L126" s="217"/>
      <c r="M126" s="327"/>
      <c r="N126" s="254"/>
      <c r="O126" s="225"/>
      <c r="P126" s="199"/>
      <c r="Q126" s="197"/>
      <c r="R126" s="203"/>
      <c r="S126" s="197"/>
      <c r="T126" s="197"/>
      <c r="U126" s="197"/>
      <c r="V126" s="197"/>
      <c r="W126" s="197"/>
      <c r="X126" s="197"/>
      <c r="Y126" s="197"/>
      <c r="Z126" s="197"/>
    </row>
    <row r="127" spans="1:38" s="198" customFormat="1" ht="12.75" customHeight="1">
      <c r="A127" s="322"/>
      <c r="B127" s="323"/>
      <c r="C127" s="325"/>
      <c r="D127" s="325"/>
      <c r="E127" s="322"/>
      <c r="F127" s="322"/>
      <c r="G127" s="322"/>
      <c r="H127" s="406"/>
      <c r="I127" s="406"/>
      <c r="J127" s="225"/>
      <c r="K127" s="254"/>
      <c r="L127" s="217"/>
      <c r="M127" s="327"/>
      <c r="N127" s="254"/>
      <c r="O127" s="225"/>
      <c r="P127" s="199"/>
      <c r="Q127" s="197"/>
      <c r="R127" s="203"/>
      <c r="S127" s="197"/>
      <c r="T127" s="197"/>
      <c r="U127" s="197"/>
      <c r="V127" s="197"/>
      <c r="W127" s="197"/>
      <c r="X127" s="197"/>
      <c r="Y127" s="197"/>
      <c r="Z127" s="197"/>
    </row>
    <row r="128" spans="1:38" s="198" customFormat="1" ht="12.75" customHeight="1">
      <c r="A128" s="322"/>
      <c r="B128" s="323"/>
      <c r="C128" s="325"/>
      <c r="D128" s="325"/>
      <c r="E128" s="322"/>
      <c r="F128" s="322"/>
      <c r="G128" s="322"/>
      <c r="H128" s="406"/>
      <c r="I128" s="406"/>
      <c r="J128" s="225"/>
      <c r="K128" s="254"/>
      <c r="L128" s="217"/>
      <c r="M128" s="327"/>
      <c r="N128" s="254"/>
      <c r="O128" s="225"/>
      <c r="P128" s="199"/>
      <c r="Q128" s="197"/>
      <c r="R128" s="203"/>
      <c r="S128" s="197"/>
      <c r="T128" s="197"/>
      <c r="U128" s="197"/>
      <c r="V128" s="197"/>
      <c r="W128" s="197"/>
      <c r="X128" s="197"/>
      <c r="Y128" s="197"/>
      <c r="Z128" s="197"/>
    </row>
    <row r="129" spans="1:26" s="198" customFormat="1" ht="12.75" customHeight="1">
      <c r="A129" s="322"/>
      <c r="B129" s="323"/>
      <c r="C129" s="325"/>
      <c r="D129" s="325"/>
      <c r="E129" s="322"/>
      <c r="F129" s="322"/>
      <c r="G129" s="322"/>
      <c r="H129" s="406"/>
      <c r="I129" s="406"/>
      <c r="J129" s="225"/>
      <c r="K129" s="254"/>
      <c r="L129" s="217"/>
      <c r="M129" s="327"/>
      <c r="N129" s="254"/>
      <c r="O129" s="225"/>
      <c r="P129" s="199"/>
      <c r="Q129" s="197"/>
      <c r="R129" s="203"/>
      <c r="S129" s="197"/>
      <c r="T129" s="197"/>
      <c r="U129" s="197"/>
      <c r="V129" s="197"/>
      <c r="W129" s="197"/>
      <c r="X129" s="197"/>
      <c r="Y129" s="197"/>
      <c r="Z129" s="197"/>
    </row>
    <row r="130" spans="1:26" ht="12.75" customHeight="1">
      <c r="A130" s="115"/>
      <c r="B130" s="109"/>
      <c r="C130" s="109"/>
      <c r="D130" s="109"/>
      <c r="E130" s="6"/>
      <c r="F130" s="116"/>
      <c r="G130" s="54"/>
      <c r="H130" s="41"/>
      <c r="I130" s="54"/>
      <c r="J130" s="6"/>
      <c r="K130" s="132"/>
      <c r="L130" s="133"/>
      <c r="M130" s="6"/>
      <c r="N130" s="99"/>
      <c r="O130" s="134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15"/>
      <c r="B131" s="109"/>
      <c r="C131" s="109"/>
      <c r="D131" s="109"/>
      <c r="E131" s="6"/>
      <c r="F131" s="116"/>
      <c r="G131" s="54"/>
      <c r="H131" s="41"/>
      <c r="I131" s="54"/>
      <c r="J131" s="6"/>
      <c r="K131" s="132"/>
      <c r="L131" s="133"/>
      <c r="M131" s="6"/>
      <c r="N131" s="99"/>
      <c r="O131" s="134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15"/>
      <c r="B132" s="109"/>
      <c r="C132" s="109"/>
      <c r="D132" s="109"/>
      <c r="E132" s="6"/>
      <c r="F132" s="116"/>
      <c r="G132" s="54"/>
      <c r="H132" s="41"/>
      <c r="I132" s="54"/>
      <c r="J132" s="6"/>
      <c r="K132" s="132"/>
      <c r="L132" s="133"/>
      <c r="M132" s="6"/>
      <c r="N132" s="99"/>
      <c r="O132" s="134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15"/>
      <c r="B133" s="109"/>
      <c r="C133" s="109"/>
      <c r="D133" s="109"/>
      <c r="E133" s="6"/>
      <c r="F133" s="116"/>
      <c r="G133" s="54"/>
      <c r="H133" s="41"/>
      <c r="I133" s="54"/>
      <c r="J133" s="6"/>
      <c r="K133" s="132"/>
      <c r="L133" s="133"/>
      <c r="M133" s="6"/>
      <c r="N133" s="99"/>
      <c r="O133" s="134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15"/>
      <c r="B134" s="109"/>
      <c r="C134" s="109"/>
      <c r="D134" s="109"/>
      <c r="E134" s="6"/>
      <c r="F134" s="116"/>
      <c r="G134" s="54"/>
      <c r="H134" s="41"/>
      <c r="I134" s="54"/>
      <c r="J134" s="6"/>
      <c r="K134" s="132"/>
      <c r="L134" s="133"/>
      <c r="M134" s="6"/>
      <c r="N134" s="99"/>
      <c r="O134" s="134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54"/>
      <c r="B135" s="98"/>
      <c r="C135" s="98"/>
      <c r="D135" s="41"/>
      <c r="E135" s="54"/>
      <c r="F135" s="54"/>
      <c r="G135" s="54"/>
      <c r="H135" s="41"/>
      <c r="I135" s="54"/>
      <c r="J135" s="6"/>
      <c r="K135" s="132"/>
      <c r="L135" s="133"/>
      <c r="M135" s="6"/>
      <c r="N135" s="99"/>
      <c r="O135" s="134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38.25" customHeight="1">
      <c r="A136" s="41"/>
      <c r="B136" s="143" t="s">
        <v>559</v>
      </c>
      <c r="C136" s="143"/>
      <c r="D136" s="143"/>
      <c r="E136" s="143"/>
      <c r="F136" s="6"/>
      <c r="G136" s="6"/>
      <c r="H136" s="126"/>
      <c r="I136" s="6"/>
      <c r="J136" s="126"/>
      <c r="K136" s="127"/>
      <c r="L136" s="6"/>
      <c r="M136" s="6"/>
      <c r="N136" s="1"/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93" t="s">
        <v>16</v>
      </c>
      <c r="B137" s="94" t="s">
        <v>511</v>
      </c>
      <c r="C137" s="94"/>
      <c r="D137" s="95" t="s">
        <v>522</v>
      </c>
      <c r="E137" s="94" t="s">
        <v>523</v>
      </c>
      <c r="F137" s="94" t="s">
        <v>524</v>
      </c>
      <c r="G137" s="94" t="s">
        <v>560</v>
      </c>
      <c r="H137" s="94" t="s">
        <v>561</v>
      </c>
      <c r="I137" s="94" t="s">
        <v>527</v>
      </c>
      <c r="J137" s="144" t="s">
        <v>528</v>
      </c>
      <c r="K137" s="94" t="s">
        <v>529</v>
      </c>
      <c r="L137" s="94" t="s">
        <v>562</v>
      </c>
      <c r="M137" s="94" t="s">
        <v>532</v>
      </c>
      <c r="N137" s="95" t="s">
        <v>533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1</v>
      </c>
      <c r="B138" s="146">
        <v>41579</v>
      </c>
      <c r="C138" s="146"/>
      <c r="D138" s="147" t="s">
        <v>563</v>
      </c>
      <c r="E138" s="148" t="s">
        <v>564</v>
      </c>
      <c r="F138" s="149">
        <v>82</v>
      </c>
      <c r="G138" s="148" t="s">
        <v>565</v>
      </c>
      <c r="H138" s="148">
        <v>100</v>
      </c>
      <c r="I138" s="150">
        <v>100</v>
      </c>
      <c r="J138" s="151" t="s">
        <v>566</v>
      </c>
      <c r="K138" s="152">
        <f t="shared" ref="K138:K169" si="99">H138-F138</f>
        <v>18</v>
      </c>
      <c r="L138" s="153">
        <f t="shared" ref="L138:L169" si="100">K138/F138</f>
        <v>0.21951219512195122</v>
      </c>
      <c r="M138" s="148" t="s">
        <v>534</v>
      </c>
      <c r="N138" s="154">
        <v>42657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2</v>
      </c>
      <c r="B139" s="146">
        <v>41794</v>
      </c>
      <c r="C139" s="146"/>
      <c r="D139" s="147" t="s">
        <v>567</v>
      </c>
      <c r="E139" s="148" t="s">
        <v>536</v>
      </c>
      <c r="F139" s="149">
        <v>257</v>
      </c>
      <c r="G139" s="148" t="s">
        <v>565</v>
      </c>
      <c r="H139" s="148">
        <v>300</v>
      </c>
      <c r="I139" s="150">
        <v>300</v>
      </c>
      <c r="J139" s="151" t="s">
        <v>566</v>
      </c>
      <c r="K139" s="152">
        <f t="shared" si="99"/>
        <v>43</v>
      </c>
      <c r="L139" s="153">
        <f t="shared" si="100"/>
        <v>0.16731517509727625</v>
      </c>
      <c r="M139" s="148" t="s">
        <v>534</v>
      </c>
      <c r="N139" s="154">
        <v>41822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3</v>
      </c>
      <c r="B140" s="146">
        <v>41828</v>
      </c>
      <c r="C140" s="146"/>
      <c r="D140" s="147" t="s">
        <v>568</v>
      </c>
      <c r="E140" s="148" t="s">
        <v>536</v>
      </c>
      <c r="F140" s="149">
        <v>393</v>
      </c>
      <c r="G140" s="148" t="s">
        <v>565</v>
      </c>
      <c r="H140" s="148">
        <v>468</v>
      </c>
      <c r="I140" s="150">
        <v>468</v>
      </c>
      <c r="J140" s="151" t="s">
        <v>566</v>
      </c>
      <c r="K140" s="152">
        <f t="shared" si="99"/>
        <v>75</v>
      </c>
      <c r="L140" s="153">
        <f t="shared" si="100"/>
        <v>0.19083969465648856</v>
      </c>
      <c r="M140" s="148" t="s">
        <v>534</v>
      </c>
      <c r="N140" s="154">
        <v>41863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4</v>
      </c>
      <c r="B141" s="146">
        <v>41857</v>
      </c>
      <c r="C141" s="146"/>
      <c r="D141" s="147" t="s">
        <v>569</v>
      </c>
      <c r="E141" s="148" t="s">
        <v>536</v>
      </c>
      <c r="F141" s="149">
        <v>205</v>
      </c>
      <c r="G141" s="148" t="s">
        <v>565</v>
      </c>
      <c r="H141" s="148">
        <v>275</v>
      </c>
      <c r="I141" s="150">
        <v>250</v>
      </c>
      <c r="J141" s="151" t="s">
        <v>566</v>
      </c>
      <c r="K141" s="152">
        <f t="shared" si="99"/>
        <v>70</v>
      </c>
      <c r="L141" s="153">
        <f t="shared" si="100"/>
        <v>0.34146341463414637</v>
      </c>
      <c r="M141" s="148" t="s">
        <v>534</v>
      </c>
      <c r="N141" s="154">
        <v>41962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5</v>
      </c>
      <c r="B142" s="146">
        <v>41886</v>
      </c>
      <c r="C142" s="146"/>
      <c r="D142" s="147" t="s">
        <v>570</v>
      </c>
      <c r="E142" s="148" t="s">
        <v>536</v>
      </c>
      <c r="F142" s="149">
        <v>162</v>
      </c>
      <c r="G142" s="148" t="s">
        <v>565</v>
      </c>
      <c r="H142" s="148">
        <v>190</v>
      </c>
      <c r="I142" s="150">
        <v>190</v>
      </c>
      <c r="J142" s="151" t="s">
        <v>566</v>
      </c>
      <c r="K142" s="152">
        <f t="shared" si="99"/>
        <v>28</v>
      </c>
      <c r="L142" s="153">
        <f t="shared" si="100"/>
        <v>0.1728395061728395</v>
      </c>
      <c r="M142" s="148" t="s">
        <v>534</v>
      </c>
      <c r="N142" s="154">
        <v>42006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6</v>
      </c>
      <c r="B143" s="146">
        <v>41886</v>
      </c>
      <c r="C143" s="146"/>
      <c r="D143" s="147" t="s">
        <v>571</v>
      </c>
      <c r="E143" s="148" t="s">
        <v>536</v>
      </c>
      <c r="F143" s="149">
        <v>75</v>
      </c>
      <c r="G143" s="148" t="s">
        <v>565</v>
      </c>
      <c r="H143" s="148">
        <v>91.5</v>
      </c>
      <c r="I143" s="150" t="s">
        <v>572</v>
      </c>
      <c r="J143" s="151" t="s">
        <v>573</v>
      </c>
      <c r="K143" s="152">
        <f t="shared" si="99"/>
        <v>16.5</v>
      </c>
      <c r="L143" s="153">
        <f t="shared" si="100"/>
        <v>0.22</v>
      </c>
      <c r="M143" s="148" t="s">
        <v>534</v>
      </c>
      <c r="N143" s="154">
        <v>41954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7</v>
      </c>
      <c r="B144" s="146">
        <v>41913</v>
      </c>
      <c r="C144" s="146"/>
      <c r="D144" s="147" t="s">
        <v>574</v>
      </c>
      <c r="E144" s="148" t="s">
        <v>536</v>
      </c>
      <c r="F144" s="149">
        <v>850</v>
      </c>
      <c r="G144" s="148" t="s">
        <v>565</v>
      </c>
      <c r="H144" s="148">
        <v>982.5</v>
      </c>
      <c r="I144" s="150">
        <v>1050</v>
      </c>
      <c r="J144" s="151" t="s">
        <v>575</v>
      </c>
      <c r="K144" s="152">
        <f t="shared" si="99"/>
        <v>132.5</v>
      </c>
      <c r="L144" s="153">
        <f t="shared" si="100"/>
        <v>0.15588235294117647</v>
      </c>
      <c r="M144" s="148" t="s">
        <v>534</v>
      </c>
      <c r="N144" s="154">
        <v>42039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8</v>
      </c>
      <c r="B145" s="146">
        <v>41913</v>
      </c>
      <c r="C145" s="146"/>
      <c r="D145" s="147" t="s">
        <v>576</v>
      </c>
      <c r="E145" s="148" t="s">
        <v>536</v>
      </c>
      <c r="F145" s="149">
        <v>475</v>
      </c>
      <c r="G145" s="148" t="s">
        <v>565</v>
      </c>
      <c r="H145" s="148">
        <v>515</v>
      </c>
      <c r="I145" s="150">
        <v>600</v>
      </c>
      <c r="J145" s="151" t="s">
        <v>577</v>
      </c>
      <c r="K145" s="152">
        <f t="shared" si="99"/>
        <v>40</v>
      </c>
      <c r="L145" s="153">
        <f t="shared" si="100"/>
        <v>8.4210526315789472E-2</v>
      </c>
      <c r="M145" s="148" t="s">
        <v>534</v>
      </c>
      <c r="N145" s="154">
        <v>41939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9</v>
      </c>
      <c r="B146" s="146">
        <v>41913</v>
      </c>
      <c r="C146" s="146"/>
      <c r="D146" s="147" t="s">
        <v>578</v>
      </c>
      <c r="E146" s="148" t="s">
        <v>536</v>
      </c>
      <c r="F146" s="149">
        <v>86</v>
      </c>
      <c r="G146" s="148" t="s">
        <v>565</v>
      </c>
      <c r="H146" s="148">
        <v>99</v>
      </c>
      <c r="I146" s="150">
        <v>140</v>
      </c>
      <c r="J146" s="151" t="s">
        <v>579</v>
      </c>
      <c r="K146" s="152">
        <f t="shared" si="99"/>
        <v>13</v>
      </c>
      <c r="L146" s="153">
        <f t="shared" si="100"/>
        <v>0.15116279069767441</v>
      </c>
      <c r="M146" s="148" t="s">
        <v>534</v>
      </c>
      <c r="N146" s="154">
        <v>41939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10</v>
      </c>
      <c r="B147" s="146">
        <v>41926</v>
      </c>
      <c r="C147" s="146"/>
      <c r="D147" s="147" t="s">
        <v>580</v>
      </c>
      <c r="E147" s="148" t="s">
        <v>536</v>
      </c>
      <c r="F147" s="149">
        <v>496.6</v>
      </c>
      <c r="G147" s="148" t="s">
        <v>565</v>
      </c>
      <c r="H147" s="148">
        <v>621</v>
      </c>
      <c r="I147" s="150">
        <v>580</v>
      </c>
      <c r="J147" s="151" t="s">
        <v>566</v>
      </c>
      <c r="K147" s="152">
        <f t="shared" si="99"/>
        <v>124.39999999999998</v>
      </c>
      <c r="L147" s="153">
        <f t="shared" si="100"/>
        <v>0.25050342327829234</v>
      </c>
      <c r="M147" s="148" t="s">
        <v>534</v>
      </c>
      <c r="N147" s="154">
        <v>42605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11</v>
      </c>
      <c r="B148" s="146">
        <v>41926</v>
      </c>
      <c r="C148" s="146"/>
      <c r="D148" s="147" t="s">
        <v>581</v>
      </c>
      <c r="E148" s="148" t="s">
        <v>536</v>
      </c>
      <c r="F148" s="149">
        <v>2481.9</v>
      </c>
      <c r="G148" s="148" t="s">
        <v>565</v>
      </c>
      <c r="H148" s="148">
        <v>2840</v>
      </c>
      <c r="I148" s="150">
        <v>2870</v>
      </c>
      <c r="J148" s="151" t="s">
        <v>582</v>
      </c>
      <c r="K148" s="152">
        <f t="shared" si="99"/>
        <v>358.09999999999991</v>
      </c>
      <c r="L148" s="153">
        <f t="shared" si="100"/>
        <v>0.14428462065353154</v>
      </c>
      <c r="M148" s="148" t="s">
        <v>534</v>
      </c>
      <c r="N148" s="154">
        <v>42017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12</v>
      </c>
      <c r="B149" s="146">
        <v>41928</v>
      </c>
      <c r="C149" s="146"/>
      <c r="D149" s="147" t="s">
        <v>583</v>
      </c>
      <c r="E149" s="148" t="s">
        <v>536</v>
      </c>
      <c r="F149" s="149">
        <v>84.5</v>
      </c>
      <c r="G149" s="148" t="s">
        <v>565</v>
      </c>
      <c r="H149" s="148">
        <v>93</v>
      </c>
      <c r="I149" s="150">
        <v>110</v>
      </c>
      <c r="J149" s="151" t="s">
        <v>584</v>
      </c>
      <c r="K149" s="152">
        <f t="shared" si="99"/>
        <v>8.5</v>
      </c>
      <c r="L149" s="153">
        <f t="shared" si="100"/>
        <v>0.10059171597633136</v>
      </c>
      <c r="M149" s="148" t="s">
        <v>534</v>
      </c>
      <c r="N149" s="154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13</v>
      </c>
      <c r="B150" s="146">
        <v>41928</v>
      </c>
      <c r="C150" s="146"/>
      <c r="D150" s="147" t="s">
        <v>585</v>
      </c>
      <c r="E150" s="148" t="s">
        <v>536</v>
      </c>
      <c r="F150" s="149">
        <v>401</v>
      </c>
      <c r="G150" s="148" t="s">
        <v>565</v>
      </c>
      <c r="H150" s="148">
        <v>428</v>
      </c>
      <c r="I150" s="150">
        <v>450</v>
      </c>
      <c r="J150" s="151" t="s">
        <v>586</v>
      </c>
      <c r="K150" s="152">
        <f t="shared" si="99"/>
        <v>27</v>
      </c>
      <c r="L150" s="153">
        <f t="shared" si="100"/>
        <v>6.7331670822942641E-2</v>
      </c>
      <c r="M150" s="148" t="s">
        <v>534</v>
      </c>
      <c r="N150" s="154">
        <v>42020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14</v>
      </c>
      <c r="B151" s="146">
        <v>41928</v>
      </c>
      <c r="C151" s="146"/>
      <c r="D151" s="147" t="s">
        <v>587</v>
      </c>
      <c r="E151" s="148" t="s">
        <v>536</v>
      </c>
      <c r="F151" s="149">
        <v>101</v>
      </c>
      <c r="G151" s="148" t="s">
        <v>565</v>
      </c>
      <c r="H151" s="148">
        <v>112</v>
      </c>
      <c r="I151" s="150">
        <v>120</v>
      </c>
      <c r="J151" s="151" t="s">
        <v>588</v>
      </c>
      <c r="K151" s="152">
        <f t="shared" si="99"/>
        <v>11</v>
      </c>
      <c r="L151" s="153">
        <f t="shared" si="100"/>
        <v>0.10891089108910891</v>
      </c>
      <c r="M151" s="148" t="s">
        <v>534</v>
      </c>
      <c r="N151" s="154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15</v>
      </c>
      <c r="B152" s="146">
        <v>41954</v>
      </c>
      <c r="C152" s="146"/>
      <c r="D152" s="147" t="s">
        <v>589</v>
      </c>
      <c r="E152" s="148" t="s">
        <v>536</v>
      </c>
      <c r="F152" s="149">
        <v>59</v>
      </c>
      <c r="G152" s="148" t="s">
        <v>565</v>
      </c>
      <c r="H152" s="148">
        <v>76</v>
      </c>
      <c r="I152" s="150">
        <v>76</v>
      </c>
      <c r="J152" s="151" t="s">
        <v>566</v>
      </c>
      <c r="K152" s="152">
        <f t="shared" si="99"/>
        <v>17</v>
      </c>
      <c r="L152" s="153">
        <f t="shared" si="100"/>
        <v>0.28813559322033899</v>
      </c>
      <c r="M152" s="148" t="s">
        <v>534</v>
      </c>
      <c r="N152" s="154">
        <v>43032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16</v>
      </c>
      <c r="B153" s="146">
        <v>41954</v>
      </c>
      <c r="C153" s="146"/>
      <c r="D153" s="147" t="s">
        <v>578</v>
      </c>
      <c r="E153" s="148" t="s">
        <v>536</v>
      </c>
      <c r="F153" s="149">
        <v>99</v>
      </c>
      <c r="G153" s="148" t="s">
        <v>565</v>
      </c>
      <c r="H153" s="148">
        <v>120</v>
      </c>
      <c r="I153" s="150">
        <v>120</v>
      </c>
      <c r="J153" s="151" t="s">
        <v>547</v>
      </c>
      <c r="K153" s="152">
        <f t="shared" si="99"/>
        <v>21</v>
      </c>
      <c r="L153" s="153">
        <f t="shared" si="100"/>
        <v>0.21212121212121213</v>
      </c>
      <c r="M153" s="148" t="s">
        <v>534</v>
      </c>
      <c r="N153" s="154">
        <v>41960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17</v>
      </c>
      <c r="B154" s="146">
        <v>41956</v>
      </c>
      <c r="C154" s="146"/>
      <c r="D154" s="147" t="s">
        <v>590</v>
      </c>
      <c r="E154" s="148" t="s">
        <v>536</v>
      </c>
      <c r="F154" s="149">
        <v>22</v>
      </c>
      <c r="G154" s="148" t="s">
        <v>565</v>
      </c>
      <c r="H154" s="148">
        <v>33.549999999999997</v>
      </c>
      <c r="I154" s="150">
        <v>32</v>
      </c>
      <c r="J154" s="151" t="s">
        <v>591</v>
      </c>
      <c r="K154" s="152">
        <f t="shared" si="99"/>
        <v>11.549999999999997</v>
      </c>
      <c r="L154" s="153">
        <f t="shared" si="100"/>
        <v>0.52499999999999991</v>
      </c>
      <c r="M154" s="148" t="s">
        <v>534</v>
      </c>
      <c r="N154" s="154">
        <v>42188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18</v>
      </c>
      <c r="B155" s="146">
        <v>41976</v>
      </c>
      <c r="C155" s="146"/>
      <c r="D155" s="147" t="s">
        <v>592</v>
      </c>
      <c r="E155" s="148" t="s">
        <v>536</v>
      </c>
      <c r="F155" s="149">
        <v>440</v>
      </c>
      <c r="G155" s="148" t="s">
        <v>565</v>
      </c>
      <c r="H155" s="148">
        <v>520</v>
      </c>
      <c r="I155" s="150">
        <v>520</v>
      </c>
      <c r="J155" s="151" t="s">
        <v>593</v>
      </c>
      <c r="K155" s="152">
        <f t="shared" si="99"/>
        <v>80</v>
      </c>
      <c r="L155" s="153">
        <f t="shared" si="100"/>
        <v>0.18181818181818182</v>
      </c>
      <c r="M155" s="148" t="s">
        <v>534</v>
      </c>
      <c r="N155" s="154">
        <v>42208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19</v>
      </c>
      <c r="B156" s="146">
        <v>41976</v>
      </c>
      <c r="C156" s="146"/>
      <c r="D156" s="147" t="s">
        <v>594</v>
      </c>
      <c r="E156" s="148" t="s">
        <v>536</v>
      </c>
      <c r="F156" s="149">
        <v>360</v>
      </c>
      <c r="G156" s="148" t="s">
        <v>565</v>
      </c>
      <c r="H156" s="148">
        <v>427</v>
      </c>
      <c r="I156" s="150">
        <v>425</v>
      </c>
      <c r="J156" s="151" t="s">
        <v>595</v>
      </c>
      <c r="K156" s="152">
        <f t="shared" si="99"/>
        <v>67</v>
      </c>
      <c r="L156" s="153">
        <f t="shared" si="100"/>
        <v>0.18611111111111112</v>
      </c>
      <c r="M156" s="148" t="s">
        <v>534</v>
      </c>
      <c r="N156" s="154">
        <v>42058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20</v>
      </c>
      <c r="B157" s="146">
        <v>42012</v>
      </c>
      <c r="C157" s="146"/>
      <c r="D157" s="147" t="s">
        <v>596</v>
      </c>
      <c r="E157" s="148" t="s">
        <v>536</v>
      </c>
      <c r="F157" s="149">
        <v>360</v>
      </c>
      <c r="G157" s="148" t="s">
        <v>565</v>
      </c>
      <c r="H157" s="148">
        <v>455</v>
      </c>
      <c r="I157" s="150">
        <v>420</v>
      </c>
      <c r="J157" s="151" t="s">
        <v>597</v>
      </c>
      <c r="K157" s="152">
        <f t="shared" si="99"/>
        <v>95</v>
      </c>
      <c r="L157" s="153">
        <f t="shared" si="100"/>
        <v>0.2638888888888889</v>
      </c>
      <c r="M157" s="148" t="s">
        <v>534</v>
      </c>
      <c r="N157" s="154">
        <v>42024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21</v>
      </c>
      <c r="B158" s="146">
        <v>42012</v>
      </c>
      <c r="C158" s="146"/>
      <c r="D158" s="147" t="s">
        <v>598</v>
      </c>
      <c r="E158" s="148" t="s">
        <v>536</v>
      </c>
      <c r="F158" s="149">
        <v>130</v>
      </c>
      <c r="G158" s="148"/>
      <c r="H158" s="148">
        <v>175.5</v>
      </c>
      <c r="I158" s="150">
        <v>165</v>
      </c>
      <c r="J158" s="151" t="s">
        <v>599</v>
      </c>
      <c r="K158" s="152">
        <f t="shared" si="99"/>
        <v>45.5</v>
      </c>
      <c r="L158" s="153">
        <f t="shared" si="100"/>
        <v>0.35</v>
      </c>
      <c r="M158" s="148" t="s">
        <v>534</v>
      </c>
      <c r="N158" s="154">
        <v>43088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22</v>
      </c>
      <c r="B159" s="146">
        <v>42040</v>
      </c>
      <c r="C159" s="146"/>
      <c r="D159" s="147" t="s">
        <v>364</v>
      </c>
      <c r="E159" s="148" t="s">
        <v>564</v>
      </c>
      <c r="F159" s="149">
        <v>98</v>
      </c>
      <c r="G159" s="148"/>
      <c r="H159" s="148">
        <v>120</v>
      </c>
      <c r="I159" s="150">
        <v>120</v>
      </c>
      <c r="J159" s="151" t="s">
        <v>566</v>
      </c>
      <c r="K159" s="152">
        <f t="shared" si="99"/>
        <v>22</v>
      </c>
      <c r="L159" s="153">
        <f t="shared" si="100"/>
        <v>0.22448979591836735</v>
      </c>
      <c r="M159" s="148" t="s">
        <v>534</v>
      </c>
      <c r="N159" s="154">
        <v>42753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23</v>
      </c>
      <c r="B160" s="146">
        <v>42040</v>
      </c>
      <c r="C160" s="146"/>
      <c r="D160" s="147" t="s">
        <v>600</v>
      </c>
      <c r="E160" s="148" t="s">
        <v>564</v>
      </c>
      <c r="F160" s="149">
        <v>196</v>
      </c>
      <c r="G160" s="148"/>
      <c r="H160" s="148">
        <v>262</v>
      </c>
      <c r="I160" s="150">
        <v>255</v>
      </c>
      <c r="J160" s="151" t="s">
        <v>566</v>
      </c>
      <c r="K160" s="152">
        <f t="shared" si="99"/>
        <v>66</v>
      </c>
      <c r="L160" s="153">
        <f t="shared" si="100"/>
        <v>0.33673469387755101</v>
      </c>
      <c r="M160" s="148" t="s">
        <v>534</v>
      </c>
      <c r="N160" s="154">
        <v>42599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5">
        <v>24</v>
      </c>
      <c r="B161" s="156">
        <v>42067</v>
      </c>
      <c r="C161" s="156"/>
      <c r="D161" s="157" t="s">
        <v>363</v>
      </c>
      <c r="E161" s="158" t="s">
        <v>564</v>
      </c>
      <c r="F161" s="159">
        <v>235</v>
      </c>
      <c r="G161" s="159"/>
      <c r="H161" s="160">
        <v>77</v>
      </c>
      <c r="I161" s="160" t="s">
        <v>601</v>
      </c>
      <c r="J161" s="161" t="s">
        <v>602</v>
      </c>
      <c r="K161" s="162">
        <f t="shared" si="99"/>
        <v>-158</v>
      </c>
      <c r="L161" s="163">
        <f t="shared" si="100"/>
        <v>-0.67234042553191486</v>
      </c>
      <c r="M161" s="159" t="s">
        <v>546</v>
      </c>
      <c r="N161" s="156">
        <v>43522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25</v>
      </c>
      <c r="B162" s="146">
        <v>42067</v>
      </c>
      <c r="C162" s="146"/>
      <c r="D162" s="147" t="s">
        <v>603</v>
      </c>
      <c r="E162" s="148" t="s">
        <v>564</v>
      </c>
      <c r="F162" s="149">
        <v>185</v>
      </c>
      <c r="G162" s="148"/>
      <c r="H162" s="148">
        <v>224</v>
      </c>
      <c r="I162" s="150" t="s">
        <v>604</v>
      </c>
      <c r="J162" s="151" t="s">
        <v>566</v>
      </c>
      <c r="K162" s="152">
        <f t="shared" si="99"/>
        <v>39</v>
      </c>
      <c r="L162" s="153">
        <f t="shared" si="100"/>
        <v>0.21081081081081082</v>
      </c>
      <c r="M162" s="148" t="s">
        <v>534</v>
      </c>
      <c r="N162" s="154">
        <v>42647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5">
        <v>26</v>
      </c>
      <c r="B163" s="156">
        <v>42090</v>
      </c>
      <c r="C163" s="156"/>
      <c r="D163" s="164" t="s">
        <v>605</v>
      </c>
      <c r="E163" s="159" t="s">
        <v>564</v>
      </c>
      <c r="F163" s="159">
        <v>49.5</v>
      </c>
      <c r="G163" s="160"/>
      <c r="H163" s="160">
        <v>15.85</v>
      </c>
      <c r="I163" s="160">
        <v>67</v>
      </c>
      <c r="J163" s="161" t="s">
        <v>606</v>
      </c>
      <c r="K163" s="160">
        <f t="shared" si="99"/>
        <v>-33.65</v>
      </c>
      <c r="L163" s="165">
        <f t="shared" si="100"/>
        <v>-0.67979797979797973</v>
      </c>
      <c r="M163" s="159" t="s">
        <v>546</v>
      </c>
      <c r="N163" s="166">
        <v>43627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27</v>
      </c>
      <c r="B164" s="146">
        <v>42093</v>
      </c>
      <c r="C164" s="146"/>
      <c r="D164" s="147" t="s">
        <v>607</v>
      </c>
      <c r="E164" s="148" t="s">
        <v>564</v>
      </c>
      <c r="F164" s="149">
        <v>183.5</v>
      </c>
      <c r="G164" s="148"/>
      <c r="H164" s="148">
        <v>219</v>
      </c>
      <c r="I164" s="150">
        <v>218</v>
      </c>
      <c r="J164" s="151" t="s">
        <v>608</v>
      </c>
      <c r="K164" s="152">
        <f t="shared" si="99"/>
        <v>35.5</v>
      </c>
      <c r="L164" s="153">
        <f t="shared" si="100"/>
        <v>0.19346049046321526</v>
      </c>
      <c r="M164" s="148" t="s">
        <v>534</v>
      </c>
      <c r="N164" s="154">
        <v>42103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28</v>
      </c>
      <c r="B165" s="146">
        <v>42114</v>
      </c>
      <c r="C165" s="146"/>
      <c r="D165" s="147" t="s">
        <v>609</v>
      </c>
      <c r="E165" s="148" t="s">
        <v>564</v>
      </c>
      <c r="F165" s="149">
        <f>(227+237)/2</f>
        <v>232</v>
      </c>
      <c r="G165" s="148"/>
      <c r="H165" s="148">
        <v>298</v>
      </c>
      <c r="I165" s="150">
        <v>298</v>
      </c>
      <c r="J165" s="151" t="s">
        <v>566</v>
      </c>
      <c r="K165" s="152">
        <f t="shared" si="99"/>
        <v>66</v>
      </c>
      <c r="L165" s="153">
        <f t="shared" si="100"/>
        <v>0.28448275862068967</v>
      </c>
      <c r="M165" s="148" t="s">
        <v>534</v>
      </c>
      <c r="N165" s="154">
        <v>42823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29</v>
      </c>
      <c r="B166" s="146">
        <v>42128</v>
      </c>
      <c r="C166" s="146"/>
      <c r="D166" s="147" t="s">
        <v>610</v>
      </c>
      <c r="E166" s="148" t="s">
        <v>536</v>
      </c>
      <c r="F166" s="149">
        <v>385</v>
      </c>
      <c r="G166" s="148"/>
      <c r="H166" s="148">
        <f>212.5+331</f>
        <v>543.5</v>
      </c>
      <c r="I166" s="150">
        <v>510</v>
      </c>
      <c r="J166" s="151" t="s">
        <v>611</v>
      </c>
      <c r="K166" s="152">
        <f t="shared" si="99"/>
        <v>158.5</v>
      </c>
      <c r="L166" s="153">
        <f t="shared" si="100"/>
        <v>0.41168831168831171</v>
      </c>
      <c r="M166" s="148" t="s">
        <v>534</v>
      </c>
      <c r="N166" s="154">
        <v>42235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30</v>
      </c>
      <c r="B167" s="146">
        <v>42128</v>
      </c>
      <c r="C167" s="146"/>
      <c r="D167" s="147" t="s">
        <v>612</v>
      </c>
      <c r="E167" s="148" t="s">
        <v>536</v>
      </c>
      <c r="F167" s="149">
        <v>115.5</v>
      </c>
      <c r="G167" s="148"/>
      <c r="H167" s="148">
        <v>146</v>
      </c>
      <c r="I167" s="150">
        <v>142</v>
      </c>
      <c r="J167" s="151" t="s">
        <v>613</v>
      </c>
      <c r="K167" s="152">
        <f t="shared" si="99"/>
        <v>30.5</v>
      </c>
      <c r="L167" s="153">
        <f t="shared" si="100"/>
        <v>0.26406926406926406</v>
      </c>
      <c r="M167" s="148" t="s">
        <v>534</v>
      </c>
      <c r="N167" s="154">
        <v>42202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31</v>
      </c>
      <c r="B168" s="146">
        <v>42151</v>
      </c>
      <c r="C168" s="146"/>
      <c r="D168" s="147" t="s">
        <v>614</v>
      </c>
      <c r="E168" s="148" t="s">
        <v>536</v>
      </c>
      <c r="F168" s="149">
        <v>237.5</v>
      </c>
      <c r="G168" s="148"/>
      <c r="H168" s="148">
        <v>279.5</v>
      </c>
      <c r="I168" s="150">
        <v>278</v>
      </c>
      <c r="J168" s="151" t="s">
        <v>566</v>
      </c>
      <c r="K168" s="152">
        <f t="shared" si="99"/>
        <v>42</v>
      </c>
      <c r="L168" s="153">
        <f t="shared" si="100"/>
        <v>0.17684210526315788</v>
      </c>
      <c r="M168" s="148" t="s">
        <v>534</v>
      </c>
      <c r="N168" s="154">
        <v>42222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32</v>
      </c>
      <c r="B169" s="146">
        <v>42174</v>
      </c>
      <c r="C169" s="146"/>
      <c r="D169" s="147" t="s">
        <v>585</v>
      </c>
      <c r="E169" s="148" t="s">
        <v>564</v>
      </c>
      <c r="F169" s="149">
        <v>340</v>
      </c>
      <c r="G169" s="148"/>
      <c r="H169" s="148">
        <v>448</v>
      </c>
      <c r="I169" s="150">
        <v>448</v>
      </c>
      <c r="J169" s="151" t="s">
        <v>566</v>
      </c>
      <c r="K169" s="152">
        <f t="shared" si="99"/>
        <v>108</v>
      </c>
      <c r="L169" s="153">
        <f t="shared" si="100"/>
        <v>0.31764705882352939</v>
      </c>
      <c r="M169" s="148" t="s">
        <v>534</v>
      </c>
      <c r="N169" s="154">
        <v>43018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33</v>
      </c>
      <c r="B170" s="146">
        <v>42191</v>
      </c>
      <c r="C170" s="146"/>
      <c r="D170" s="147" t="s">
        <v>615</v>
      </c>
      <c r="E170" s="148" t="s">
        <v>564</v>
      </c>
      <c r="F170" s="149">
        <v>390</v>
      </c>
      <c r="G170" s="148"/>
      <c r="H170" s="148">
        <v>460</v>
      </c>
      <c r="I170" s="150">
        <v>460</v>
      </c>
      <c r="J170" s="151" t="s">
        <v>566</v>
      </c>
      <c r="K170" s="152">
        <f t="shared" ref="K170:K190" si="101">H170-F170</f>
        <v>70</v>
      </c>
      <c r="L170" s="153">
        <f t="shared" ref="L170:L190" si="102">K170/F170</f>
        <v>0.17948717948717949</v>
      </c>
      <c r="M170" s="148" t="s">
        <v>534</v>
      </c>
      <c r="N170" s="154">
        <v>42478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5">
        <v>34</v>
      </c>
      <c r="B171" s="156">
        <v>42195</v>
      </c>
      <c r="C171" s="156"/>
      <c r="D171" s="157" t="s">
        <v>616</v>
      </c>
      <c r="E171" s="158" t="s">
        <v>564</v>
      </c>
      <c r="F171" s="159">
        <v>122.5</v>
      </c>
      <c r="G171" s="159"/>
      <c r="H171" s="160">
        <v>61</v>
      </c>
      <c r="I171" s="160">
        <v>172</v>
      </c>
      <c r="J171" s="161" t="s">
        <v>617</v>
      </c>
      <c r="K171" s="162">
        <f t="shared" si="101"/>
        <v>-61.5</v>
      </c>
      <c r="L171" s="163">
        <f t="shared" si="102"/>
        <v>-0.50204081632653064</v>
      </c>
      <c r="M171" s="159" t="s">
        <v>546</v>
      </c>
      <c r="N171" s="156">
        <v>43333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35</v>
      </c>
      <c r="B172" s="146">
        <v>42219</v>
      </c>
      <c r="C172" s="146"/>
      <c r="D172" s="147" t="s">
        <v>618</v>
      </c>
      <c r="E172" s="148" t="s">
        <v>564</v>
      </c>
      <c r="F172" s="149">
        <v>297.5</v>
      </c>
      <c r="G172" s="148"/>
      <c r="H172" s="148">
        <v>350</v>
      </c>
      <c r="I172" s="150">
        <v>360</v>
      </c>
      <c r="J172" s="151" t="s">
        <v>619</v>
      </c>
      <c r="K172" s="152">
        <f t="shared" si="101"/>
        <v>52.5</v>
      </c>
      <c r="L172" s="153">
        <f t="shared" si="102"/>
        <v>0.17647058823529413</v>
      </c>
      <c r="M172" s="148" t="s">
        <v>534</v>
      </c>
      <c r="N172" s="154">
        <v>42232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36</v>
      </c>
      <c r="B173" s="146">
        <v>42219</v>
      </c>
      <c r="C173" s="146"/>
      <c r="D173" s="147" t="s">
        <v>620</v>
      </c>
      <c r="E173" s="148" t="s">
        <v>564</v>
      </c>
      <c r="F173" s="149">
        <v>115.5</v>
      </c>
      <c r="G173" s="148"/>
      <c r="H173" s="148">
        <v>149</v>
      </c>
      <c r="I173" s="150">
        <v>140</v>
      </c>
      <c r="J173" s="151" t="s">
        <v>621</v>
      </c>
      <c r="K173" s="152">
        <f t="shared" si="101"/>
        <v>33.5</v>
      </c>
      <c r="L173" s="153">
        <f t="shared" si="102"/>
        <v>0.29004329004329005</v>
      </c>
      <c r="M173" s="148" t="s">
        <v>534</v>
      </c>
      <c r="N173" s="154">
        <v>42740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37</v>
      </c>
      <c r="B174" s="146">
        <v>42251</v>
      </c>
      <c r="C174" s="146"/>
      <c r="D174" s="147" t="s">
        <v>614</v>
      </c>
      <c r="E174" s="148" t="s">
        <v>564</v>
      </c>
      <c r="F174" s="149">
        <v>226</v>
      </c>
      <c r="G174" s="148"/>
      <c r="H174" s="148">
        <v>292</v>
      </c>
      <c r="I174" s="150">
        <v>292</v>
      </c>
      <c r="J174" s="151" t="s">
        <v>622</v>
      </c>
      <c r="K174" s="152">
        <f t="shared" si="101"/>
        <v>66</v>
      </c>
      <c r="L174" s="153">
        <f t="shared" si="102"/>
        <v>0.29203539823008851</v>
      </c>
      <c r="M174" s="148" t="s">
        <v>534</v>
      </c>
      <c r="N174" s="154">
        <v>42286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38</v>
      </c>
      <c r="B175" s="146">
        <v>42254</v>
      </c>
      <c r="C175" s="146"/>
      <c r="D175" s="147" t="s">
        <v>609</v>
      </c>
      <c r="E175" s="148" t="s">
        <v>564</v>
      </c>
      <c r="F175" s="149">
        <v>232.5</v>
      </c>
      <c r="G175" s="148"/>
      <c r="H175" s="148">
        <v>312.5</v>
      </c>
      <c r="I175" s="150">
        <v>310</v>
      </c>
      <c r="J175" s="151" t="s">
        <v>566</v>
      </c>
      <c r="K175" s="152">
        <f t="shared" si="101"/>
        <v>80</v>
      </c>
      <c r="L175" s="153">
        <f t="shared" si="102"/>
        <v>0.34408602150537637</v>
      </c>
      <c r="M175" s="148" t="s">
        <v>534</v>
      </c>
      <c r="N175" s="154">
        <v>42823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39</v>
      </c>
      <c r="B176" s="146">
        <v>42268</v>
      </c>
      <c r="C176" s="146"/>
      <c r="D176" s="147" t="s">
        <v>623</v>
      </c>
      <c r="E176" s="148" t="s">
        <v>564</v>
      </c>
      <c r="F176" s="149">
        <v>196.5</v>
      </c>
      <c r="G176" s="148"/>
      <c r="H176" s="148">
        <v>238</v>
      </c>
      <c r="I176" s="150">
        <v>238</v>
      </c>
      <c r="J176" s="151" t="s">
        <v>622</v>
      </c>
      <c r="K176" s="152">
        <f t="shared" si="101"/>
        <v>41.5</v>
      </c>
      <c r="L176" s="153">
        <f t="shared" si="102"/>
        <v>0.21119592875318066</v>
      </c>
      <c r="M176" s="148" t="s">
        <v>534</v>
      </c>
      <c r="N176" s="154">
        <v>42291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40</v>
      </c>
      <c r="B177" s="146">
        <v>42271</v>
      </c>
      <c r="C177" s="146"/>
      <c r="D177" s="147" t="s">
        <v>563</v>
      </c>
      <c r="E177" s="148" t="s">
        <v>564</v>
      </c>
      <c r="F177" s="149">
        <v>65</v>
      </c>
      <c r="G177" s="148"/>
      <c r="H177" s="148">
        <v>82</v>
      </c>
      <c r="I177" s="150">
        <v>82</v>
      </c>
      <c r="J177" s="151" t="s">
        <v>622</v>
      </c>
      <c r="K177" s="152">
        <f t="shared" si="101"/>
        <v>17</v>
      </c>
      <c r="L177" s="153">
        <f t="shared" si="102"/>
        <v>0.26153846153846155</v>
      </c>
      <c r="M177" s="148" t="s">
        <v>534</v>
      </c>
      <c r="N177" s="154">
        <v>42578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41</v>
      </c>
      <c r="B178" s="146">
        <v>42291</v>
      </c>
      <c r="C178" s="146"/>
      <c r="D178" s="147" t="s">
        <v>624</v>
      </c>
      <c r="E178" s="148" t="s">
        <v>564</v>
      </c>
      <c r="F178" s="149">
        <v>144</v>
      </c>
      <c r="G178" s="148"/>
      <c r="H178" s="148">
        <v>182.5</v>
      </c>
      <c r="I178" s="150">
        <v>181</v>
      </c>
      <c r="J178" s="151" t="s">
        <v>622</v>
      </c>
      <c r="K178" s="152">
        <f t="shared" si="101"/>
        <v>38.5</v>
      </c>
      <c r="L178" s="153">
        <f t="shared" si="102"/>
        <v>0.2673611111111111</v>
      </c>
      <c r="M178" s="148" t="s">
        <v>534</v>
      </c>
      <c r="N178" s="154">
        <v>42817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42</v>
      </c>
      <c r="B179" s="146">
        <v>42291</v>
      </c>
      <c r="C179" s="146"/>
      <c r="D179" s="147" t="s">
        <v>625</v>
      </c>
      <c r="E179" s="148" t="s">
        <v>564</v>
      </c>
      <c r="F179" s="149">
        <v>264</v>
      </c>
      <c r="G179" s="148"/>
      <c r="H179" s="148">
        <v>311</v>
      </c>
      <c r="I179" s="150">
        <v>311</v>
      </c>
      <c r="J179" s="151" t="s">
        <v>622</v>
      </c>
      <c r="K179" s="152">
        <f t="shared" si="101"/>
        <v>47</v>
      </c>
      <c r="L179" s="153">
        <f t="shared" si="102"/>
        <v>0.17803030303030304</v>
      </c>
      <c r="M179" s="148" t="s">
        <v>534</v>
      </c>
      <c r="N179" s="154">
        <v>42604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43</v>
      </c>
      <c r="B180" s="146">
        <v>42318</v>
      </c>
      <c r="C180" s="146"/>
      <c r="D180" s="147" t="s">
        <v>626</v>
      </c>
      <c r="E180" s="148" t="s">
        <v>536</v>
      </c>
      <c r="F180" s="149">
        <v>549.5</v>
      </c>
      <c r="G180" s="148"/>
      <c r="H180" s="148">
        <v>630</v>
      </c>
      <c r="I180" s="150">
        <v>630</v>
      </c>
      <c r="J180" s="151" t="s">
        <v>622</v>
      </c>
      <c r="K180" s="152">
        <f t="shared" si="101"/>
        <v>80.5</v>
      </c>
      <c r="L180" s="153">
        <f t="shared" si="102"/>
        <v>0.1464968152866242</v>
      </c>
      <c r="M180" s="148" t="s">
        <v>534</v>
      </c>
      <c r="N180" s="154">
        <v>42419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44</v>
      </c>
      <c r="B181" s="146">
        <v>42342</v>
      </c>
      <c r="C181" s="146"/>
      <c r="D181" s="147" t="s">
        <v>627</v>
      </c>
      <c r="E181" s="148" t="s">
        <v>564</v>
      </c>
      <c r="F181" s="149">
        <v>1027.5</v>
      </c>
      <c r="G181" s="148"/>
      <c r="H181" s="148">
        <v>1315</v>
      </c>
      <c r="I181" s="150">
        <v>1250</v>
      </c>
      <c r="J181" s="151" t="s">
        <v>622</v>
      </c>
      <c r="K181" s="152">
        <f t="shared" si="101"/>
        <v>287.5</v>
      </c>
      <c r="L181" s="153">
        <f t="shared" si="102"/>
        <v>0.27980535279805352</v>
      </c>
      <c r="M181" s="148" t="s">
        <v>534</v>
      </c>
      <c r="N181" s="154">
        <v>43244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45</v>
      </c>
      <c r="B182" s="146">
        <v>42367</v>
      </c>
      <c r="C182" s="146"/>
      <c r="D182" s="147" t="s">
        <v>628</v>
      </c>
      <c r="E182" s="148" t="s">
        <v>564</v>
      </c>
      <c r="F182" s="149">
        <v>465</v>
      </c>
      <c r="G182" s="148"/>
      <c r="H182" s="148">
        <v>540</v>
      </c>
      <c r="I182" s="150">
        <v>540</v>
      </c>
      <c r="J182" s="151" t="s">
        <v>622</v>
      </c>
      <c r="K182" s="152">
        <f t="shared" si="101"/>
        <v>75</v>
      </c>
      <c r="L182" s="153">
        <f t="shared" si="102"/>
        <v>0.16129032258064516</v>
      </c>
      <c r="M182" s="148" t="s">
        <v>534</v>
      </c>
      <c r="N182" s="154">
        <v>42530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46</v>
      </c>
      <c r="B183" s="146">
        <v>42380</v>
      </c>
      <c r="C183" s="146"/>
      <c r="D183" s="147" t="s">
        <v>364</v>
      </c>
      <c r="E183" s="148" t="s">
        <v>536</v>
      </c>
      <c r="F183" s="149">
        <v>81</v>
      </c>
      <c r="G183" s="148"/>
      <c r="H183" s="148">
        <v>110</v>
      </c>
      <c r="I183" s="150">
        <v>110</v>
      </c>
      <c r="J183" s="151" t="s">
        <v>622</v>
      </c>
      <c r="K183" s="152">
        <f t="shared" si="101"/>
        <v>29</v>
      </c>
      <c r="L183" s="153">
        <f t="shared" si="102"/>
        <v>0.35802469135802467</v>
      </c>
      <c r="M183" s="148" t="s">
        <v>534</v>
      </c>
      <c r="N183" s="154">
        <v>42745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47</v>
      </c>
      <c r="B184" s="146">
        <v>42382</v>
      </c>
      <c r="C184" s="146"/>
      <c r="D184" s="147" t="s">
        <v>629</v>
      </c>
      <c r="E184" s="148" t="s">
        <v>536</v>
      </c>
      <c r="F184" s="149">
        <v>417.5</v>
      </c>
      <c r="G184" s="148"/>
      <c r="H184" s="148">
        <v>547</v>
      </c>
      <c r="I184" s="150">
        <v>535</v>
      </c>
      <c r="J184" s="151" t="s">
        <v>622</v>
      </c>
      <c r="K184" s="152">
        <f t="shared" si="101"/>
        <v>129.5</v>
      </c>
      <c r="L184" s="153">
        <f t="shared" si="102"/>
        <v>0.31017964071856285</v>
      </c>
      <c r="M184" s="148" t="s">
        <v>534</v>
      </c>
      <c r="N184" s="154">
        <v>42578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48</v>
      </c>
      <c r="B185" s="146">
        <v>42408</v>
      </c>
      <c r="C185" s="146"/>
      <c r="D185" s="147" t="s">
        <v>630</v>
      </c>
      <c r="E185" s="148" t="s">
        <v>564</v>
      </c>
      <c r="F185" s="149">
        <v>650</v>
      </c>
      <c r="G185" s="148"/>
      <c r="H185" s="148">
        <v>800</v>
      </c>
      <c r="I185" s="150">
        <v>800</v>
      </c>
      <c r="J185" s="151" t="s">
        <v>622</v>
      </c>
      <c r="K185" s="152">
        <f t="shared" si="101"/>
        <v>150</v>
      </c>
      <c r="L185" s="153">
        <f t="shared" si="102"/>
        <v>0.23076923076923078</v>
      </c>
      <c r="M185" s="148" t="s">
        <v>534</v>
      </c>
      <c r="N185" s="154">
        <v>43154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49</v>
      </c>
      <c r="B186" s="146">
        <v>42433</v>
      </c>
      <c r="C186" s="146"/>
      <c r="D186" s="147" t="s">
        <v>205</v>
      </c>
      <c r="E186" s="148" t="s">
        <v>564</v>
      </c>
      <c r="F186" s="149">
        <v>437.5</v>
      </c>
      <c r="G186" s="148"/>
      <c r="H186" s="148">
        <v>504.5</v>
      </c>
      <c r="I186" s="150">
        <v>522</v>
      </c>
      <c r="J186" s="151" t="s">
        <v>631</v>
      </c>
      <c r="K186" s="152">
        <f t="shared" si="101"/>
        <v>67</v>
      </c>
      <c r="L186" s="153">
        <f t="shared" si="102"/>
        <v>0.15314285714285714</v>
      </c>
      <c r="M186" s="148" t="s">
        <v>534</v>
      </c>
      <c r="N186" s="154">
        <v>42480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50</v>
      </c>
      <c r="B187" s="146">
        <v>42438</v>
      </c>
      <c r="C187" s="146"/>
      <c r="D187" s="147" t="s">
        <v>632</v>
      </c>
      <c r="E187" s="148" t="s">
        <v>564</v>
      </c>
      <c r="F187" s="149">
        <v>189.5</v>
      </c>
      <c r="G187" s="148"/>
      <c r="H187" s="148">
        <v>218</v>
      </c>
      <c r="I187" s="150">
        <v>218</v>
      </c>
      <c r="J187" s="151" t="s">
        <v>622</v>
      </c>
      <c r="K187" s="152">
        <f t="shared" si="101"/>
        <v>28.5</v>
      </c>
      <c r="L187" s="153">
        <f t="shared" si="102"/>
        <v>0.15039577836411611</v>
      </c>
      <c r="M187" s="148" t="s">
        <v>534</v>
      </c>
      <c r="N187" s="154">
        <v>43034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5">
        <v>51</v>
      </c>
      <c r="B188" s="156">
        <v>42471</v>
      </c>
      <c r="C188" s="156"/>
      <c r="D188" s="164" t="s">
        <v>633</v>
      </c>
      <c r="E188" s="159" t="s">
        <v>564</v>
      </c>
      <c r="F188" s="159">
        <v>36.5</v>
      </c>
      <c r="G188" s="160"/>
      <c r="H188" s="160">
        <v>15.85</v>
      </c>
      <c r="I188" s="160">
        <v>60</v>
      </c>
      <c r="J188" s="161" t="s">
        <v>634</v>
      </c>
      <c r="K188" s="162">
        <f t="shared" si="101"/>
        <v>-20.65</v>
      </c>
      <c r="L188" s="163">
        <f t="shared" si="102"/>
        <v>-0.5657534246575342</v>
      </c>
      <c r="M188" s="159" t="s">
        <v>546</v>
      </c>
      <c r="N188" s="167">
        <v>43627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52</v>
      </c>
      <c r="B189" s="146">
        <v>42472</v>
      </c>
      <c r="C189" s="146"/>
      <c r="D189" s="147" t="s">
        <v>635</v>
      </c>
      <c r="E189" s="148" t="s">
        <v>564</v>
      </c>
      <c r="F189" s="149">
        <v>93</v>
      </c>
      <c r="G189" s="148"/>
      <c r="H189" s="148">
        <v>149</v>
      </c>
      <c r="I189" s="150">
        <v>140</v>
      </c>
      <c r="J189" s="151" t="s">
        <v>636</v>
      </c>
      <c r="K189" s="152">
        <f t="shared" si="101"/>
        <v>56</v>
      </c>
      <c r="L189" s="153">
        <f t="shared" si="102"/>
        <v>0.60215053763440862</v>
      </c>
      <c r="M189" s="148" t="s">
        <v>534</v>
      </c>
      <c r="N189" s="154">
        <v>42740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53</v>
      </c>
      <c r="B190" s="146">
        <v>42472</v>
      </c>
      <c r="C190" s="146"/>
      <c r="D190" s="147" t="s">
        <v>637</v>
      </c>
      <c r="E190" s="148" t="s">
        <v>564</v>
      </c>
      <c r="F190" s="149">
        <v>130</v>
      </c>
      <c r="G190" s="148"/>
      <c r="H190" s="148">
        <v>150</v>
      </c>
      <c r="I190" s="150" t="s">
        <v>638</v>
      </c>
      <c r="J190" s="151" t="s">
        <v>622</v>
      </c>
      <c r="K190" s="152">
        <f t="shared" si="101"/>
        <v>20</v>
      </c>
      <c r="L190" s="153">
        <f t="shared" si="102"/>
        <v>0.15384615384615385</v>
      </c>
      <c r="M190" s="148" t="s">
        <v>534</v>
      </c>
      <c r="N190" s="154">
        <v>42564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54</v>
      </c>
      <c r="B191" s="146">
        <v>42473</v>
      </c>
      <c r="C191" s="146"/>
      <c r="D191" s="147" t="s">
        <v>639</v>
      </c>
      <c r="E191" s="148" t="s">
        <v>564</v>
      </c>
      <c r="F191" s="149">
        <v>196</v>
      </c>
      <c r="G191" s="148"/>
      <c r="H191" s="148">
        <v>299</v>
      </c>
      <c r="I191" s="150">
        <v>299</v>
      </c>
      <c r="J191" s="151" t="s">
        <v>622</v>
      </c>
      <c r="K191" s="152">
        <v>103</v>
      </c>
      <c r="L191" s="153">
        <v>0.52551020408163296</v>
      </c>
      <c r="M191" s="148" t="s">
        <v>534</v>
      </c>
      <c r="N191" s="154">
        <v>42620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55</v>
      </c>
      <c r="B192" s="146">
        <v>42473</v>
      </c>
      <c r="C192" s="146"/>
      <c r="D192" s="147" t="s">
        <v>640</v>
      </c>
      <c r="E192" s="148" t="s">
        <v>564</v>
      </c>
      <c r="F192" s="149">
        <v>88</v>
      </c>
      <c r="G192" s="148"/>
      <c r="H192" s="148">
        <v>103</v>
      </c>
      <c r="I192" s="150">
        <v>103</v>
      </c>
      <c r="J192" s="151" t="s">
        <v>622</v>
      </c>
      <c r="K192" s="152">
        <v>15</v>
      </c>
      <c r="L192" s="153">
        <v>0.170454545454545</v>
      </c>
      <c r="M192" s="148" t="s">
        <v>534</v>
      </c>
      <c r="N192" s="154">
        <v>42530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56</v>
      </c>
      <c r="B193" s="146">
        <v>42492</v>
      </c>
      <c r="C193" s="146"/>
      <c r="D193" s="147" t="s">
        <v>641</v>
      </c>
      <c r="E193" s="148" t="s">
        <v>564</v>
      </c>
      <c r="F193" s="149">
        <v>127.5</v>
      </c>
      <c r="G193" s="148"/>
      <c r="H193" s="148">
        <v>148</v>
      </c>
      <c r="I193" s="150" t="s">
        <v>642</v>
      </c>
      <c r="J193" s="151" t="s">
        <v>622</v>
      </c>
      <c r="K193" s="152">
        <f>H193-F193</f>
        <v>20.5</v>
      </c>
      <c r="L193" s="153">
        <f>K193/F193</f>
        <v>0.16078431372549021</v>
      </c>
      <c r="M193" s="148" t="s">
        <v>534</v>
      </c>
      <c r="N193" s="154">
        <v>42564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57</v>
      </c>
      <c r="B194" s="146">
        <v>42493</v>
      </c>
      <c r="C194" s="146"/>
      <c r="D194" s="147" t="s">
        <v>643</v>
      </c>
      <c r="E194" s="148" t="s">
        <v>564</v>
      </c>
      <c r="F194" s="149">
        <v>675</v>
      </c>
      <c r="G194" s="148"/>
      <c r="H194" s="148">
        <v>815</v>
      </c>
      <c r="I194" s="150" t="s">
        <v>644</v>
      </c>
      <c r="J194" s="151" t="s">
        <v>622</v>
      </c>
      <c r="K194" s="152">
        <f>H194-F194</f>
        <v>140</v>
      </c>
      <c r="L194" s="153">
        <f>K194/F194</f>
        <v>0.2074074074074074</v>
      </c>
      <c r="M194" s="148" t="s">
        <v>534</v>
      </c>
      <c r="N194" s="154">
        <v>43154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5">
        <v>58</v>
      </c>
      <c r="B195" s="156">
        <v>42522</v>
      </c>
      <c r="C195" s="156"/>
      <c r="D195" s="157" t="s">
        <v>645</v>
      </c>
      <c r="E195" s="158" t="s">
        <v>564</v>
      </c>
      <c r="F195" s="159">
        <v>500</v>
      </c>
      <c r="G195" s="159"/>
      <c r="H195" s="160">
        <v>232.5</v>
      </c>
      <c r="I195" s="160" t="s">
        <v>646</v>
      </c>
      <c r="J195" s="161" t="s">
        <v>647</v>
      </c>
      <c r="K195" s="162">
        <f>H195-F195</f>
        <v>-267.5</v>
      </c>
      <c r="L195" s="163">
        <f>K195/F195</f>
        <v>-0.53500000000000003</v>
      </c>
      <c r="M195" s="159" t="s">
        <v>546</v>
      </c>
      <c r="N195" s="156">
        <v>43735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59</v>
      </c>
      <c r="B196" s="146">
        <v>42527</v>
      </c>
      <c r="C196" s="146"/>
      <c r="D196" s="147" t="s">
        <v>492</v>
      </c>
      <c r="E196" s="148" t="s">
        <v>564</v>
      </c>
      <c r="F196" s="149">
        <v>110</v>
      </c>
      <c r="G196" s="148"/>
      <c r="H196" s="148">
        <v>126.5</v>
      </c>
      <c r="I196" s="150">
        <v>125</v>
      </c>
      <c r="J196" s="151" t="s">
        <v>573</v>
      </c>
      <c r="K196" s="152">
        <f>H196-F196</f>
        <v>16.5</v>
      </c>
      <c r="L196" s="153">
        <f>K196/F196</f>
        <v>0.15</v>
      </c>
      <c r="M196" s="148" t="s">
        <v>534</v>
      </c>
      <c r="N196" s="154">
        <v>42552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60</v>
      </c>
      <c r="B197" s="146">
        <v>42538</v>
      </c>
      <c r="C197" s="146"/>
      <c r="D197" s="147" t="s">
        <v>648</v>
      </c>
      <c r="E197" s="148" t="s">
        <v>564</v>
      </c>
      <c r="F197" s="149">
        <v>44</v>
      </c>
      <c r="G197" s="148"/>
      <c r="H197" s="148">
        <v>69.5</v>
      </c>
      <c r="I197" s="150">
        <v>69.5</v>
      </c>
      <c r="J197" s="151" t="s">
        <v>649</v>
      </c>
      <c r="K197" s="152">
        <f>H197-F197</f>
        <v>25.5</v>
      </c>
      <c r="L197" s="153">
        <f>K197/F197</f>
        <v>0.57954545454545459</v>
      </c>
      <c r="M197" s="148" t="s">
        <v>534</v>
      </c>
      <c r="N197" s="154">
        <v>42977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61</v>
      </c>
      <c r="B198" s="146">
        <v>42549</v>
      </c>
      <c r="C198" s="146"/>
      <c r="D198" s="147" t="s">
        <v>650</v>
      </c>
      <c r="E198" s="148" t="s">
        <v>564</v>
      </c>
      <c r="F198" s="149">
        <v>262.5</v>
      </c>
      <c r="G198" s="148"/>
      <c r="H198" s="148">
        <v>340</v>
      </c>
      <c r="I198" s="150">
        <v>333</v>
      </c>
      <c r="J198" s="151" t="s">
        <v>651</v>
      </c>
      <c r="K198" s="152">
        <v>77.5</v>
      </c>
      <c r="L198" s="153">
        <v>0.29523809523809502</v>
      </c>
      <c r="M198" s="148" t="s">
        <v>534</v>
      </c>
      <c r="N198" s="154">
        <v>43017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62</v>
      </c>
      <c r="B199" s="146">
        <v>42549</v>
      </c>
      <c r="C199" s="146"/>
      <c r="D199" s="147" t="s">
        <v>652</v>
      </c>
      <c r="E199" s="148" t="s">
        <v>564</v>
      </c>
      <c r="F199" s="149">
        <v>840</v>
      </c>
      <c r="G199" s="148"/>
      <c r="H199" s="148">
        <v>1230</v>
      </c>
      <c r="I199" s="150">
        <v>1230</v>
      </c>
      <c r="J199" s="151" t="s">
        <v>622</v>
      </c>
      <c r="K199" s="152">
        <v>390</v>
      </c>
      <c r="L199" s="153">
        <v>0.46428571428571402</v>
      </c>
      <c r="M199" s="148" t="s">
        <v>534</v>
      </c>
      <c r="N199" s="154">
        <v>42649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68">
        <v>63</v>
      </c>
      <c r="B200" s="169">
        <v>42556</v>
      </c>
      <c r="C200" s="169"/>
      <c r="D200" s="170" t="s">
        <v>653</v>
      </c>
      <c r="E200" s="171" t="s">
        <v>564</v>
      </c>
      <c r="F200" s="171">
        <v>395</v>
      </c>
      <c r="G200" s="172"/>
      <c r="H200" s="172">
        <f>(468.5+342.5)/2</f>
        <v>405.5</v>
      </c>
      <c r="I200" s="172">
        <v>510</v>
      </c>
      <c r="J200" s="173" t="s">
        <v>654</v>
      </c>
      <c r="K200" s="174">
        <f t="shared" ref="K200:K206" si="103">H200-F200</f>
        <v>10.5</v>
      </c>
      <c r="L200" s="175">
        <f t="shared" ref="L200:L206" si="104">K200/F200</f>
        <v>2.6582278481012658E-2</v>
      </c>
      <c r="M200" s="171" t="s">
        <v>655</v>
      </c>
      <c r="N200" s="169">
        <v>43606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5">
        <v>64</v>
      </c>
      <c r="B201" s="156">
        <v>42584</v>
      </c>
      <c r="C201" s="156"/>
      <c r="D201" s="157" t="s">
        <v>656</v>
      </c>
      <c r="E201" s="158" t="s">
        <v>536</v>
      </c>
      <c r="F201" s="159">
        <f>169.5-12.8</f>
        <v>156.69999999999999</v>
      </c>
      <c r="G201" s="159"/>
      <c r="H201" s="160">
        <v>77</v>
      </c>
      <c r="I201" s="160" t="s">
        <v>657</v>
      </c>
      <c r="J201" s="161" t="s">
        <v>658</v>
      </c>
      <c r="K201" s="162">
        <f t="shared" si="103"/>
        <v>-79.699999999999989</v>
      </c>
      <c r="L201" s="163">
        <f t="shared" si="104"/>
        <v>-0.50861518825781749</v>
      </c>
      <c r="M201" s="159" t="s">
        <v>546</v>
      </c>
      <c r="N201" s="156">
        <v>43522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5">
        <v>65</v>
      </c>
      <c r="B202" s="156">
        <v>42586</v>
      </c>
      <c r="C202" s="156"/>
      <c r="D202" s="157" t="s">
        <v>659</v>
      </c>
      <c r="E202" s="158" t="s">
        <v>564</v>
      </c>
      <c r="F202" s="159">
        <v>400</v>
      </c>
      <c r="G202" s="159"/>
      <c r="H202" s="160">
        <v>305</v>
      </c>
      <c r="I202" s="160">
        <v>475</v>
      </c>
      <c r="J202" s="161" t="s">
        <v>660</v>
      </c>
      <c r="K202" s="162">
        <f t="shared" si="103"/>
        <v>-95</v>
      </c>
      <c r="L202" s="163">
        <f t="shared" si="104"/>
        <v>-0.23749999999999999</v>
      </c>
      <c r="M202" s="159" t="s">
        <v>546</v>
      </c>
      <c r="N202" s="156">
        <v>43606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66</v>
      </c>
      <c r="B203" s="146">
        <v>42593</v>
      </c>
      <c r="C203" s="146"/>
      <c r="D203" s="147" t="s">
        <v>661</v>
      </c>
      <c r="E203" s="148" t="s">
        <v>564</v>
      </c>
      <c r="F203" s="149">
        <v>86.5</v>
      </c>
      <c r="G203" s="148"/>
      <c r="H203" s="148">
        <v>130</v>
      </c>
      <c r="I203" s="150">
        <v>130</v>
      </c>
      <c r="J203" s="151" t="s">
        <v>662</v>
      </c>
      <c r="K203" s="152">
        <f t="shared" si="103"/>
        <v>43.5</v>
      </c>
      <c r="L203" s="153">
        <f t="shared" si="104"/>
        <v>0.50289017341040465</v>
      </c>
      <c r="M203" s="148" t="s">
        <v>534</v>
      </c>
      <c r="N203" s="154">
        <v>43091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5">
        <v>67</v>
      </c>
      <c r="B204" s="156">
        <v>42600</v>
      </c>
      <c r="C204" s="156"/>
      <c r="D204" s="157" t="s">
        <v>109</v>
      </c>
      <c r="E204" s="158" t="s">
        <v>564</v>
      </c>
      <c r="F204" s="159">
        <v>133.5</v>
      </c>
      <c r="G204" s="159"/>
      <c r="H204" s="160">
        <v>126.5</v>
      </c>
      <c r="I204" s="160">
        <v>178</v>
      </c>
      <c r="J204" s="161" t="s">
        <v>663</v>
      </c>
      <c r="K204" s="162">
        <f t="shared" si="103"/>
        <v>-7</v>
      </c>
      <c r="L204" s="163">
        <f t="shared" si="104"/>
        <v>-5.2434456928838954E-2</v>
      </c>
      <c r="M204" s="159" t="s">
        <v>546</v>
      </c>
      <c r="N204" s="156">
        <v>42615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68</v>
      </c>
      <c r="B205" s="146">
        <v>42613</v>
      </c>
      <c r="C205" s="146"/>
      <c r="D205" s="147" t="s">
        <v>664</v>
      </c>
      <c r="E205" s="148" t="s">
        <v>564</v>
      </c>
      <c r="F205" s="149">
        <v>560</v>
      </c>
      <c r="G205" s="148"/>
      <c r="H205" s="148">
        <v>725</v>
      </c>
      <c r="I205" s="150">
        <v>725</v>
      </c>
      <c r="J205" s="151" t="s">
        <v>566</v>
      </c>
      <c r="K205" s="152">
        <f t="shared" si="103"/>
        <v>165</v>
      </c>
      <c r="L205" s="153">
        <f t="shared" si="104"/>
        <v>0.29464285714285715</v>
      </c>
      <c r="M205" s="148" t="s">
        <v>534</v>
      </c>
      <c r="N205" s="154">
        <v>42456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69</v>
      </c>
      <c r="B206" s="146">
        <v>42614</v>
      </c>
      <c r="C206" s="146"/>
      <c r="D206" s="147" t="s">
        <v>665</v>
      </c>
      <c r="E206" s="148" t="s">
        <v>564</v>
      </c>
      <c r="F206" s="149">
        <v>160.5</v>
      </c>
      <c r="G206" s="148"/>
      <c r="H206" s="148">
        <v>210</v>
      </c>
      <c r="I206" s="150">
        <v>210</v>
      </c>
      <c r="J206" s="151" t="s">
        <v>566</v>
      </c>
      <c r="K206" s="152">
        <f t="shared" si="103"/>
        <v>49.5</v>
      </c>
      <c r="L206" s="153">
        <f t="shared" si="104"/>
        <v>0.30841121495327101</v>
      </c>
      <c r="M206" s="148" t="s">
        <v>534</v>
      </c>
      <c r="N206" s="154">
        <v>42871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70</v>
      </c>
      <c r="B207" s="146">
        <v>42646</v>
      </c>
      <c r="C207" s="146"/>
      <c r="D207" s="147" t="s">
        <v>377</v>
      </c>
      <c r="E207" s="148" t="s">
        <v>564</v>
      </c>
      <c r="F207" s="149">
        <v>430</v>
      </c>
      <c r="G207" s="148"/>
      <c r="H207" s="148">
        <v>596</v>
      </c>
      <c r="I207" s="150">
        <v>575</v>
      </c>
      <c r="J207" s="151" t="s">
        <v>666</v>
      </c>
      <c r="K207" s="152">
        <v>166</v>
      </c>
      <c r="L207" s="153">
        <v>0.38604651162790699</v>
      </c>
      <c r="M207" s="148" t="s">
        <v>534</v>
      </c>
      <c r="N207" s="154">
        <v>42769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71</v>
      </c>
      <c r="B208" s="146">
        <v>42657</v>
      </c>
      <c r="C208" s="146"/>
      <c r="D208" s="147" t="s">
        <v>667</v>
      </c>
      <c r="E208" s="148" t="s">
        <v>564</v>
      </c>
      <c r="F208" s="149">
        <v>280</v>
      </c>
      <c r="G208" s="148"/>
      <c r="H208" s="148">
        <v>345</v>
      </c>
      <c r="I208" s="150">
        <v>345</v>
      </c>
      <c r="J208" s="151" t="s">
        <v>566</v>
      </c>
      <c r="K208" s="152">
        <f t="shared" ref="K208:K213" si="105">H208-F208</f>
        <v>65</v>
      </c>
      <c r="L208" s="153">
        <f>K208/F208</f>
        <v>0.23214285714285715</v>
      </c>
      <c r="M208" s="148" t="s">
        <v>534</v>
      </c>
      <c r="N208" s="154">
        <v>42814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72</v>
      </c>
      <c r="B209" s="146">
        <v>42657</v>
      </c>
      <c r="C209" s="146"/>
      <c r="D209" s="147" t="s">
        <v>668</v>
      </c>
      <c r="E209" s="148" t="s">
        <v>564</v>
      </c>
      <c r="F209" s="149">
        <v>245</v>
      </c>
      <c r="G209" s="148"/>
      <c r="H209" s="148">
        <v>325.5</v>
      </c>
      <c r="I209" s="150">
        <v>330</v>
      </c>
      <c r="J209" s="151" t="s">
        <v>669</v>
      </c>
      <c r="K209" s="152">
        <f t="shared" si="105"/>
        <v>80.5</v>
      </c>
      <c r="L209" s="153">
        <f>K209/F209</f>
        <v>0.32857142857142857</v>
      </c>
      <c r="M209" s="148" t="s">
        <v>534</v>
      </c>
      <c r="N209" s="154">
        <v>42769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73</v>
      </c>
      <c r="B210" s="146">
        <v>42660</v>
      </c>
      <c r="C210" s="146"/>
      <c r="D210" s="147" t="s">
        <v>333</v>
      </c>
      <c r="E210" s="148" t="s">
        <v>564</v>
      </c>
      <c r="F210" s="149">
        <v>125</v>
      </c>
      <c r="G210" s="148"/>
      <c r="H210" s="148">
        <v>160</v>
      </c>
      <c r="I210" s="150">
        <v>160</v>
      </c>
      <c r="J210" s="151" t="s">
        <v>622</v>
      </c>
      <c r="K210" s="152">
        <f t="shared" si="105"/>
        <v>35</v>
      </c>
      <c r="L210" s="153">
        <v>0.28000000000000003</v>
      </c>
      <c r="M210" s="148" t="s">
        <v>534</v>
      </c>
      <c r="N210" s="154">
        <v>42803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74</v>
      </c>
      <c r="B211" s="146">
        <v>42660</v>
      </c>
      <c r="C211" s="146"/>
      <c r="D211" s="147" t="s">
        <v>432</v>
      </c>
      <c r="E211" s="148" t="s">
        <v>564</v>
      </c>
      <c r="F211" s="149">
        <v>114</v>
      </c>
      <c r="G211" s="148"/>
      <c r="H211" s="148">
        <v>145</v>
      </c>
      <c r="I211" s="150">
        <v>145</v>
      </c>
      <c r="J211" s="151" t="s">
        <v>622</v>
      </c>
      <c r="K211" s="152">
        <f t="shared" si="105"/>
        <v>31</v>
      </c>
      <c r="L211" s="153">
        <f>K211/F211</f>
        <v>0.27192982456140352</v>
      </c>
      <c r="M211" s="148" t="s">
        <v>534</v>
      </c>
      <c r="N211" s="154">
        <v>42859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75</v>
      </c>
      <c r="B212" s="146">
        <v>42660</v>
      </c>
      <c r="C212" s="146"/>
      <c r="D212" s="147" t="s">
        <v>670</v>
      </c>
      <c r="E212" s="148" t="s">
        <v>564</v>
      </c>
      <c r="F212" s="149">
        <v>212</v>
      </c>
      <c r="G212" s="148"/>
      <c r="H212" s="148">
        <v>280</v>
      </c>
      <c r="I212" s="150">
        <v>276</v>
      </c>
      <c r="J212" s="151" t="s">
        <v>671</v>
      </c>
      <c r="K212" s="152">
        <f t="shared" si="105"/>
        <v>68</v>
      </c>
      <c r="L212" s="153">
        <f>K212/F212</f>
        <v>0.32075471698113206</v>
      </c>
      <c r="M212" s="148" t="s">
        <v>534</v>
      </c>
      <c r="N212" s="154">
        <v>42858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76</v>
      </c>
      <c r="B213" s="146">
        <v>42678</v>
      </c>
      <c r="C213" s="146"/>
      <c r="D213" s="147" t="s">
        <v>423</v>
      </c>
      <c r="E213" s="148" t="s">
        <v>564</v>
      </c>
      <c r="F213" s="149">
        <v>155</v>
      </c>
      <c r="G213" s="148"/>
      <c r="H213" s="148">
        <v>210</v>
      </c>
      <c r="I213" s="150">
        <v>210</v>
      </c>
      <c r="J213" s="151" t="s">
        <v>672</v>
      </c>
      <c r="K213" s="152">
        <f t="shared" si="105"/>
        <v>55</v>
      </c>
      <c r="L213" s="153">
        <f>K213/F213</f>
        <v>0.35483870967741937</v>
      </c>
      <c r="M213" s="148" t="s">
        <v>534</v>
      </c>
      <c r="N213" s="154">
        <v>42944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5">
        <v>77</v>
      </c>
      <c r="B214" s="156">
        <v>42710</v>
      </c>
      <c r="C214" s="156"/>
      <c r="D214" s="157" t="s">
        <v>673</v>
      </c>
      <c r="E214" s="158" t="s">
        <v>564</v>
      </c>
      <c r="F214" s="159">
        <v>150.5</v>
      </c>
      <c r="G214" s="159"/>
      <c r="H214" s="160">
        <v>72.5</v>
      </c>
      <c r="I214" s="160">
        <v>174</v>
      </c>
      <c r="J214" s="161" t="s">
        <v>674</v>
      </c>
      <c r="K214" s="162">
        <v>-78</v>
      </c>
      <c r="L214" s="163">
        <v>-0.51827242524916906</v>
      </c>
      <c r="M214" s="159" t="s">
        <v>546</v>
      </c>
      <c r="N214" s="156">
        <v>43333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78</v>
      </c>
      <c r="B215" s="146">
        <v>42712</v>
      </c>
      <c r="C215" s="146"/>
      <c r="D215" s="147" t="s">
        <v>675</v>
      </c>
      <c r="E215" s="148" t="s">
        <v>564</v>
      </c>
      <c r="F215" s="149">
        <v>380</v>
      </c>
      <c r="G215" s="148"/>
      <c r="H215" s="148">
        <v>478</v>
      </c>
      <c r="I215" s="150">
        <v>468</v>
      </c>
      <c r="J215" s="151" t="s">
        <v>622</v>
      </c>
      <c r="K215" s="152">
        <f>H215-F215</f>
        <v>98</v>
      </c>
      <c r="L215" s="153">
        <f>K215/F215</f>
        <v>0.25789473684210529</v>
      </c>
      <c r="M215" s="148" t="s">
        <v>534</v>
      </c>
      <c r="N215" s="154">
        <v>43025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79</v>
      </c>
      <c r="B216" s="146">
        <v>42734</v>
      </c>
      <c r="C216" s="146"/>
      <c r="D216" s="147" t="s">
        <v>108</v>
      </c>
      <c r="E216" s="148" t="s">
        <v>564</v>
      </c>
      <c r="F216" s="149">
        <v>305</v>
      </c>
      <c r="G216" s="148"/>
      <c r="H216" s="148">
        <v>375</v>
      </c>
      <c r="I216" s="150">
        <v>375</v>
      </c>
      <c r="J216" s="151" t="s">
        <v>622</v>
      </c>
      <c r="K216" s="152">
        <f>H216-F216</f>
        <v>70</v>
      </c>
      <c r="L216" s="153">
        <f>K216/F216</f>
        <v>0.22950819672131148</v>
      </c>
      <c r="M216" s="148" t="s">
        <v>534</v>
      </c>
      <c r="N216" s="154">
        <v>42768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80</v>
      </c>
      <c r="B217" s="146">
        <v>42739</v>
      </c>
      <c r="C217" s="146"/>
      <c r="D217" s="147" t="s">
        <v>94</v>
      </c>
      <c r="E217" s="148" t="s">
        <v>564</v>
      </c>
      <c r="F217" s="149">
        <v>99.5</v>
      </c>
      <c r="G217" s="148"/>
      <c r="H217" s="148">
        <v>158</v>
      </c>
      <c r="I217" s="150">
        <v>158</v>
      </c>
      <c r="J217" s="151" t="s">
        <v>622</v>
      </c>
      <c r="K217" s="152">
        <f>H217-F217</f>
        <v>58.5</v>
      </c>
      <c r="L217" s="153">
        <f>K217/F217</f>
        <v>0.5879396984924623</v>
      </c>
      <c r="M217" s="148" t="s">
        <v>534</v>
      </c>
      <c r="N217" s="154">
        <v>42898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81</v>
      </c>
      <c r="B218" s="146">
        <v>42739</v>
      </c>
      <c r="C218" s="146"/>
      <c r="D218" s="147" t="s">
        <v>94</v>
      </c>
      <c r="E218" s="148" t="s">
        <v>564</v>
      </c>
      <c r="F218" s="149">
        <v>99.5</v>
      </c>
      <c r="G218" s="148"/>
      <c r="H218" s="148">
        <v>158</v>
      </c>
      <c r="I218" s="150">
        <v>158</v>
      </c>
      <c r="J218" s="151" t="s">
        <v>622</v>
      </c>
      <c r="K218" s="152">
        <v>58.5</v>
      </c>
      <c r="L218" s="153">
        <v>0.58793969849246197</v>
      </c>
      <c r="M218" s="148" t="s">
        <v>534</v>
      </c>
      <c r="N218" s="154">
        <v>42898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45">
        <v>82</v>
      </c>
      <c r="B219" s="146">
        <v>42786</v>
      </c>
      <c r="C219" s="146"/>
      <c r="D219" s="147" t="s">
        <v>181</v>
      </c>
      <c r="E219" s="148" t="s">
        <v>564</v>
      </c>
      <c r="F219" s="149">
        <v>140.5</v>
      </c>
      <c r="G219" s="148"/>
      <c r="H219" s="148">
        <v>220</v>
      </c>
      <c r="I219" s="150">
        <v>220</v>
      </c>
      <c r="J219" s="151" t="s">
        <v>622</v>
      </c>
      <c r="K219" s="152">
        <f>H219-F219</f>
        <v>79.5</v>
      </c>
      <c r="L219" s="153">
        <f>K219/F219</f>
        <v>0.5658362989323843</v>
      </c>
      <c r="M219" s="148" t="s">
        <v>534</v>
      </c>
      <c r="N219" s="154">
        <v>42864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83</v>
      </c>
      <c r="B220" s="146">
        <v>42786</v>
      </c>
      <c r="C220" s="146"/>
      <c r="D220" s="147" t="s">
        <v>676</v>
      </c>
      <c r="E220" s="148" t="s">
        <v>564</v>
      </c>
      <c r="F220" s="149">
        <v>202.5</v>
      </c>
      <c r="G220" s="148"/>
      <c r="H220" s="148">
        <v>234</v>
      </c>
      <c r="I220" s="150">
        <v>234</v>
      </c>
      <c r="J220" s="151" t="s">
        <v>622</v>
      </c>
      <c r="K220" s="152">
        <v>31.5</v>
      </c>
      <c r="L220" s="153">
        <v>0.155555555555556</v>
      </c>
      <c r="M220" s="148" t="s">
        <v>534</v>
      </c>
      <c r="N220" s="154">
        <v>42836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84</v>
      </c>
      <c r="B221" s="146">
        <v>42818</v>
      </c>
      <c r="C221" s="146"/>
      <c r="D221" s="147" t="s">
        <v>677</v>
      </c>
      <c r="E221" s="148" t="s">
        <v>564</v>
      </c>
      <c r="F221" s="149">
        <v>300.5</v>
      </c>
      <c r="G221" s="148"/>
      <c r="H221" s="148">
        <v>417.5</v>
      </c>
      <c r="I221" s="150">
        <v>420</v>
      </c>
      <c r="J221" s="151" t="s">
        <v>678</v>
      </c>
      <c r="K221" s="152">
        <f>H221-F221</f>
        <v>117</v>
      </c>
      <c r="L221" s="153">
        <f>K221/F221</f>
        <v>0.38935108153078202</v>
      </c>
      <c r="M221" s="148" t="s">
        <v>534</v>
      </c>
      <c r="N221" s="154">
        <v>43070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85</v>
      </c>
      <c r="B222" s="146">
        <v>42818</v>
      </c>
      <c r="C222" s="146"/>
      <c r="D222" s="147" t="s">
        <v>652</v>
      </c>
      <c r="E222" s="148" t="s">
        <v>564</v>
      </c>
      <c r="F222" s="149">
        <v>850</v>
      </c>
      <c r="G222" s="148"/>
      <c r="H222" s="148">
        <v>1042.5</v>
      </c>
      <c r="I222" s="150">
        <v>1023</v>
      </c>
      <c r="J222" s="151" t="s">
        <v>679</v>
      </c>
      <c r="K222" s="152">
        <v>192.5</v>
      </c>
      <c r="L222" s="153">
        <v>0.22647058823529401</v>
      </c>
      <c r="M222" s="148" t="s">
        <v>534</v>
      </c>
      <c r="N222" s="154">
        <v>42830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86</v>
      </c>
      <c r="B223" s="146">
        <v>42830</v>
      </c>
      <c r="C223" s="146"/>
      <c r="D223" s="147" t="s">
        <v>451</v>
      </c>
      <c r="E223" s="148" t="s">
        <v>564</v>
      </c>
      <c r="F223" s="149">
        <v>785</v>
      </c>
      <c r="G223" s="148"/>
      <c r="H223" s="148">
        <v>930</v>
      </c>
      <c r="I223" s="150">
        <v>920</v>
      </c>
      <c r="J223" s="151" t="s">
        <v>680</v>
      </c>
      <c r="K223" s="152">
        <f>H223-F223</f>
        <v>145</v>
      </c>
      <c r="L223" s="153">
        <f>K223/F223</f>
        <v>0.18471337579617833</v>
      </c>
      <c r="M223" s="148" t="s">
        <v>534</v>
      </c>
      <c r="N223" s="154">
        <v>42976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5">
        <v>87</v>
      </c>
      <c r="B224" s="156">
        <v>42831</v>
      </c>
      <c r="C224" s="156"/>
      <c r="D224" s="157" t="s">
        <v>681</v>
      </c>
      <c r="E224" s="158" t="s">
        <v>564</v>
      </c>
      <c r="F224" s="159">
        <v>40</v>
      </c>
      <c r="G224" s="159"/>
      <c r="H224" s="160">
        <v>13.1</v>
      </c>
      <c r="I224" s="160">
        <v>60</v>
      </c>
      <c r="J224" s="161" t="s">
        <v>682</v>
      </c>
      <c r="K224" s="162">
        <v>-26.9</v>
      </c>
      <c r="L224" s="163">
        <v>-0.67249999999999999</v>
      </c>
      <c r="M224" s="159" t="s">
        <v>546</v>
      </c>
      <c r="N224" s="156">
        <v>43138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45">
        <v>88</v>
      </c>
      <c r="B225" s="146">
        <v>42837</v>
      </c>
      <c r="C225" s="146"/>
      <c r="D225" s="147" t="s">
        <v>93</v>
      </c>
      <c r="E225" s="148" t="s">
        <v>564</v>
      </c>
      <c r="F225" s="149">
        <v>289.5</v>
      </c>
      <c r="G225" s="148"/>
      <c r="H225" s="148">
        <v>354</v>
      </c>
      <c r="I225" s="150">
        <v>360</v>
      </c>
      <c r="J225" s="151" t="s">
        <v>683</v>
      </c>
      <c r="K225" s="152">
        <f t="shared" ref="K225:K233" si="106">H225-F225</f>
        <v>64.5</v>
      </c>
      <c r="L225" s="153">
        <f t="shared" ref="L225:L233" si="107">K225/F225</f>
        <v>0.22279792746113988</v>
      </c>
      <c r="M225" s="148" t="s">
        <v>534</v>
      </c>
      <c r="N225" s="154">
        <v>43040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89</v>
      </c>
      <c r="B226" s="146">
        <v>42845</v>
      </c>
      <c r="C226" s="146"/>
      <c r="D226" s="147" t="s">
        <v>399</v>
      </c>
      <c r="E226" s="148" t="s">
        <v>564</v>
      </c>
      <c r="F226" s="149">
        <v>700</v>
      </c>
      <c r="G226" s="148"/>
      <c r="H226" s="148">
        <v>840</v>
      </c>
      <c r="I226" s="150">
        <v>840</v>
      </c>
      <c r="J226" s="151" t="s">
        <v>684</v>
      </c>
      <c r="K226" s="152">
        <f t="shared" si="106"/>
        <v>140</v>
      </c>
      <c r="L226" s="153">
        <f t="shared" si="107"/>
        <v>0.2</v>
      </c>
      <c r="M226" s="148" t="s">
        <v>534</v>
      </c>
      <c r="N226" s="154">
        <v>42893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90</v>
      </c>
      <c r="B227" s="146">
        <v>42887</v>
      </c>
      <c r="C227" s="146"/>
      <c r="D227" s="147" t="s">
        <v>685</v>
      </c>
      <c r="E227" s="148" t="s">
        <v>564</v>
      </c>
      <c r="F227" s="149">
        <v>130</v>
      </c>
      <c r="G227" s="148"/>
      <c r="H227" s="148">
        <v>144.25</v>
      </c>
      <c r="I227" s="150">
        <v>170</v>
      </c>
      <c r="J227" s="151" t="s">
        <v>686</v>
      </c>
      <c r="K227" s="152">
        <f t="shared" si="106"/>
        <v>14.25</v>
      </c>
      <c r="L227" s="153">
        <f t="shared" si="107"/>
        <v>0.10961538461538461</v>
      </c>
      <c r="M227" s="148" t="s">
        <v>534</v>
      </c>
      <c r="N227" s="154">
        <v>43675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91</v>
      </c>
      <c r="B228" s="146">
        <v>42901</v>
      </c>
      <c r="C228" s="146"/>
      <c r="D228" s="147" t="s">
        <v>687</v>
      </c>
      <c r="E228" s="148" t="s">
        <v>564</v>
      </c>
      <c r="F228" s="149">
        <v>214.5</v>
      </c>
      <c r="G228" s="148"/>
      <c r="H228" s="148">
        <v>262</v>
      </c>
      <c r="I228" s="150">
        <v>262</v>
      </c>
      <c r="J228" s="151" t="s">
        <v>688</v>
      </c>
      <c r="K228" s="152">
        <f t="shared" si="106"/>
        <v>47.5</v>
      </c>
      <c r="L228" s="153">
        <f t="shared" si="107"/>
        <v>0.22144522144522144</v>
      </c>
      <c r="M228" s="148" t="s">
        <v>534</v>
      </c>
      <c r="N228" s="154">
        <v>42977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92</v>
      </c>
      <c r="B229" s="177">
        <v>42933</v>
      </c>
      <c r="C229" s="177"/>
      <c r="D229" s="178" t="s">
        <v>689</v>
      </c>
      <c r="E229" s="179" t="s">
        <v>564</v>
      </c>
      <c r="F229" s="180">
        <v>370</v>
      </c>
      <c r="G229" s="179"/>
      <c r="H229" s="179">
        <v>447.5</v>
      </c>
      <c r="I229" s="181">
        <v>450</v>
      </c>
      <c r="J229" s="182" t="s">
        <v>622</v>
      </c>
      <c r="K229" s="152">
        <f t="shared" si="106"/>
        <v>77.5</v>
      </c>
      <c r="L229" s="183">
        <f t="shared" si="107"/>
        <v>0.20945945945945946</v>
      </c>
      <c r="M229" s="179" t="s">
        <v>534</v>
      </c>
      <c r="N229" s="184">
        <v>43035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93</v>
      </c>
      <c r="B230" s="177">
        <v>42943</v>
      </c>
      <c r="C230" s="177"/>
      <c r="D230" s="178" t="s">
        <v>179</v>
      </c>
      <c r="E230" s="179" t="s">
        <v>564</v>
      </c>
      <c r="F230" s="180">
        <v>657.5</v>
      </c>
      <c r="G230" s="179"/>
      <c r="H230" s="179">
        <v>825</v>
      </c>
      <c r="I230" s="181">
        <v>820</v>
      </c>
      <c r="J230" s="182" t="s">
        <v>622</v>
      </c>
      <c r="K230" s="152">
        <f t="shared" si="106"/>
        <v>167.5</v>
      </c>
      <c r="L230" s="183">
        <f t="shared" si="107"/>
        <v>0.25475285171102663</v>
      </c>
      <c r="M230" s="179" t="s">
        <v>534</v>
      </c>
      <c r="N230" s="184">
        <v>43090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94</v>
      </c>
      <c r="B231" s="146">
        <v>42964</v>
      </c>
      <c r="C231" s="146"/>
      <c r="D231" s="147" t="s">
        <v>346</v>
      </c>
      <c r="E231" s="148" t="s">
        <v>564</v>
      </c>
      <c r="F231" s="149">
        <v>605</v>
      </c>
      <c r="G231" s="148"/>
      <c r="H231" s="148">
        <v>750</v>
      </c>
      <c r="I231" s="150">
        <v>750</v>
      </c>
      <c r="J231" s="151" t="s">
        <v>680</v>
      </c>
      <c r="K231" s="152">
        <f t="shared" si="106"/>
        <v>145</v>
      </c>
      <c r="L231" s="153">
        <f t="shared" si="107"/>
        <v>0.23966942148760331</v>
      </c>
      <c r="M231" s="148" t="s">
        <v>534</v>
      </c>
      <c r="N231" s="154">
        <v>43027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5">
        <v>95</v>
      </c>
      <c r="B232" s="156">
        <v>42979</v>
      </c>
      <c r="C232" s="156"/>
      <c r="D232" s="164" t="s">
        <v>690</v>
      </c>
      <c r="E232" s="159" t="s">
        <v>564</v>
      </c>
      <c r="F232" s="159">
        <v>255</v>
      </c>
      <c r="G232" s="160"/>
      <c r="H232" s="160">
        <v>217.25</v>
      </c>
      <c r="I232" s="160">
        <v>320</v>
      </c>
      <c r="J232" s="161" t="s">
        <v>691</v>
      </c>
      <c r="K232" s="162">
        <f t="shared" si="106"/>
        <v>-37.75</v>
      </c>
      <c r="L232" s="165">
        <f t="shared" si="107"/>
        <v>-0.14803921568627451</v>
      </c>
      <c r="M232" s="159" t="s">
        <v>546</v>
      </c>
      <c r="N232" s="156">
        <v>43661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96</v>
      </c>
      <c r="B233" s="146">
        <v>42997</v>
      </c>
      <c r="C233" s="146"/>
      <c r="D233" s="147" t="s">
        <v>692</v>
      </c>
      <c r="E233" s="148" t="s">
        <v>564</v>
      </c>
      <c r="F233" s="149">
        <v>215</v>
      </c>
      <c r="G233" s="148"/>
      <c r="H233" s="148">
        <v>258</v>
      </c>
      <c r="I233" s="150">
        <v>258</v>
      </c>
      <c r="J233" s="151" t="s">
        <v>622</v>
      </c>
      <c r="K233" s="152">
        <f t="shared" si="106"/>
        <v>43</v>
      </c>
      <c r="L233" s="153">
        <f t="shared" si="107"/>
        <v>0.2</v>
      </c>
      <c r="M233" s="148" t="s">
        <v>534</v>
      </c>
      <c r="N233" s="154">
        <v>43040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45">
        <v>97</v>
      </c>
      <c r="B234" s="146">
        <v>42997</v>
      </c>
      <c r="C234" s="146"/>
      <c r="D234" s="147" t="s">
        <v>692</v>
      </c>
      <c r="E234" s="148" t="s">
        <v>564</v>
      </c>
      <c r="F234" s="149">
        <v>215</v>
      </c>
      <c r="G234" s="148"/>
      <c r="H234" s="148">
        <v>258</v>
      </c>
      <c r="I234" s="150">
        <v>258</v>
      </c>
      <c r="J234" s="182" t="s">
        <v>622</v>
      </c>
      <c r="K234" s="152">
        <v>43</v>
      </c>
      <c r="L234" s="153">
        <v>0.2</v>
      </c>
      <c r="M234" s="148" t="s">
        <v>534</v>
      </c>
      <c r="N234" s="154">
        <v>43040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98</v>
      </c>
      <c r="B235" s="177">
        <v>42998</v>
      </c>
      <c r="C235" s="177"/>
      <c r="D235" s="178" t="s">
        <v>693</v>
      </c>
      <c r="E235" s="179" t="s">
        <v>564</v>
      </c>
      <c r="F235" s="149">
        <v>75</v>
      </c>
      <c r="G235" s="179"/>
      <c r="H235" s="179">
        <v>90</v>
      </c>
      <c r="I235" s="181">
        <v>90</v>
      </c>
      <c r="J235" s="151" t="s">
        <v>694</v>
      </c>
      <c r="K235" s="152">
        <f t="shared" ref="K235:K240" si="108">H235-F235</f>
        <v>15</v>
      </c>
      <c r="L235" s="153">
        <f t="shared" ref="L235:L240" si="109">K235/F235</f>
        <v>0.2</v>
      </c>
      <c r="M235" s="148" t="s">
        <v>534</v>
      </c>
      <c r="N235" s="154">
        <v>43019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99</v>
      </c>
      <c r="B236" s="177">
        <v>43011</v>
      </c>
      <c r="C236" s="177"/>
      <c r="D236" s="178" t="s">
        <v>548</v>
      </c>
      <c r="E236" s="179" t="s">
        <v>564</v>
      </c>
      <c r="F236" s="180">
        <v>315</v>
      </c>
      <c r="G236" s="179"/>
      <c r="H236" s="179">
        <v>392</v>
      </c>
      <c r="I236" s="181">
        <v>384</v>
      </c>
      <c r="J236" s="182" t="s">
        <v>695</v>
      </c>
      <c r="K236" s="152">
        <f t="shared" si="108"/>
        <v>77</v>
      </c>
      <c r="L236" s="183">
        <f t="shared" si="109"/>
        <v>0.24444444444444444</v>
      </c>
      <c r="M236" s="179" t="s">
        <v>534</v>
      </c>
      <c r="N236" s="184">
        <v>43017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100</v>
      </c>
      <c r="B237" s="177">
        <v>43013</v>
      </c>
      <c r="C237" s="177"/>
      <c r="D237" s="178" t="s">
        <v>427</v>
      </c>
      <c r="E237" s="179" t="s">
        <v>564</v>
      </c>
      <c r="F237" s="180">
        <v>145</v>
      </c>
      <c r="G237" s="179"/>
      <c r="H237" s="179">
        <v>179</v>
      </c>
      <c r="I237" s="181">
        <v>180</v>
      </c>
      <c r="J237" s="182" t="s">
        <v>696</v>
      </c>
      <c r="K237" s="152">
        <f t="shared" si="108"/>
        <v>34</v>
      </c>
      <c r="L237" s="183">
        <f t="shared" si="109"/>
        <v>0.23448275862068965</v>
      </c>
      <c r="M237" s="179" t="s">
        <v>534</v>
      </c>
      <c r="N237" s="184">
        <v>43025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101</v>
      </c>
      <c r="B238" s="177">
        <v>43014</v>
      </c>
      <c r="C238" s="177"/>
      <c r="D238" s="178" t="s">
        <v>323</v>
      </c>
      <c r="E238" s="179" t="s">
        <v>564</v>
      </c>
      <c r="F238" s="180">
        <v>256</v>
      </c>
      <c r="G238" s="179"/>
      <c r="H238" s="179">
        <v>323</v>
      </c>
      <c r="I238" s="181">
        <v>320</v>
      </c>
      <c r="J238" s="182" t="s">
        <v>622</v>
      </c>
      <c r="K238" s="152">
        <f t="shared" si="108"/>
        <v>67</v>
      </c>
      <c r="L238" s="183">
        <f t="shared" si="109"/>
        <v>0.26171875</v>
      </c>
      <c r="M238" s="179" t="s">
        <v>534</v>
      </c>
      <c r="N238" s="184">
        <v>43067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102</v>
      </c>
      <c r="B239" s="177">
        <v>43017</v>
      </c>
      <c r="C239" s="177"/>
      <c r="D239" s="178" t="s">
        <v>338</v>
      </c>
      <c r="E239" s="179" t="s">
        <v>564</v>
      </c>
      <c r="F239" s="180">
        <v>137.5</v>
      </c>
      <c r="G239" s="179"/>
      <c r="H239" s="179">
        <v>184</v>
      </c>
      <c r="I239" s="181">
        <v>183</v>
      </c>
      <c r="J239" s="182" t="s">
        <v>697</v>
      </c>
      <c r="K239" s="152">
        <f t="shared" si="108"/>
        <v>46.5</v>
      </c>
      <c r="L239" s="183">
        <f t="shared" si="109"/>
        <v>0.33818181818181819</v>
      </c>
      <c r="M239" s="179" t="s">
        <v>534</v>
      </c>
      <c r="N239" s="184">
        <v>43108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103</v>
      </c>
      <c r="B240" s="177">
        <v>43018</v>
      </c>
      <c r="C240" s="177"/>
      <c r="D240" s="178" t="s">
        <v>698</v>
      </c>
      <c r="E240" s="179" t="s">
        <v>564</v>
      </c>
      <c r="F240" s="180">
        <v>125.5</v>
      </c>
      <c r="G240" s="179"/>
      <c r="H240" s="179">
        <v>158</v>
      </c>
      <c r="I240" s="181">
        <v>155</v>
      </c>
      <c r="J240" s="182" t="s">
        <v>699</v>
      </c>
      <c r="K240" s="152">
        <f t="shared" si="108"/>
        <v>32.5</v>
      </c>
      <c r="L240" s="183">
        <f t="shared" si="109"/>
        <v>0.25896414342629481</v>
      </c>
      <c r="M240" s="179" t="s">
        <v>534</v>
      </c>
      <c r="N240" s="184">
        <v>43067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104</v>
      </c>
      <c r="B241" s="177">
        <v>43018</v>
      </c>
      <c r="C241" s="177"/>
      <c r="D241" s="178" t="s">
        <v>700</v>
      </c>
      <c r="E241" s="179" t="s">
        <v>564</v>
      </c>
      <c r="F241" s="180">
        <v>895</v>
      </c>
      <c r="G241" s="179"/>
      <c r="H241" s="179">
        <v>1122.5</v>
      </c>
      <c r="I241" s="181">
        <v>1078</v>
      </c>
      <c r="J241" s="182" t="s">
        <v>701</v>
      </c>
      <c r="K241" s="152">
        <v>227.5</v>
      </c>
      <c r="L241" s="183">
        <v>0.25418994413407803</v>
      </c>
      <c r="M241" s="179" t="s">
        <v>534</v>
      </c>
      <c r="N241" s="184">
        <v>43117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105</v>
      </c>
      <c r="B242" s="177">
        <v>43020</v>
      </c>
      <c r="C242" s="177"/>
      <c r="D242" s="178" t="s">
        <v>332</v>
      </c>
      <c r="E242" s="179" t="s">
        <v>564</v>
      </c>
      <c r="F242" s="180">
        <v>525</v>
      </c>
      <c r="G242" s="179"/>
      <c r="H242" s="179">
        <v>629</v>
      </c>
      <c r="I242" s="181">
        <v>629</v>
      </c>
      <c r="J242" s="182" t="s">
        <v>622</v>
      </c>
      <c r="K242" s="152">
        <v>104</v>
      </c>
      <c r="L242" s="183">
        <v>0.19809523809523799</v>
      </c>
      <c r="M242" s="179" t="s">
        <v>534</v>
      </c>
      <c r="N242" s="184">
        <v>43119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106</v>
      </c>
      <c r="B243" s="177">
        <v>43046</v>
      </c>
      <c r="C243" s="177"/>
      <c r="D243" s="178" t="s">
        <v>369</v>
      </c>
      <c r="E243" s="179" t="s">
        <v>564</v>
      </c>
      <c r="F243" s="180">
        <v>740</v>
      </c>
      <c r="G243" s="179"/>
      <c r="H243" s="179">
        <v>892.5</v>
      </c>
      <c r="I243" s="181">
        <v>900</v>
      </c>
      <c r="J243" s="182" t="s">
        <v>702</v>
      </c>
      <c r="K243" s="152">
        <f>H243-F243</f>
        <v>152.5</v>
      </c>
      <c r="L243" s="183">
        <f>K243/F243</f>
        <v>0.20608108108108109</v>
      </c>
      <c r="M243" s="179" t="s">
        <v>534</v>
      </c>
      <c r="N243" s="184">
        <v>43052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45">
        <v>107</v>
      </c>
      <c r="B244" s="146">
        <v>43073</v>
      </c>
      <c r="C244" s="146"/>
      <c r="D244" s="147" t="s">
        <v>703</v>
      </c>
      <c r="E244" s="148" t="s">
        <v>564</v>
      </c>
      <c r="F244" s="149">
        <v>118.5</v>
      </c>
      <c r="G244" s="148"/>
      <c r="H244" s="148">
        <v>143.5</v>
      </c>
      <c r="I244" s="150">
        <v>145</v>
      </c>
      <c r="J244" s="151" t="s">
        <v>555</v>
      </c>
      <c r="K244" s="152">
        <f>H244-F244</f>
        <v>25</v>
      </c>
      <c r="L244" s="153">
        <f>K244/F244</f>
        <v>0.2109704641350211</v>
      </c>
      <c r="M244" s="148" t="s">
        <v>534</v>
      </c>
      <c r="N244" s="154">
        <v>43097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5">
        <v>108</v>
      </c>
      <c r="B245" s="156">
        <v>43090</v>
      </c>
      <c r="C245" s="156"/>
      <c r="D245" s="157" t="s">
        <v>404</v>
      </c>
      <c r="E245" s="158" t="s">
        <v>564</v>
      </c>
      <c r="F245" s="159">
        <v>715</v>
      </c>
      <c r="G245" s="159"/>
      <c r="H245" s="160">
        <v>500</v>
      </c>
      <c r="I245" s="160">
        <v>872</v>
      </c>
      <c r="J245" s="161" t="s">
        <v>704</v>
      </c>
      <c r="K245" s="162">
        <f>H245-F245</f>
        <v>-215</v>
      </c>
      <c r="L245" s="163">
        <f>K245/F245</f>
        <v>-0.30069930069930068</v>
      </c>
      <c r="M245" s="159" t="s">
        <v>546</v>
      </c>
      <c r="N245" s="156">
        <v>43670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45">
        <v>109</v>
      </c>
      <c r="B246" s="146">
        <v>43098</v>
      </c>
      <c r="C246" s="146"/>
      <c r="D246" s="147" t="s">
        <v>548</v>
      </c>
      <c r="E246" s="148" t="s">
        <v>564</v>
      </c>
      <c r="F246" s="149">
        <v>435</v>
      </c>
      <c r="G246" s="148"/>
      <c r="H246" s="148">
        <v>542.5</v>
      </c>
      <c r="I246" s="150">
        <v>539</v>
      </c>
      <c r="J246" s="151" t="s">
        <v>622</v>
      </c>
      <c r="K246" s="152">
        <v>107.5</v>
      </c>
      <c r="L246" s="153">
        <v>0.247126436781609</v>
      </c>
      <c r="M246" s="148" t="s">
        <v>534</v>
      </c>
      <c r="N246" s="154">
        <v>43206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45">
        <v>110</v>
      </c>
      <c r="B247" s="146">
        <v>43098</v>
      </c>
      <c r="C247" s="146"/>
      <c r="D247" s="147" t="s">
        <v>506</v>
      </c>
      <c r="E247" s="148" t="s">
        <v>564</v>
      </c>
      <c r="F247" s="149">
        <v>885</v>
      </c>
      <c r="G247" s="148"/>
      <c r="H247" s="148">
        <v>1090</v>
      </c>
      <c r="I247" s="150">
        <v>1084</v>
      </c>
      <c r="J247" s="151" t="s">
        <v>622</v>
      </c>
      <c r="K247" s="152">
        <v>205</v>
      </c>
      <c r="L247" s="153">
        <v>0.23163841807909599</v>
      </c>
      <c r="M247" s="148" t="s">
        <v>534</v>
      </c>
      <c r="N247" s="154">
        <v>43213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111</v>
      </c>
      <c r="B248" s="186">
        <v>43192</v>
      </c>
      <c r="C248" s="186"/>
      <c r="D248" s="164" t="s">
        <v>705</v>
      </c>
      <c r="E248" s="159" t="s">
        <v>564</v>
      </c>
      <c r="F248" s="187">
        <v>478.5</v>
      </c>
      <c r="G248" s="159"/>
      <c r="H248" s="159">
        <v>442</v>
      </c>
      <c r="I248" s="160">
        <v>613</v>
      </c>
      <c r="J248" s="161" t="s">
        <v>706</v>
      </c>
      <c r="K248" s="162">
        <f>H248-F248</f>
        <v>-36.5</v>
      </c>
      <c r="L248" s="163">
        <f>K248/F248</f>
        <v>-7.6280041797283177E-2</v>
      </c>
      <c r="M248" s="159" t="s">
        <v>546</v>
      </c>
      <c r="N248" s="156">
        <v>43762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5">
        <v>112</v>
      </c>
      <c r="B249" s="156">
        <v>43194</v>
      </c>
      <c r="C249" s="156"/>
      <c r="D249" s="157" t="s">
        <v>707</v>
      </c>
      <c r="E249" s="158" t="s">
        <v>564</v>
      </c>
      <c r="F249" s="159">
        <f>141.5-7.3</f>
        <v>134.19999999999999</v>
      </c>
      <c r="G249" s="159"/>
      <c r="H249" s="160">
        <v>77</v>
      </c>
      <c r="I249" s="160">
        <v>180</v>
      </c>
      <c r="J249" s="161" t="s">
        <v>708</v>
      </c>
      <c r="K249" s="162">
        <f>H249-F249</f>
        <v>-57.199999999999989</v>
      </c>
      <c r="L249" s="163">
        <f>K249/F249</f>
        <v>-0.42622950819672129</v>
      </c>
      <c r="M249" s="159" t="s">
        <v>546</v>
      </c>
      <c r="N249" s="156">
        <v>43522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5">
        <v>113</v>
      </c>
      <c r="B250" s="156">
        <v>43209</v>
      </c>
      <c r="C250" s="156"/>
      <c r="D250" s="157" t="s">
        <v>709</v>
      </c>
      <c r="E250" s="158" t="s">
        <v>564</v>
      </c>
      <c r="F250" s="159">
        <v>430</v>
      </c>
      <c r="G250" s="159"/>
      <c r="H250" s="160">
        <v>220</v>
      </c>
      <c r="I250" s="160">
        <v>537</v>
      </c>
      <c r="J250" s="161" t="s">
        <v>710</v>
      </c>
      <c r="K250" s="162">
        <f>H250-F250</f>
        <v>-210</v>
      </c>
      <c r="L250" s="163">
        <f>K250/F250</f>
        <v>-0.48837209302325579</v>
      </c>
      <c r="M250" s="159" t="s">
        <v>546</v>
      </c>
      <c r="N250" s="156">
        <v>43252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114</v>
      </c>
      <c r="B251" s="177">
        <v>43220</v>
      </c>
      <c r="C251" s="177"/>
      <c r="D251" s="178" t="s">
        <v>370</v>
      </c>
      <c r="E251" s="179" t="s">
        <v>564</v>
      </c>
      <c r="F251" s="179">
        <v>153.5</v>
      </c>
      <c r="G251" s="179"/>
      <c r="H251" s="179">
        <v>196</v>
      </c>
      <c r="I251" s="181">
        <v>196</v>
      </c>
      <c r="J251" s="151" t="s">
        <v>711</v>
      </c>
      <c r="K251" s="152">
        <f>H251-F251</f>
        <v>42.5</v>
      </c>
      <c r="L251" s="153">
        <f>K251/F251</f>
        <v>0.27687296416938112</v>
      </c>
      <c r="M251" s="148" t="s">
        <v>534</v>
      </c>
      <c r="N251" s="154">
        <v>43605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55">
        <v>115</v>
      </c>
      <c r="B252" s="156">
        <v>43306</v>
      </c>
      <c r="C252" s="156"/>
      <c r="D252" s="157" t="s">
        <v>681</v>
      </c>
      <c r="E252" s="158" t="s">
        <v>564</v>
      </c>
      <c r="F252" s="159">
        <v>27.5</v>
      </c>
      <c r="G252" s="159"/>
      <c r="H252" s="160">
        <v>13.1</v>
      </c>
      <c r="I252" s="160">
        <v>60</v>
      </c>
      <c r="J252" s="161" t="s">
        <v>712</v>
      </c>
      <c r="K252" s="162">
        <v>-14.4</v>
      </c>
      <c r="L252" s="163">
        <v>-0.52363636363636401</v>
      </c>
      <c r="M252" s="159" t="s">
        <v>546</v>
      </c>
      <c r="N252" s="156">
        <v>43138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116</v>
      </c>
      <c r="B253" s="186">
        <v>43318</v>
      </c>
      <c r="C253" s="186"/>
      <c r="D253" s="164" t="s">
        <v>713</v>
      </c>
      <c r="E253" s="159" t="s">
        <v>564</v>
      </c>
      <c r="F253" s="159">
        <v>148.5</v>
      </c>
      <c r="G253" s="159"/>
      <c r="H253" s="159">
        <v>102</v>
      </c>
      <c r="I253" s="160">
        <v>182</v>
      </c>
      <c r="J253" s="161" t="s">
        <v>714</v>
      </c>
      <c r="K253" s="162">
        <f>H253-F253</f>
        <v>-46.5</v>
      </c>
      <c r="L253" s="163">
        <f>K253/F253</f>
        <v>-0.31313131313131315</v>
      </c>
      <c r="M253" s="159" t="s">
        <v>546</v>
      </c>
      <c r="N253" s="156">
        <v>43661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45">
        <v>117</v>
      </c>
      <c r="B254" s="146">
        <v>43335</v>
      </c>
      <c r="C254" s="146"/>
      <c r="D254" s="147" t="s">
        <v>715</v>
      </c>
      <c r="E254" s="148" t="s">
        <v>564</v>
      </c>
      <c r="F254" s="179">
        <v>285</v>
      </c>
      <c r="G254" s="148"/>
      <c r="H254" s="148">
        <v>355</v>
      </c>
      <c r="I254" s="150">
        <v>364</v>
      </c>
      <c r="J254" s="151" t="s">
        <v>716</v>
      </c>
      <c r="K254" s="152">
        <v>70</v>
      </c>
      <c r="L254" s="153">
        <v>0.24561403508771901</v>
      </c>
      <c r="M254" s="148" t="s">
        <v>534</v>
      </c>
      <c r="N254" s="154">
        <v>43455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45">
        <v>118</v>
      </c>
      <c r="B255" s="146">
        <v>43341</v>
      </c>
      <c r="C255" s="146"/>
      <c r="D255" s="147" t="s">
        <v>358</v>
      </c>
      <c r="E255" s="148" t="s">
        <v>564</v>
      </c>
      <c r="F255" s="179">
        <v>525</v>
      </c>
      <c r="G255" s="148"/>
      <c r="H255" s="148">
        <v>585</v>
      </c>
      <c r="I255" s="150">
        <v>635</v>
      </c>
      <c r="J255" s="151" t="s">
        <v>717</v>
      </c>
      <c r="K255" s="152">
        <f t="shared" ref="K255:K286" si="110">H255-F255</f>
        <v>60</v>
      </c>
      <c r="L255" s="153">
        <f t="shared" ref="L255:L286" si="111">K255/F255</f>
        <v>0.11428571428571428</v>
      </c>
      <c r="M255" s="148" t="s">
        <v>534</v>
      </c>
      <c r="N255" s="154">
        <v>43662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45">
        <v>119</v>
      </c>
      <c r="B256" s="146">
        <v>43395</v>
      </c>
      <c r="C256" s="146"/>
      <c r="D256" s="147" t="s">
        <v>346</v>
      </c>
      <c r="E256" s="148" t="s">
        <v>564</v>
      </c>
      <c r="F256" s="179">
        <v>475</v>
      </c>
      <c r="G256" s="148"/>
      <c r="H256" s="148">
        <v>574</v>
      </c>
      <c r="I256" s="150">
        <v>570</v>
      </c>
      <c r="J256" s="151" t="s">
        <v>622</v>
      </c>
      <c r="K256" s="152">
        <f t="shared" si="110"/>
        <v>99</v>
      </c>
      <c r="L256" s="153">
        <f t="shared" si="111"/>
        <v>0.20842105263157895</v>
      </c>
      <c r="M256" s="148" t="s">
        <v>534</v>
      </c>
      <c r="N256" s="154">
        <v>43403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120</v>
      </c>
      <c r="B257" s="177">
        <v>43397</v>
      </c>
      <c r="C257" s="177"/>
      <c r="D257" s="178" t="s">
        <v>365</v>
      </c>
      <c r="E257" s="179" t="s">
        <v>564</v>
      </c>
      <c r="F257" s="179">
        <v>707.5</v>
      </c>
      <c r="G257" s="179"/>
      <c r="H257" s="179">
        <v>872</v>
      </c>
      <c r="I257" s="181">
        <v>872</v>
      </c>
      <c r="J257" s="182" t="s">
        <v>622</v>
      </c>
      <c r="K257" s="152">
        <f t="shared" si="110"/>
        <v>164.5</v>
      </c>
      <c r="L257" s="183">
        <f t="shared" si="111"/>
        <v>0.23250883392226149</v>
      </c>
      <c r="M257" s="179" t="s">
        <v>534</v>
      </c>
      <c r="N257" s="184">
        <v>43482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121</v>
      </c>
      <c r="B258" s="177">
        <v>43398</v>
      </c>
      <c r="C258" s="177"/>
      <c r="D258" s="178" t="s">
        <v>718</v>
      </c>
      <c r="E258" s="179" t="s">
        <v>564</v>
      </c>
      <c r="F258" s="179">
        <v>162</v>
      </c>
      <c r="G258" s="179"/>
      <c r="H258" s="179">
        <v>204</v>
      </c>
      <c r="I258" s="181">
        <v>209</v>
      </c>
      <c r="J258" s="182" t="s">
        <v>719</v>
      </c>
      <c r="K258" s="152">
        <f t="shared" si="110"/>
        <v>42</v>
      </c>
      <c r="L258" s="183">
        <f t="shared" si="111"/>
        <v>0.25925925925925924</v>
      </c>
      <c r="M258" s="179" t="s">
        <v>534</v>
      </c>
      <c r="N258" s="184">
        <v>43539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122</v>
      </c>
      <c r="B259" s="177">
        <v>43399</v>
      </c>
      <c r="C259" s="177"/>
      <c r="D259" s="178" t="s">
        <v>444</v>
      </c>
      <c r="E259" s="179" t="s">
        <v>564</v>
      </c>
      <c r="F259" s="179">
        <v>240</v>
      </c>
      <c r="G259" s="179"/>
      <c r="H259" s="179">
        <v>297</v>
      </c>
      <c r="I259" s="181">
        <v>297</v>
      </c>
      <c r="J259" s="182" t="s">
        <v>622</v>
      </c>
      <c r="K259" s="188">
        <f t="shared" si="110"/>
        <v>57</v>
      </c>
      <c r="L259" s="183">
        <f t="shared" si="111"/>
        <v>0.23749999999999999</v>
      </c>
      <c r="M259" s="179" t="s">
        <v>534</v>
      </c>
      <c r="N259" s="184">
        <v>43417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45">
        <v>123</v>
      </c>
      <c r="B260" s="146">
        <v>43439</v>
      </c>
      <c r="C260" s="146"/>
      <c r="D260" s="147" t="s">
        <v>720</v>
      </c>
      <c r="E260" s="148" t="s">
        <v>564</v>
      </c>
      <c r="F260" s="148">
        <v>202.5</v>
      </c>
      <c r="G260" s="148"/>
      <c r="H260" s="148">
        <v>255</v>
      </c>
      <c r="I260" s="150">
        <v>252</v>
      </c>
      <c r="J260" s="151" t="s">
        <v>622</v>
      </c>
      <c r="K260" s="152">
        <f t="shared" si="110"/>
        <v>52.5</v>
      </c>
      <c r="L260" s="153">
        <f t="shared" si="111"/>
        <v>0.25925925925925924</v>
      </c>
      <c r="M260" s="148" t="s">
        <v>534</v>
      </c>
      <c r="N260" s="154">
        <v>43542</v>
      </c>
      <c r="O260" s="1"/>
      <c r="P260" s="1"/>
      <c r="Q260" s="1"/>
      <c r="R260" s="6" t="s">
        <v>721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124</v>
      </c>
      <c r="B261" s="177">
        <v>43465</v>
      </c>
      <c r="C261" s="146"/>
      <c r="D261" s="178" t="s">
        <v>391</v>
      </c>
      <c r="E261" s="179" t="s">
        <v>564</v>
      </c>
      <c r="F261" s="179">
        <v>710</v>
      </c>
      <c r="G261" s="179"/>
      <c r="H261" s="179">
        <v>866</v>
      </c>
      <c r="I261" s="181">
        <v>866</v>
      </c>
      <c r="J261" s="182" t="s">
        <v>622</v>
      </c>
      <c r="K261" s="152">
        <f t="shared" si="110"/>
        <v>156</v>
      </c>
      <c r="L261" s="153">
        <f t="shared" si="111"/>
        <v>0.21971830985915494</v>
      </c>
      <c r="M261" s="148" t="s">
        <v>534</v>
      </c>
      <c r="N261" s="154">
        <v>43553</v>
      </c>
      <c r="O261" s="1"/>
      <c r="P261" s="1"/>
      <c r="Q261" s="1"/>
      <c r="R261" s="6" t="s">
        <v>721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125</v>
      </c>
      <c r="B262" s="177">
        <v>43522</v>
      </c>
      <c r="C262" s="177"/>
      <c r="D262" s="178" t="s">
        <v>151</v>
      </c>
      <c r="E262" s="179" t="s">
        <v>564</v>
      </c>
      <c r="F262" s="179">
        <v>337.25</v>
      </c>
      <c r="G262" s="179"/>
      <c r="H262" s="179">
        <v>398.5</v>
      </c>
      <c r="I262" s="181">
        <v>411</v>
      </c>
      <c r="J262" s="151" t="s">
        <v>722</v>
      </c>
      <c r="K262" s="152">
        <f t="shared" si="110"/>
        <v>61.25</v>
      </c>
      <c r="L262" s="153">
        <f t="shared" si="111"/>
        <v>0.1816160118606375</v>
      </c>
      <c r="M262" s="148" t="s">
        <v>534</v>
      </c>
      <c r="N262" s="154">
        <v>43760</v>
      </c>
      <c r="O262" s="1"/>
      <c r="P262" s="1"/>
      <c r="Q262" s="1"/>
      <c r="R262" s="6" t="s">
        <v>721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126</v>
      </c>
      <c r="B263" s="190">
        <v>43559</v>
      </c>
      <c r="C263" s="190"/>
      <c r="D263" s="191" t="s">
        <v>723</v>
      </c>
      <c r="E263" s="192" t="s">
        <v>564</v>
      </c>
      <c r="F263" s="192">
        <v>130</v>
      </c>
      <c r="G263" s="192"/>
      <c r="H263" s="192">
        <v>65</v>
      </c>
      <c r="I263" s="193">
        <v>158</v>
      </c>
      <c r="J263" s="161" t="s">
        <v>724</v>
      </c>
      <c r="K263" s="162">
        <f t="shared" si="110"/>
        <v>-65</v>
      </c>
      <c r="L263" s="163">
        <f t="shared" si="111"/>
        <v>-0.5</v>
      </c>
      <c r="M263" s="159" t="s">
        <v>546</v>
      </c>
      <c r="N263" s="156">
        <v>43726</v>
      </c>
      <c r="O263" s="1"/>
      <c r="P263" s="1"/>
      <c r="Q263" s="1"/>
      <c r="R263" s="6" t="s">
        <v>725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127</v>
      </c>
      <c r="B264" s="177">
        <v>43017</v>
      </c>
      <c r="C264" s="177"/>
      <c r="D264" s="178" t="s">
        <v>181</v>
      </c>
      <c r="E264" s="179" t="s">
        <v>564</v>
      </c>
      <c r="F264" s="179">
        <v>141.5</v>
      </c>
      <c r="G264" s="179"/>
      <c r="H264" s="179">
        <v>183.5</v>
      </c>
      <c r="I264" s="181">
        <v>210</v>
      </c>
      <c r="J264" s="151" t="s">
        <v>719</v>
      </c>
      <c r="K264" s="152">
        <f t="shared" si="110"/>
        <v>42</v>
      </c>
      <c r="L264" s="153">
        <f t="shared" si="111"/>
        <v>0.29681978798586572</v>
      </c>
      <c r="M264" s="148" t="s">
        <v>534</v>
      </c>
      <c r="N264" s="154">
        <v>43042</v>
      </c>
      <c r="O264" s="1"/>
      <c r="P264" s="1"/>
      <c r="Q264" s="1"/>
      <c r="R264" s="6" t="s">
        <v>725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9">
        <v>128</v>
      </c>
      <c r="B265" s="190">
        <v>43074</v>
      </c>
      <c r="C265" s="190"/>
      <c r="D265" s="191" t="s">
        <v>726</v>
      </c>
      <c r="E265" s="192" t="s">
        <v>564</v>
      </c>
      <c r="F265" s="187">
        <v>172</v>
      </c>
      <c r="G265" s="192"/>
      <c r="H265" s="192">
        <v>155.25</v>
      </c>
      <c r="I265" s="193">
        <v>230</v>
      </c>
      <c r="J265" s="161" t="s">
        <v>727</v>
      </c>
      <c r="K265" s="162">
        <f t="shared" si="110"/>
        <v>-16.75</v>
      </c>
      <c r="L265" s="163">
        <f t="shared" si="111"/>
        <v>-9.7383720930232565E-2</v>
      </c>
      <c r="M265" s="159" t="s">
        <v>546</v>
      </c>
      <c r="N265" s="156">
        <v>43787</v>
      </c>
      <c r="O265" s="1"/>
      <c r="P265" s="1"/>
      <c r="Q265" s="1"/>
      <c r="R265" s="6" t="s">
        <v>725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129</v>
      </c>
      <c r="B266" s="177">
        <v>43398</v>
      </c>
      <c r="C266" s="177"/>
      <c r="D266" s="178" t="s">
        <v>107</v>
      </c>
      <c r="E266" s="179" t="s">
        <v>564</v>
      </c>
      <c r="F266" s="179">
        <v>698.5</v>
      </c>
      <c r="G266" s="179"/>
      <c r="H266" s="179">
        <v>890</v>
      </c>
      <c r="I266" s="181">
        <v>890</v>
      </c>
      <c r="J266" s="151" t="s">
        <v>787</v>
      </c>
      <c r="K266" s="152">
        <f t="shared" si="110"/>
        <v>191.5</v>
      </c>
      <c r="L266" s="153">
        <f t="shared" si="111"/>
        <v>0.27415891195418757</v>
      </c>
      <c r="M266" s="148" t="s">
        <v>534</v>
      </c>
      <c r="N266" s="154">
        <v>44328</v>
      </c>
      <c r="O266" s="1"/>
      <c r="P266" s="1"/>
      <c r="Q266" s="1"/>
      <c r="R266" s="6" t="s">
        <v>721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130</v>
      </c>
      <c r="B267" s="177">
        <v>42877</v>
      </c>
      <c r="C267" s="177"/>
      <c r="D267" s="178" t="s">
        <v>357</v>
      </c>
      <c r="E267" s="179" t="s">
        <v>564</v>
      </c>
      <c r="F267" s="179">
        <v>127.6</v>
      </c>
      <c r="G267" s="179"/>
      <c r="H267" s="179">
        <v>138</v>
      </c>
      <c r="I267" s="181">
        <v>190</v>
      </c>
      <c r="J267" s="151" t="s">
        <v>728</v>
      </c>
      <c r="K267" s="152">
        <f t="shared" si="110"/>
        <v>10.400000000000006</v>
      </c>
      <c r="L267" s="153">
        <f t="shared" si="111"/>
        <v>8.1504702194357417E-2</v>
      </c>
      <c r="M267" s="148" t="s">
        <v>534</v>
      </c>
      <c r="N267" s="154">
        <v>43774</v>
      </c>
      <c r="O267" s="1"/>
      <c r="P267" s="1"/>
      <c r="Q267" s="1"/>
      <c r="R267" s="6" t="s">
        <v>725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131</v>
      </c>
      <c r="B268" s="177">
        <v>43158</v>
      </c>
      <c r="C268" s="177"/>
      <c r="D268" s="178" t="s">
        <v>729</v>
      </c>
      <c r="E268" s="179" t="s">
        <v>564</v>
      </c>
      <c r="F268" s="179">
        <v>317</v>
      </c>
      <c r="G268" s="179"/>
      <c r="H268" s="179">
        <v>382.5</v>
      </c>
      <c r="I268" s="181">
        <v>398</v>
      </c>
      <c r="J268" s="151" t="s">
        <v>730</v>
      </c>
      <c r="K268" s="152">
        <f t="shared" si="110"/>
        <v>65.5</v>
      </c>
      <c r="L268" s="153">
        <f t="shared" si="111"/>
        <v>0.20662460567823343</v>
      </c>
      <c r="M268" s="148" t="s">
        <v>534</v>
      </c>
      <c r="N268" s="154">
        <v>44238</v>
      </c>
      <c r="O268" s="1"/>
      <c r="P268" s="1"/>
      <c r="Q268" s="1"/>
      <c r="R268" s="6" t="s">
        <v>725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9">
        <v>132</v>
      </c>
      <c r="B269" s="190">
        <v>43164</v>
      </c>
      <c r="C269" s="190"/>
      <c r="D269" s="191" t="s">
        <v>144</v>
      </c>
      <c r="E269" s="192" t="s">
        <v>564</v>
      </c>
      <c r="F269" s="187">
        <f>510-14.4</f>
        <v>495.6</v>
      </c>
      <c r="G269" s="192"/>
      <c r="H269" s="192">
        <v>350</v>
      </c>
      <c r="I269" s="193">
        <v>672</v>
      </c>
      <c r="J269" s="161" t="s">
        <v>731</v>
      </c>
      <c r="K269" s="162">
        <f t="shared" si="110"/>
        <v>-145.60000000000002</v>
      </c>
      <c r="L269" s="163">
        <f t="shared" si="111"/>
        <v>-0.29378531073446329</v>
      </c>
      <c r="M269" s="159" t="s">
        <v>546</v>
      </c>
      <c r="N269" s="156">
        <v>43887</v>
      </c>
      <c r="O269" s="1"/>
      <c r="P269" s="1"/>
      <c r="Q269" s="1"/>
      <c r="R269" s="6" t="s">
        <v>721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9">
        <v>133</v>
      </c>
      <c r="B270" s="190">
        <v>43237</v>
      </c>
      <c r="C270" s="190"/>
      <c r="D270" s="191" t="s">
        <v>436</v>
      </c>
      <c r="E270" s="192" t="s">
        <v>564</v>
      </c>
      <c r="F270" s="187">
        <v>230.3</v>
      </c>
      <c r="G270" s="192"/>
      <c r="H270" s="192">
        <v>102.5</v>
      </c>
      <c r="I270" s="193">
        <v>348</v>
      </c>
      <c r="J270" s="161" t="s">
        <v>732</v>
      </c>
      <c r="K270" s="162">
        <f t="shared" si="110"/>
        <v>-127.80000000000001</v>
      </c>
      <c r="L270" s="163">
        <f t="shared" si="111"/>
        <v>-0.55492835432045162</v>
      </c>
      <c r="M270" s="159" t="s">
        <v>546</v>
      </c>
      <c r="N270" s="156">
        <v>43896</v>
      </c>
      <c r="O270" s="1"/>
      <c r="P270" s="1"/>
      <c r="Q270" s="1"/>
      <c r="R270" s="6" t="s">
        <v>721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134</v>
      </c>
      <c r="B271" s="177">
        <v>43258</v>
      </c>
      <c r="C271" s="177"/>
      <c r="D271" s="178" t="s">
        <v>408</v>
      </c>
      <c r="E271" s="179" t="s">
        <v>564</v>
      </c>
      <c r="F271" s="179">
        <f>342.5-5.1</f>
        <v>337.4</v>
      </c>
      <c r="G271" s="179"/>
      <c r="H271" s="179">
        <v>412.5</v>
      </c>
      <c r="I271" s="181">
        <v>439</v>
      </c>
      <c r="J271" s="151" t="s">
        <v>733</v>
      </c>
      <c r="K271" s="152">
        <f t="shared" si="110"/>
        <v>75.100000000000023</v>
      </c>
      <c r="L271" s="153">
        <f t="shared" si="111"/>
        <v>0.22258446947243635</v>
      </c>
      <c r="M271" s="148" t="s">
        <v>534</v>
      </c>
      <c r="N271" s="154">
        <v>44230</v>
      </c>
      <c r="O271" s="1"/>
      <c r="P271" s="1"/>
      <c r="Q271" s="1"/>
      <c r="R271" s="6" t="s">
        <v>725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0">
        <v>135</v>
      </c>
      <c r="B272" s="169">
        <v>43285</v>
      </c>
      <c r="C272" s="169"/>
      <c r="D272" s="170" t="s">
        <v>55</v>
      </c>
      <c r="E272" s="171" t="s">
        <v>564</v>
      </c>
      <c r="F272" s="171">
        <f>127.5-5.53</f>
        <v>121.97</v>
      </c>
      <c r="G272" s="172"/>
      <c r="H272" s="172">
        <v>122.5</v>
      </c>
      <c r="I272" s="172">
        <v>170</v>
      </c>
      <c r="J272" s="173" t="s">
        <v>760</v>
      </c>
      <c r="K272" s="174">
        <f t="shared" si="110"/>
        <v>0.53000000000000114</v>
      </c>
      <c r="L272" s="175">
        <f t="shared" si="111"/>
        <v>4.3453308190538747E-3</v>
      </c>
      <c r="M272" s="171" t="s">
        <v>655</v>
      </c>
      <c r="N272" s="169">
        <v>44431</v>
      </c>
      <c r="O272" s="1"/>
      <c r="P272" s="1"/>
      <c r="Q272" s="1"/>
      <c r="R272" s="6" t="s">
        <v>721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9">
        <v>136</v>
      </c>
      <c r="B273" s="190">
        <v>43294</v>
      </c>
      <c r="C273" s="190"/>
      <c r="D273" s="191" t="s">
        <v>348</v>
      </c>
      <c r="E273" s="192" t="s">
        <v>564</v>
      </c>
      <c r="F273" s="187">
        <v>46.5</v>
      </c>
      <c r="G273" s="192"/>
      <c r="H273" s="192">
        <v>17</v>
      </c>
      <c r="I273" s="193">
        <v>59</v>
      </c>
      <c r="J273" s="161" t="s">
        <v>734</v>
      </c>
      <c r="K273" s="162">
        <f t="shared" si="110"/>
        <v>-29.5</v>
      </c>
      <c r="L273" s="163">
        <f t="shared" si="111"/>
        <v>-0.63440860215053763</v>
      </c>
      <c r="M273" s="159" t="s">
        <v>546</v>
      </c>
      <c r="N273" s="156">
        <v>43887</v>
      </c>
      <c r="O273" s="1"/>
      <c r="P273" s="1"/>
      <c r="Q273" s="1"/>
      <c r="R273" s="6" t="s">
        <v>721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137</v>
      </c>
      <c r="B274" s="177">
        <v>43396</v>
      </c>
      <c r="C274" s="177"/>
      <c r="D274" s="178" t="s">
        <v>393</v>
      </c>
      <c r="E274" s="179" t="s">
        <v>564</v>
      </c>
      <c r="F274" s="179">
        <v>156.5</v>
      </c>
      <c r="G274" s="179"/>
      <c r="H274" s="179">
        <v>207.5</v>
      </c>
      <c r="I274" s="181">
        <v>191</v>
      </c>
      <c r="J274" s="151" t="s">
        <v>622</v>
      </c>
      <c r="K274" s="152">
        <f t="shared" si="110"/>
        <v>51</v>
      </c>
      <c r="L274" s="153">
        <f t="shared" si="111"/>
        <v>0.32587859424920129</v>
      </c>
      <c r="M274" s="148" t="s">
        <v>534</v>
      </c>
      <c r="N274" s="154">
        <v>44369</v>
      </c>
      <c r="O274" s="1"/>
      <c r="P274" s="1"/>
      <c r="Q274" s="1"/>
      <c r="R274" s="6" t="s">
        <v>721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138</v>
      </c>
      <c r="B275" s="177">
        <v>43439</v>
      </c>
      <c r="C275" s="177"/>
      <c r="D275" s="178" t="s">
        <v>313</v>
      </c>
      <c r="E275" s="179" t="s">
        <v>564</v>
      </c>
      <c r="F275" s="179">
        <v>259.5</v>
      </c>
      <c r="G275" s="179"/>
      <c r="H275" s="179">
        <v>320</v>
      </c>
      <c r="I275" s="181">
        <v>320</v>
      </c>
      <c r="J275" s="151" t="s">
        <v>622</v>
      </c>
      <c r="K275" s="152">
        <f t="shared" si="110"/>
        <v>60.5</v>
      </c>
      <c r="L275" s="153">
        <f t="shared" si="111"/>
        <v>0.23314065510597304</v>
      </c>
      <c r="M275" s="148" t="s">
        <v>534</v>
      </c>
      <c r="N275" s="154">
        <v>44323</v>
      </c>
      <c r="O275" s="1"/>
      <c r="P275" s="1"/>
      <c r="Q275" s="1"/>
      <c r="R275" s="6" t="s">
        <v>721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9">
        <v>139</v>
      </c>
      <c r="B276" s="190">
        <v>43439</v>
      </c>
      <c r="C276" s="190"/>
      <c r="D276" s="191" t="s">
        <v>735</v>
      </c>
      <c r="E276" s="192" t="s">
        <v>564</v>
      </c>
      <c r="F276" s="192">
        <v>715</v>
      </c>
      <c r="G276" s="192"/>
      <c r="H276" s="192">
        <v>445</v>
      </c>
      <c r="I276" s="193">
        <v>840</v>
      </c>
      <c r="J276" s="161" t="s">
        <v>736</v>
      </c>
      <c r="K276" s="162">
        <f t="shared" si="110"/>
        <v>-270</v>
      </c>
      <c r="L276" s="163">
        <f t="shared" si="111"/>
        <v>-0.3776223776223776</v>
      </c>
      <c r="M276" s="159" t="s">
        <v>546</v>
      </c>
      <c r="N276" s="156">
        <v>43800</v>
      </c>
      <c r="O276" s="1"/>
      <c r="P276" s="1"/>
      <c r="Q276" s="1"/>
      <c r="R276" s="6" t="s">
        <v>721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6">
        <v>140</v>
      </c>
      <c r="B277" s="177">
        <v>43469</v>
      </c>
      <c r="C277" s="177"/>
      <c r="D277" s="178" t="s">
        <v>156</v>
      </c>
      <c r="E277" s="179" t="s">
        <v>564</v>
      </c>
      <c r="F277" s="179">
        <v>875</v>
      </c>
      <c r="G277" s="179"/>
      <c r="H277" s="179">
        <v>1165</v>
      </c>
      <c r="I277" s="181">
        <v>1185</v>
      </c>
      <c r="J277" s="151" t="s">
        <v>737</v>
      </c>
      <c r="K277" s="152">
        <f t="shared" si="110"/>
        <v>290</v>
      </c>
      <c r="L277" s="153">
        <f t="shared" si="111"/>
        <v>0.33142857142857141</v>
      </c>
      <c r="M277" s="148" t="s">
        <v>534</v>
      </c>
      <c r="N277" s="154">
        <v>43847</v>
      </c>
      <c r="O277" s="1"/>
      <c r="P277" s="1"/>
      <c r="Q277" s="1"/>
      <c r="R277" s="6" t="s">
        <v>721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6">
        <v>141</v>
      </c>
      <c r="B278" s="177">
        <v>43559</v>
      </c>
      <c r="C278" s="177"/>
      <c r="D278" s="178" t="s">
        <v>329</v>
      </c>
      <c r="E278" s="179" t="s">
        <v>564</v>
      </c>
      <c r="F278" s="179">
        <f>387-14.63</f>
        <v>372.37</v>
      </c>
      <c r="G278" s="179"/>
      <c r="H278" s="179">
        <v>490</v>
      </c>
      <c r="I278" s="181">
        <v>490</v>
      </c>
      <c r="J278" s="151" t="s">
        <v>622</v>
      </c>
      <c r="K278" s="152">
        <f t="shared" si="110"/>
        <v>117.63</v>
      </c>
      <c r="L278" s="153">
        <f t="shared" si="111"/>
        <v>0.31589548030185027</v>
      </c>
      <c r="M278" s="148" t="s">
        <v>534</v>
      </c>
      <c r="N278" s="154">
        <v>43850</v>
      </c>
      <c r="O278" s="1"/>
      <c r="P278" s="1"/>
      <c r="Q278" s="1"/>
      <c r="R278" s="6" t="s">
        <v>721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9">
        <v>142</v>
      </c>
      <c r="B279" s="190">
        <v>43578</v>
      </c>
      <c r="C279" s="190"/>
      <c r="D279" s="191" t="s">
        <v>738</v>
      </c>
      <c r="E279" s="192" t="s">
        <v>536</v>
      </c>
      <c r="F279" s="192">
        <v>220</v>
      </c>
      <c r="G279" s="192"/>
      <c r="H279" s="192">
        <v>127.5</v>
      </c>
      <c r="I279" s="193">
        <v>284</v>
      </c>
      <c r="J279" s="161" t="s">
        <v>739</v>
      </c>
      <c r="K279" s="162">
        <f t="shared" si="110"/>
        <v>-92.5</v>
      </c>
      <c r="L279" s="163">
        <f t="shared" si="111"/>
        <v>-0.42045454545454547</v>
      </c>
      <c r="M279" s="159" t="s">
        <v>546</v>
      </c>
      <c r="N279" s="156">
        <v>43896</v>
      </c>
      <c r="O279" s="1"/>
      <c r="P279" s="1"/>
      <c r="Q279" s="1"/>
      <c r="R279" s="6" t="s">
        <v>721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143</v>
      </c>
      <c r="B280" s="177">
        <v>43622</v>
      </c>
      <c r="C280" s="177"/>
      <c r="D280" s="178" t="s">
        <v>445</v>
      </c>
      <c r="E280" s="179" t="s">
        <v>536</v>
      </c>
      <c r="F280" s="179">
        <v>332.8</v>
      </c>
      <c r="G280" s="179"/>
      <c r="H280" s="179">
        <v>405</v>
      </c>
      <c r="I280" s="181">
        <v>419</v>
      </c>
      <c r="J280" s="151" t="s">
        <v>740</v>
      </c>
      <c r="K280" s="152">
        <f t="shared" si="110"/>
        <v>72.199999999999989</v>
      </c>
      <c r="L280" s="153">
        <f t="shared" si="111"/>
        <v>0.21694711538461534</v>
      </c>
      <c r="M280" s="148" t="s">
        <v>534</v>
      </c>
      <c r="N280" s="154">
        <v>43860</v>
      </c>
      <c r="O280" s="1"/>
      <c r="P280" s="1"/>
      <c r="Q280" s="1"/>
      <c r="R280" s="6" t="s">
        <v>725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70">
        <v>144</v>
      </c>
      <c r="B281" s="169">
        <v>43641</v>
      </c>
      <c r="C281" s="169"/>
      <c r="D281" s="170" t="s">
        <v>149</v>
      </c>
      <c r="E281" s="171" t="s">
        <v>564</v>
      </c>
      <c r="F281" s="171">
        <v>386</v>
      </c>
      <c r="G281" s="172"/>
      <c r="H281" s="172">
        <v>395</v>
      </c>
      <c r="I281" s="172">
        <v>452</v>
      </c>
      <c r="J281" s="173" t="s">
        <v>741</v>
      </c>
      <c r="K281" s="174">
        <f t="shared" si="110"/>
        <v>9</v>
      </c>
      <c r="L281" s="175">
        <f t="shared" si="111"/>
        <v>2.3316062176165803E-2</v>
      </c>
      <c r="M281" s="171" t="s">
        <v>655</v>
      </c>
      <c r="N281" s="169">
        <v>43868</v>
      </c>
      <c r="O281" s="1"/>
      <c r="P281" s="1"/>
      <c r="Q281" s="1"/>
      <c r="R281" s="6" t="s">
        <v>725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0">
        <v>145</v>
      </c>
      <c r="B282" s="169">
        <v>43707</v>
      </c>
      <c r="C282" s="169"/>
      <c r="D282" s="170" t="s">
        <v>130</v>
      </c>
      <c r="E282" s="171" t="s">
        <v>564</v>
      </c>
      <c r="F282" s="171">
        <v>137.5</v>
      </c>
      <c r="G282" s="172"/>
      <c r="H282" s="172">
        <v>138.5</v>
      </c>
      <c r="I282" s="172">
        <v>190</v>
      </c>
      <c r="J282" s="173" t="s">
        <v>759</v>
      </c>
      <c r="K282" s="174">
        <f t="shared" si="110"/>
        <v>1</v>
      </c>
      <c r="L282" s="175">
        <f t="shared" si="111"/>
        <v>7.2727272727272727E-3</v>
      </c>
      <c r="M282" s="171" t="s">
        <v>655</v>
      </c>
      <c r="N282" s="169">
        <v>44432</v>
      </c>
      <c r="O282" s="1"/>
      <c r="P282" s="1"/>
      <c r="Q282" s="1"/>
      <c r="R282" s="6" t="s">
        <v>721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146</v>
      </c>
      <c r="B283" s="177">
        <v>43731</v>
      </c>
      <c r="C283" s="177"/>
      <c r="D283" s="178" t="s">
        <v>401</v>
      </c>
      <c r="E283" s="179" t="s">
        <v>564</v>
      </c>
      <c r="F283" s="179">
        <v>235</v>
      </c>
      <c r="G283" s="179"/>
      <c r="H283" s="179">
        <v>295</v>
      </c>
      <c r="I283" s="181">
        <v>296</v>
      </c>
      <c r="J283" s="151" t="s">
        <v>742</v>
      </c>
      <c r="K283" s="152">
        <f t="shared" si="110"/>
        <v>60</v>
      </c>
      <c r="L283" s="153">
        <f t="shared" si="111"/>
        <v>0.25531914893617019</v>
      </c>
      <c r="M283" s="148" t="s">
        <v>534</v>
      </c>
      <c r="N283" s="154">
        <v>43844</v>
      </c>
      <c r="O283" s="1"/>
      <c r="P283" s="1"/>
      <c r="Q283" s="1"/>
      <c r="R283" s="6" t="s">
        <v>725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76">
        <v>147</v>
      </c>
      <c r="B284" s="177">
        <v>43752</v>
      </c>
      <c r="C284" s="177"/>
      <c r="D284" s="178" t="s">
        <v>743</v>
      </c>
      <c r="E284" s="179" t="s">
        <v>564</v>
      </c>
      <c r="F284" s="179">
        <v>277.5</v>
      </c>
      <c r="G284" s="179"/>
      <c r="H284" s="179">
        <v>333</v>
      </c>
      <c r="I284" s="181">
        <v>333</v>
      </c>
      <c r="J284" s="151" t="s">
        <v>744</v>
      </c>
      <c r="K284" s="152">
        <f t="shared" si="110"/>
        <v>55.5</v>
      </c>
      <c r="L284" s="153">
        <f t="shared" si="111"/>
        <v>0.2</v>
      </c>
      <c r="M284" s="148" t="s">
        <v>534</v>
      </c>
      <c r="N284" s="154">
        <v>43846</v>
      </c>
      <c r="O284" s="1"/>
      <c r="P284" s="1"/>
      <c r="Q284" s="1"/>
      <c r="R284" s="6" t="s">
        <v>721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76">
        <v>148</v>
      </c>
      <c r="B285" s="177">
        <v>43752</v>
      </c>
      <c r="C285" s="177"/>
      <c r="D285" s="178" t="s">
        <v>745</v>
      </c>
      <c r="E285" s="179" t="s">
        <v>564</v>
      </c>
      <c r="F285" s="179">
        <v>930</v>
      </c>
      <c r="G285" s="179"/>
      <c r="H285" s="179">
        <v>1165</v>
      </c>
      <c r="I285" s="181">
        <v>1200</v>
      </c>
      <c r="J285" s="151" t="s">
        <v>746</v>
      </c>
      <c r="K285" s="152">
        <f t="shared" si="110"/>
        <v>235</v>
      </c>
      <c r="L285" s="153">
        <f t="shared" si="111"/>
        <v>0.25268817204301075</v>
      </c>
      <c r="M285" s="148" t="s">
        <v>534</v>
      </c>
      <c r="N285" s="154">
        <v>43847</v>
      </c>
      <c r="O285" s="1"/>
      <c r="P285" s="1"/>
      <c r="Q285" s="1"/>
      <c r="R285" s="6" t="s">
        <v>725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76">
        <v>149</v>
      </c>
      <c r="B286" s="177">
        <v>43753</v>
      </c>
      <c r="C286" s="177"/>
      <c r="D286" s="178" t="s">
        <v>747</v>
      </c>
      <c r="E286" s="179" t="s">
        <v>564</v>
      </c>
      <c r="F286" s="149">
        <v>111</v>
      </c>
      <c r="G286" s="179"/>
      <c r="H286" s="179">
        <v>141</v>
      </c>
      <c r="I286" s="181">
        <v>141</v>
      </c>
      <c r="J286" s="151" t="s">
        <v>549</v>
      </c>
      <c r="K286" s="152">
        <f t="shared" si="110"/>
        <v>30</v>
      </c>
      <c r="L286" s="153">
        <f t="shared" si="111"/>
        <v>0.27027027027027029</v>
      </c>
      <c r="M286" s="148" t="s">
        <v>534</v>
      </c>
      <c r="N286" s="154">
        <v>44328</v>
      </c>
      <c r="O286" s="1"/>
      <c r="P286" s="1"/>
      <c r="Q286" s="1"/>
      <c r="R286" s="6" t="s">
        <v>725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76">
        <v>150</v>
      </c>
      <c r="B287" s="177">
        <v>43753</v>
      </c>
      <c r="C287" s="177"/>
      <c r="D287" s="178" t="s">
        <v>748</v>
      </c>
      <c r="E287" s="179" t="s">
        <v>564</v>
      </c>
      <c r="F287" s="149">
        <v>296</v>
      </c>
      <c r="G287" s="179"/>
      <c r="H287" s="179">
        <v>370</v>
      </c>
      <c r="I287" s="181">
        <v>370</v>
      </c>
      <c r="J287" s="151" t="s">
        <v>622</v>
      </c>
      <c r="K287" s="152">
        <f t="shared" ref="K287:K306" si="112">H287-F287</f>
        <v>74</v>
      </c>
      <c r="L287" s="153">
        <f t="shared" ref="L287:L306" si="113">K287/F287</f>
        <v>0.25</v>
      </c>
      <c r="M287" s="148" t="s">
        <v>534</v>
      </c>
      <c r="N287" s="154">
        <v>43853</v>
      </c>
      <c r="O287" s="1"/>
      <c r="P287" s="1"/>
      <c r="Q287" s="1"/>
      <c r="R287" s="6" t="s">
        <v>725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76">
        <v>151</v>
      </c>
      <c r="B288" s="177">
        <v>43754</v>
      </c>
      <c r="C288" s="177"/>
      <c r="D288" s="178" t="s">
        <v>749</v>
      </c>
      <c r="E288" s="179" t="s">
        <v>564</v>
      </c>
      <c r="F288" s="149">
        <v>300</v>
      </c>
      <c r="G288" s="179"/>
      <c r="H288" s="179">
        <v>382.5</v>
      </c>
      <c r="I288" s="181">
        <v>344</v>
      </c>
      <c r="J288" s="151" t="s">
        <v>790</v>
      </c>
      <c r="K288" s="152">
        <f t="shared" si="112"/>
        <v>82.5</v>
      </c>
      <c r="L288" s="153">
        <f t="shared" si="113"/>
        <v>0.27500000000000002</v>
      </c>
      <c r="M288" s="148" t="s">
        <v>534</v>
      </c>
      <c r="N288" s="154">
        <v>44238</v>
      </c>
      <c r="O288" s="1"/>
      <c r="P288" s="1"/>
      <c r="Q288" s="1"/>
      <c r="R288" s="6" t="s">
        <v>725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76">
        <v>152</v>
      </c>
      <c r="B289" s="177">
        <v>43832</v>
      </c>
      <c r="C289" s="177"/>
      <c r="D289" s="178" t="s">
        <v>750</v>
      </c>
      <c r="E289" s="179" t="s">
        <v>564</v>
      </c>
      <c r="F289" s="149">
        <v>495</v>
      </c>
      <c r="G289" s="179"/>
      <c r="H289" s="179">
        <v>595</v>
      </c>
      <c r="I289" s="181">
        <v>590</v>
      </c>
      <c r="J289" s="151" t="s">
        <v>789</v>
      </c>
      <c r="K289" s="152">
        <f t="shared" si="112"/>
        <v>100</v>
      </c>
      <c r="L289" s="153">
        <f t="shared" si="113"/>
        <v>0.20202020202020202</v>
      </c>
      <c r="M289" s="148" t="s">
        <v>534</v>
      </c>
      <c r="N289" s="154">
        <v>44589</v>
      </c>
      <c r="O289" s="1"/>
      <c r="P289" s="1"/>
      <c r="Q289" s="1"/>
      <c r="R289" s="6" t="s">
        <v>725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76">
        <v>153</v>
      </c>
      <c r="B290" s="177">
        <v>43966</v>
      </c>
      <c r="C290" s="177"/>
      <c r="D290" s="178" t="s">
        <v>71</v>
      </c>
      <c r="E290" s="179" t="s">
        <v>564</v>
      </c>
      <c r="F290" s="149">
        <v>67.5</v>
      </c>
      <c r="G290" s="179"/>
      <c r="H290" s="179">
        <v>86</v>
      </c>
      <c r="I290" s="181">
        <v>86</v>
      </c>
      <c r="J290" s="151" t="s">
        <v>751</v>
      </c>
      <c r="K290" s="152">
        <f t="shared" si="112"/>
        <v>18.5</v>
      </c>
      <c r="L290" s="153">
        <f t="shared" si="113"/>
        <v>0.27407407407407408</v>
      </c>
      <c r="M290" s="148" t="s">
        <v>534</v>
      </c>
      <c r="N290" s="154">
        <v>44008</v>
      </c>
      <c r="O290" s="1"/>
      <c r="P290" s="1"/>
      <c r="Q290" s="1"/>
      <c r="R290" s="6" t="s">
        <v>725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76">
        <v>154</v>
      </c>
      <c r="B291" s="177">
        <v>44035</v>
      </c>
      <c r="C291" s="177"/>
      <c r="D291" s="178" t="s">
        <v>444</v>
      </c>
      <c r="E291" s="179" t="s">
        <v>564</v>
      </c>
      <c r="F291" s="149">
        <v>231</v>
      </c>
      <c r="G291" s="179"/>
      <c r="H291" s="179">
        <v>281</v>
      </c>
      <c r="I291" s="181">
        <v>281</v>
      </c>
      <c r="J291" s="151" t="s">
        <v>622</v>
      </c>
      <c r="K291" s="152">
        <f t="shared" si="112"/>
        <v>50</v>
      </c>
      <c r="L291" s="153">
        <f t="shared" si="113"/>
        <v>0.21645021645021645</v>
      </c>
      <c r="M291" s="148" t="s">
        <v>534</v>
      </c>
      <c r="N291" s="154">
        <v>44358</v>
      </c>
      <c r="O291" s="1"/>
      <c r="P291" s="1"/>
      <c r="Q291" s="1"/>
      <c r="R291" s="6" t="s">
        <v>725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76">
        <v>155</v>
      </c>
      <c r="B292" s="177">
        <v>44092</v>
      </c>
      <c r="C292" s="177"/>
      <c r="D292" s="178" t="s">
        <v>385</v>
      </c>
      <c r="E292" s="179" t="s">
        <v>564</v>
      </c>
      <c r="F292" s="179">
        <v>206</v>
      </c>
      <c r="G292" s="179"/>
      <c r="H292" s="179">
        <v>248</v>
      </c>
      <c r="I292" s="181">
        <v>248</v>
      </c>
      <c r="J292" s="151" t="s">
        <v>622</v>
      </c>
      <c r="K292" s="152">
        <f t="shared" si="112"/>
        <v>42</v>
      </c>
      <c r="L292" s="153">
        <f t="shared" si="113"/>
        <v>0.20388349514563106</v>
      </c>
      <c r="M292" s="148" t="s">
        <v>534</v>
      </c>
      <c r="N292" s="154">
        <v>44214</v>
      </c>
      <c r="O292" s="1"/>
      <c r="P292" s="1"/>
      <c r="Q292" s="1"/>
      <c r="R292" s="6" t="s">
        <v>725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76">
        <v>156</v>
      </c>
      <c r="B293" s="177">
        <v>44140</v>
      </c>
      <c r="C293" s="177"/>
      <c r="D293" s="178" t="s">
        <v>385</v>
      </c>
      <c r="E293" s="179" t="s">
        <v>564</v>
      </c>
      <c r="F293" s="179">
        <v>182.5</v>
      </c>
      <c r="G293" s="179"/>
      <c r="H293" s="179">
        <v>248</v>
      </c>
      <c r="I293" s="181">
        <v>248</v>
      </c>
      <c r="J293" s="151" t="s">
        <v>622</v>
      </c>
      <c r="K293" s="152">
        <f t="shared" si="112"/>
        <v>65.5</v>
      </c>
      <c r="L293" s="153">
        <f t="shared" si="113"/>
        <v>0.35890410958904112</v>
      </c>
      <c r="M293" s="148" t="s">
        <v>534</v>
      </c>
      <c r="N293" s="154">
        <v>44214</v>
      </c>
      <c r="O293" s="1"/>
      <c r="P293" s="1"/>
      <c r="Q293" s="1"/>
      <c r="R293" s="6" t="s">
        <v>725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76">
        <v>157</v>
      </c>
      <c r="B294" s="177">
        <v>44140</v>
      </c>
      <c r="C294" s="177"/>
      <c r="D294" s="178" t="s">
        <v>313</v>
      </c>
      <c r="E294" s="179" t="s">
        <v>564</v>
      </c>
      <c r="F294" s="179">
        <v>247.5</v>
      </c>
      <c r="G294" s="179"/>
      <c r="H294" s="179">
        <v>320</v>
      </c>
      <c r="I294" s="181">
        <v>320</v>
      </c>
      <c r="J294" s="151" t="s">
        <v>622</v>
      </c>
      <c r="K294" s="152">
        <f t="shared" si="112"/>
        <v>72.5</v>
      </c>
      <c r="L294" s="153">
        <f t="shared" si="113"/>
        <v>0.29292929292929293</v>
      </c>
      <c r="M294" s="148" t="s">
        <v>534</v>
      </c>
      <c r="N294" s="154">
        <v>44323</v>
      </c>
      <c r="O294" s="1"/>
      <c r="P294" s="1"/>
      <c r="Q294" s="1"/>
      <c r="R294" s="6" t="s">
        <v>725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76">
        <v>158</v>
      </c>
      <c r="B295" s="177">
        <v>44140</v>
      </c>
      <c r="C295" s="177"/>
      <c r="D295" s="178" t="s">
        <v>266</v>
      </c>
      <c r="E295" s="179" t="s">
        <v>564</v>
      </c>
      <c r="F295" s="149">
        <v>925</v>
      </c>
      <c r="G295" s="179"/>
      <c r="H295" s="179">
        <v>1095</v>
      </c>
      <c r="I295" s="181">
        <v>1093</v>
      </c>
      <c r="J295" s="151" t="s">
        <v>752</v>
      </c>
      <c r="K295" s="152">
        <f t="shared" si="112"/>
        <v>170</v>
      </c>
      <c r="L295" s="153">
        <f t="shared" si="113"/>
        <v>0.18378378378378379</v>
      </c>
      <c r="M295" s="148" t="s">
        <v>534</v>
      </c>
      <c r="N295" s="154">
        <v>44201</v>
      </c>
      <c r="O295" s="1"/>
      <c r="P295" s="1"/>
      <c r="Q295" s="1"/>
      <c r="R295" s="6" t="s">
        <v>725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76">
        <v>159</v>
      </c>
      <c r="B296" s="177">
        <v>44140</v>
      </c>
      <c r="C296" s="177"/>
      <c r="D296" s="178" t="s">
        <v>329</v>
      </c>
      <c r="E296" s="179" t="s">
        <v>564</v>
      </c>
      <c r="F296" s="149">
        <v>332.5</v>
      </c>
      <c r="G296" s="179"/>
      <c r="H296" s="179">
        <v>393</v>
      </c>
      <c r="I296" s="181">
        <v>406</v>
      </c>
      <c r="J296" s="151" t="s">
        <v>753</v>
      </c>
      <c r="K296" s="152">
        <f t="shared" si="112"/>
        <v>60.5</v>
      </c>
      <c r="L296" s="153">
        <f t="shared" si="113"/>
        <v>0.18195488721804512</v>
      </c>
      <c r="M296" s="148" t="s">
        <v>534</v>
      </c>
      <c r="N296" s="154">
        <v>44256</v>
      </c>
      <c r="O296" s="1"/>
      <c r="P296" s="1"/>
      <c r="Q296" s="1"/>
      <c r="R296" s="6" t="s">
        <v>725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76">
        <v>160</v>
      </c>
      <c r="B297" s="177">
        <v>44141</v>
      </c>
      <c r="C297" s="177"/>
      <c r="D297" s="178" t="s">
        <v>444</v>
      </c>
      <c r="E297" s="179" t="s">
        <v>564</v>
      </c>
      <c r="F297" s="149">
        <v>231</v>
      </c>
      <c r="G297" s="179"/>
      <c r="H297" s="179">
        <v>281</v>
      </c>
      <c r="I297" s="181">
        <v>281</v>
      </c>
      <c r="J297" s="151" t="s">
        <v>622</v>
      </c>
      <c r="K297" s="152">
        <f t="shared" si="112"/>
        <v>50</v>
      </c>
      <c r="L297" s="153">
        <f t="shared" si="113"/>
        <v>0.21645021645021645</v>
      </c>
      <c r="M297" s="148" t="s">
        <v>534</v>
      </c>
      <c r="N297" s="154">
        <v>44358</v>
      </c>
      <c r="O297" s="1"/>
      <c r="P297" s="1"/>
      <c r="Q297" s="1"/>
      <c r="R297" s="6" t="s">
        <v>725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76">
        <v>161</v>
      </c>
      <c r="B298" s="177">
        <v>44187</v>
      </c>
      <c r="C298" s="177"/>
      <c r="D298" s="178" t="s">
        <v>420</v>
      </c>
      <c r="E298" s="179" t="s">
        <v>564</v>
      </c>
      <c r="F298" s="149">
        <v>190</v>
      </c>
      <c r="G298" s="179"/>
      <c r="H298" s="179">
        <v>239</v>
      </c>
      <c r="I298" s="181">
        <v>239</v>
      </c>
      <c r="J298" s="151" t="s">
        <v>839</v>
      </c>
      <c r="K298" s="152">
        <f t="shared" si="112"/>
        <v>49</v>
      </c>
      <c r="L298" s="153">
        <f t="shared" si="113"/>
        <v>0.25789473684210529</v>
      </c>
      <c r="M298" s="148" t="s">
        <v>534</v>
      </c>
      <c r="N298" s="154">
        <v>44844</v>
      </c>
      <c r="O298" s="1"/>
      <c r="P298" s="1"/>
      <c r="Q298" s="1"/>
      <c r="R298" s="6" t="s">
        <v>725</v>
      </c>
    </row>
    <row r="299" spans="1:26" ht="12.75" customHeight="1">
      <c r="A299" s="176">
        <v>162</v>
      </c>
      <c r="B299" s="177">
        <v>44258</v>
      </c>
      <c r="C299" s="177"/>
      <c r="D299" s="178" t="s">
        <v>750</v>
      </c>
      <c r="E299" s="179" t="s">
        <v>564</v>
      </c>
      <c r="F299" s="149">
        <v>495</v>
      </c>
      <c r="G299" s="179"/>
      <c r="H299" s="179">
        <v>595</v>
      </c>
      <c r="I299" s="181">
        <v>590</v>
      </c>
      <c r="J299" s="151" t="s">
        <v>789</v>
      </c>
      <c r="K299" s="152">
        <f t="shared" si="112"/>
        <v>100</v>
      </c>
      <c r="L299" s="153">
        <f t="shared" si="113"/>
        <v>0.20202020202020202</v>
      </c>
      <c r="M299" s="148" t="s">
        <v>534</v>
      </c>
      <c r="N299" s="154">
        <v>44589</v>
      </c>
      <c r="O299" s="1"/>
      <c r="P299" s="1"/>
      <c r="R299" s="6" t="s">
        <v>725</v>
      </c>
    </row>
    <row r="300" spans="1:26" ht="12.75" customHeight="1">
      <c r="A300" s="176">
        <v>163</v>
      </c>
      <c r="B300" s="177">
        <v>44274</v>
      </c>
      <c r="C300" s="177"/>
      <c r="D300" s="178" t="s">
        <v>329</v>
      </c>
      <c r="E300" s="179" t="s">
        <v>564</v>
      </c>
      <c r="F300" s="149">
        <v>355</v>
      </c>
      <c r="G300" s="179"/>
      <c r="H300" s="179">
        <v>422.5</v>
      </c>
      <c r="I300" s="181">
        <v>420</v>
      </c>
      <c r="J300" s="151" t="s">
        <v>754</v>
      </c>
      <c r="K300" s="152">
        <f t="shared" si="112"/>
        <v>67.5</v>
      </c>
      <c r="L300" s="153">
        <f t="shared" si="113"/>
        <v>0.19014084507042253</v>
      </c>
      <c r="M300" s="148" t="s">
        <v>534</v>
      </c>
      <c r="N300" s="154">
        <v>44361</v>
      </c>
      <c r="O300" s="1"/>
      <c r="R300" s="194" t="s">
        <v>725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76">
        <v>164</v>
      </c>
      <c r="B301" s="177">
        <v>44295</v>
      </c>
      <c r="C301" s="177"/>
      <c r="D301" s="178" t="s">
        <v>755</v>
      </c>
      <c r="E301" s="179" t="s">
        <v>564</v>
      </c>
      <c r="F301" s="149">
        <v>555</v>
      </c>
      <c r="G301" s="179"/>
      <c r="H301" s="179">
        <v>663</v>
      </c>
      <c r="I301" s="181">
        <v>663</v>
      </c>
      <c r="J301" s="151" t="s">
        <v>756</v>
      </c>
      <c r="K301" s="152">
        <f t="shared" si="112"/>
        <v>108</v>
      </c>
      <c r="L301" s="153">
        <f t="shared" si="113"/>
        <v>0.19459459459459461</v>
      </c>
      <c r="M301" s="148" t="s">
        <v>534</v>
      </c>
      <c r="N301" s="154">
        <v>44321</v>
      </c>
      <c r="O301" s="1"/>
      <c r="P301" s="1"/>
      <c r="Q301" s="1"/>
      <c r="R301" s="194" t="s">
        <v>725</v>
      </c>
    </row>
    <row r="302" spans="1:26" ht="12.75" customHeight="1">
      <c r="A302" s="176">
        <v>165</v>
      </c>
      <c r="B302" s="177">
        <v>44308</v>
      </c>
      <c r="C302" s="177"/>
      <c r="D302" s="178" t="s">
        <v>357</v>
      </c>
      <c r="E302" s="179" t="s">
        <v>564</v>
      </c>
      <c r="F302" s="149">
        <v>126.5</v>
      </c>
      <c r="G302" s="179"/>
      <c r="H302" s="179">
        <v>155</v>
      </c>
      <c r="I302" s="181">
        <v>155</v>
      </c>
      <c r="J302" s="151" t="s">
        <v>622</v>
      </c>
      <c r="K302" s="152">
        <f t="shared" si="112"/>
        <v>28.5</v>
      </c>
      <c r="L302" s="153">
        <f t="shared" si="113"/>
        <v>0.22529644268774704</v>
      </c>
      <c r="M302" s="148" t="s">
        <v>534</v>
      </c>
      <c r="N302" s="154">
        <v>44362</v>
      </c>
      <c r="O302" s="1"/>
      <c r="R302" s="194" t="s">
        <v>725</v>
      </c>
    </row>
    <row r="303" spans="1:26" ht="12.75" customHeight="1">
      <c r="A303" s="219">
        <v>166</v>
      </c>
      <c r="B303" s="220">
        <v>44368</v>
      </c>
      <c r="C303" s="220"/>
      <c r="D303" s="221" t="s">
        <v>374</v>
      </c>
      <c r="E303" s="222" t="s">
        <v>564</v>
      </c>
      <c r="F303" s="223">
        <v>287.5</v>
      </c>
      <c r="G303" s="222"/>
      <c r="H303" s="222">
        <v>245</v>
      </c>
      <c r="I303" s="224">
        <v>344</v>
      </c>
      <c r="J303" s="161" t="s">
        <v>785</v>
      </c>
      <c r="K303" s="162">
        <f t="shared" si="112"/>
        <v>-42.5</v>
      </c>
      <c r="L303" s="163">
        <f t="shared" si="113"/>
        <v>-0.14782608695652175</v>
      </c>
      <c r="M303" s="159" t="s">
        <v>546</v>
      </c>
      <c r="N303" s="156">
        <v>44508</v>
      </c>
      <c r="O303" s="1"/>
      <c r="R303" s="194" t="s">
        <v>725</v>
      </c>
    </row>
    <row r="304" spans="1:26" ht="12.75" customHeight="1">
      <c r="A304" s="176">
        <v>167</v>
      </c>
      <c r="B304" s="177">
        <v>44368</v>
      </c>
      <c r="C304" s="177"/>
      <c r="D304" s="178" t="s">
        <v>444</v>
      </c>
      <c r="E304" s="179" t="s">
        <v>564</v>
      </c>
      <c r="F304" s="149">
        <v>241</v>
      </c>
      <c r="G304" s="179"/>
      <c r="H304" s="179">
        <v>298</v>
      </c>
      <c r="I304" s="181">
        <v>320</v>
      </c>
      <c r="J304" s="151" t="s">
        <v>622</v>
      </c>
      <c r="K304" s="152">
        <f t="shared" si="112"/>
        <v>57</v>
      </c>
      <c r="L304" s="153">
        <f t="shared" si="113"/>
        <v>0.23651452282157676</v>
      </c>
      <c r="M304" s="148" t="s">
        <v>534</v>
      </c>
      <c r="N304" s="154">
        <v>44802</v>
      </c>
      <c r="O304" s="41"/>
      <c r="R304" s="194" t="s">
        <v>725</v>
      </c>
    </row>
    <row r="305" spans="1:18" ht="12.75" customHeight="1">
      <c r="A305" s="176">
        <v>168</v>
      </c>
      <c r="B305" s="177">
        <v>44406</v>
      </c>
      <c r="C305" s="177"/>
      <c r="D305" s="178" t="s">
        <v>357</v>
      </c>
      <c r="E305" s="179" t="s">
        <v>564</v>
      </c>
      <c r="F305" s="149">
        <v>162.5</v>
      </c>
      <c r="G305" s="179"/>
      <c r="H305" s="179">
        <v>200</v>
      </c>
      <c r="I305" s="181">
        <v>200</v>
      </c>
      <c r="J305" s="151" t="s">
        <v>622</v>
      </c>
      <c r="K305" s="152">
        <f t="shared" si="112"/>
        <v>37.5</v>
      </c>
      <c r="L305" s="153">
        <f t="shared" si="113"/>
        <v>0.23076923076923078</v>
      </c>
      <c r="M305" s="148" t="s">
        <v>534</v>
      </c>
      <c r="N305" s="154">
        <v>44802</v>
      </c>
      <c r="O305" s="1"/>
      <c r="R305" s="194" t="s">
        <v>725</v>
      </c>
    </row>
    <row r="306" spans="1:18" ht="12.75" customHeight="1">
      <c r="A306" s="176">
        <v>169</v>
      </c>
      <c r="B306" s="177">
        <v>44462</v>
      </c>
      <c r="C306" s="177"/>
      <c r="D306" s="178" t="s">
        <v>761</v>
      </c>
      <c r="E306" s="179" t="s">
        <v>564</v>
      </c>
      <c r="F306" s="149">
        <v>1235</v>
      </c>
      <c r="G306" s="179"/>
      <c r="H306" s="179">
        <v>1505</v>
      </c>
      <c r="I306" s="181">
        <v>1500</v>
      </c>
      <c r="J306" s="151" t="s">
        <v>622</v>
      </c>
      <c r="K306" s="152">
        <f t="shared" si="112"/>
        <v>270</v>
      </c>
      <c r="L306" s="153">
        <f t="shared" si="113"/>
        <v>0.21862348178137653</v>
      </c>
      <c r="M306" s="148" t="s">
        <v>534</v>
      </c>
      <c r="N306" s="154">
        <v>44564</v>
      </c>
      <c r="O306" s="1"/>
      <c r="R306" s="194" t="s">
        <v>725</v>
      </c>
    </row>
    <row r="307" spans="1:18" ht="12.75" customHeight="1">
      <c r="A307" s="206">
        <v>170</v>
      </c>
      <c r="B307" s="207">
        <v>44480</v>
      </c>
      <c r="C307" s="207"/>
      <c r="D307" s="208" t="s">
        <v>763</v>
      </c>
      <c r="E307" s="209" t="s">
        <v>564</v>
      </c>
      <c r="F307" s="54">
        <v>58.75</v>
      </c>
      <c r="G307" s="209"/>
      <c r="H307" s="306"/>
      <c r="I307" s="213"/>
      <c r="J307" s="307" t="s">
        <v>537</v>
      </c>
      <c r="K307" s="206"/>
      <c r="L307" s="207"/>
      <c r="M307" s="207"/>
      <c r="N307" s="208"/>
      <c r="O307" s="41"/>
      <c r="R307" s="194" t="s">
        <v>725</v>
      </c>
    </row>
    <row r="308" spans="1:18" ht="12.75" customHeight="1">
      <c r="A308" s="210">
        <v>171</v>
      </c>
      <c r="B308" s="211">
        <v>44481</v>
      </c>
      <c r="C308" s="211"/>
      <c r="D308" s="212" t="s">
        <v>255</v>
      </c>
      <c r="E308" s="213" t="s">
        <v>564</v>
      </c>
      <c r="F308" s="214" t="s">
        <v>765</v>
      </c>
      <c r="G308" s="213"/>
      <c r="H308" s="213"/>
      <c r="I308" s="213">
        <v>380</v>
      </c>
      <c r="J308" s="215" t="s">
        <v>537</v>
      </c>
      <c r="K308" s="210"/>
      <c r="L308" s="211"/>
      <c r="M308" s="211"/>
      <c r="N308" s="212"/>
      <c r="O308" s="41"/>
      <c r="R308" s="194" t="s">
        <v>725</v>
      </c>
    </row>
    <row r="309" spans="1:18" ht="12.75" customHeight="1">
      <c r="A309" s="176">
        <v>172</v>
      </c>
      <c r="B309" s="177">
        <v>44481</v>
      </c>
      <c r="C309" s="177"/>
      <c r="D309" s="178" t="s">
        <v>380</v>
      </c>
      <c r="E309" s="179" t="s">
        <v>564</v>
      </c>
      <c r="F309" s="149">
        <v>45.5</v>
      </c>
      <c r="G309" s="179"/>
      <c r="H309" s="179">
        <v>56.5</v>
      </c>
      <c r="I309" s="181">
        <v>56</v>
      </c>
      <c r="J309" s="151" t="s">
        <v>862</v>
      </c>
      <c r="K309" s="152">
        <f>H309-F309</f>
        <v>11</v>
      </c>
      <c r="L309" s="153">
        <f>K309/F309</f>
        <v>0.24175824175824176</v>
      </c>
      <c r="M309" s="148" t="s">
        <v>534</v>
      </c>
      <c r="N309" s="154">
        <v>44881</v>
      </c>
      <c r="O309" s="41"/>
      <c r="R309" s="194"/>
    </row>
    <row r="310" spans="1:18" ht="12.75" customHeight="1">
      <c r="A310" s="176">
        <v>173</v>
      </c>
      <c r="B310" s="177">
        <v>44551</v>
      </c>
      <c r="C310" s="177"/>
      <c r="D310" s="178" t="s">
        <v>118</v>
      </c>
      <c r="E310" s="179" t="s">
        <v>564</v>
      </c>
      <c r="F310" s="149">
        <v>2300</v>
      </c>
      <c r="G310" s="179"/>
      <c r="H310" s="179">
        <f>(2820+2200)/2</f>
        <v>2510</v>
      </c>
      <c r="I310" s="181">
        <v>3000</v>
      </c>
      <c r="J310" s="151" t="s">
        <v>797</v>
      </c>
      <c r="K310" s="152">
        <f>H310-F310</f>
        <v>210</v>
      </c>
      <c r="L310" s="153">
        <f>K310/F310</f>
        <v>9.1304347826086957E-2</v>
      </c>
      <c r="M310" s="148" t="s">
        <v>534</v>
      </c>
      <c r="N310" s="154">
        <v>44649</v>
      </c>
      <c r="O310" s="1"/>
      <c r="R310" s="194"/>
    </row>
    <row r="311" spans="1:18" ht="12.75" customHeight="1">
      <c r="A311" s="216">
        <v>174</v>
      </c>
      <c r="B311" s="211">
        <v>44606</v>
      </c>
      <c r="C311" s="216"/>
      <c r="D311" s="216" t="s">
        <v>399</v>
      </c>
      <c r="E311" s="213" t="s">
        <v>564</v>
      </c>
      <c r="F311" s="213" t="s">
        <v>792</v>
      </c>
      <c r="G311" s="213"/>
      <c r="H311" s="213"/>
      <c r="I311" s="213">
        <v>764</v>
      </c>
      <c r="J311" s="213" t="s">
        <v>537</v>
      </c>
      <c r="K311" s="213"/>
      <c r="L311" s="213"/>
      <c r="M311" s="213"/>
      <c r="N311" s="216"/>
      <c r="O311" s="41"/>
      <c r="R311" s="194"/>
    </row>
    <row r="312" spans="1:18" ht="12.75" customHeight="1">
      <c r="A312" s="176">
        <v>175</v>
      </c>
      <c r="B312" s="177">
        <v>44613</v>
      </c>
      <c r="C312" s="177"/>
      <c r="D312" s="178" t="s">
        <v>761</v>
      </c>
      <c r="E312" s="179" t="s">
        <v>564</v>
      </c>
      <c r="F312" s="149">
        <v>1255</v>
      </c>
      <c r="G312" s="179"/>
      <c r="H312" s="179">
        <v>1515</v>
      </c>
      <c r="I312" s="181">
        <v>1510</v>
      </c>
      <c r="J312" s="151" t="s">
        <v>622</v>
      </c>
      <c r="K312" s="152">
        <f>H312-F312</f>
        <v>260</v>
      </c>
      <c r="L312" s="153">
        <f>K312/F312</f>
        <v>0.20717131474103587</v>
      </c>
      <c r="M312" s="148" t="s">
        <v>534</v>
      </c>
      <c r="N312" s="154">
        <v>44834</v>
      </c>
      <c r="O312" s="41"/>
      <c r="R312" s="194"/>
    </row>
    <row r="313" spans="1:18" ht="12.75" customHeight="1">
      <c r="A313">
        <v>176</v>
      </c>
      <c r="B313" s="211">
        <v>44670</v>
      </c>
      <c r="C313" s="211"/>
      <c r="D313" s="216" t="s">
        <v>499</v>
      </c>
      <c r="E313" s="241" t="s">
        <v>564</v>
      </c>
      <c r="F313" s="213" t="s">
        <v>799</v>
      </c>
      <c r="G313" s="213"/>
      <c r="H313" s="213"/>
      <c r="I313" s="213">
        <v>553</v>
      </c>
      <c r="J313" s="213" t="s">
        <v>537</v>
      </c>
      <c r="K313" s="213"/>
      <c r="L313" s="213"/>
      <c r="M313" s="213"/>
      <c r="N313" s="213"/>
      <c r="O313" s="41"/>
      <c r="R313" s="194"/>
    </row>
    <row r="314" spans="1:18" ht="12.75" customHeight="1">
      <c r="A314" s="176">
        <v>177</v>
      </c>
      <c r="B314" s="177">
        <v>44746</v>
      </c>
      <c r="C314" s="177"/>
      <c r="D314" s="178" t="s">
        <v>832</v>
      </c>
      <c r="E314" s="179" t="s">
        <v>564</v>
      </c>
      <c r="F314" s="149">
        <v>207.5</v>
      </c>
      <c r="G314" s="179"/>
      <c r="H314" s="179">
        <v>254</v>
      </c>
      <c r="I314" s="181">
        <v>254</v>
      </c>
      <c r="J314" s="151" t="s">
        <v>622</v>
      </c>
      <c r="K314" s="152">
        <f>H314-F314</f>
        <v>46.5</v>
      </c>
      <c r="L314" s="153">
        <f>K314/F314</f>
        <v>0.22409638554216868</v>
      </c>
      <c r="M314" s="148" t="s">
        <v>534</v>
      </c>
      <c r="N314" s="154">
        <v>44792</v>
      </c>
      <c r="O314" s="1"/>
      <c r="R314" s="194"/>
    </row>
    <row r="315" spans="1:18" ht="12.75" customHeight="1">
      <c r="A315" s="176">
        <v>178</v>
      </c>
      <c r="B315" s="177">
        <v>44775</v>
      </c>
      <c r="C315" s="177"/>
      <c r="D315" s="178" t="s">
        <v>446</v>
      </c>
      <c r="E315" s="179" t="s">
        <v>564</v>
      </c>
      <c r="F315" s="149">
        <v>31.25</v>
      </c>
      <c r="G315" s="179"/>
      <c r="H315" s="179">
        <v>38.75</v>
      </c>
      <c r="I315" s="181">
        <v>38</v>
      </c>
      <c r="J315" s="151" t="s">
        <v>622</v>
      </c>
      <c r="K315" s="152">
        <f>H315-F315</f>
        <v>7.5</v>
      </c>
      <c r="L315" s="153">
        <f>K315/F315</f>
        <v>0.24</v>
      </c>
      <c r="M315" s="148" t="s">
        <v>534</v>
      </c>
      <c r="N315" s="154">
        <v>44844</v>
      </c>
      <c r="O315" s="41"/>
      <c r="R315" s="54"/>
    </row>
    <row r="316" spans="1:18" ht="12.75" customHeight="1">
      <c r="A316" s="210">
        <v>179</v>
      </c>
      <c r="B316" s="211">
        <v>44841</v>
      </c>
      <c r="C316" s="216"/>
      <c r="D316" s="216" t="s">
        <v>837</v>
      </c>
      <c r="E316" s="241" t="s">
        <v>564</v>
      </c>
      <c r="F316" s="213" t="s">
        <v>838</v>
      </c>
      <c r="G316" s="213"/>
      <c r="H316" s="213"/>
      <c r="I316" s="213">
        <v>840</v>
      </c>
      <c r="J316" s="213" t="s">
        <v>537</v>
      </c>
      <c r="K316" s="213"/>
      <c r="L316" s="213"/>
      <c r="M316" s="213"/>
      <c r="N316" s="213"/>
      <c r="O316" s="41"/>
      <c r="Q316" s="197"/>
      <c r="R316" s="54"/>
    </row>
    <row r="317" spans="1:18" ht="12.75" customHeight="1">
      <c r="A317" s="210">
        <v>180</v>
      </c>
      <c r="B317" s="211">
        <v>44844</v>
      </c>
      <c r="C317" s="216"/>
      <c r="D317" s="216" t="s">
        <v>401</v>
      </c>
      <c r="E317" s="241" t="s">
        <v>564</v>
      </c>
      <c r="F317" s="213" t="s">
        <v>840</v>
      </c>
      <c r="G317" s="213"/>
      <c r="H317" s="213"/>
      <c r="I317" s="213">
        <v>291</v>
      </c>
      <c r="J317" s="213" t="s">
        <v>537</v>
      </c>
      <c r="K317" s="213"/>
      <c r="L317" s="213"/>
      <c r="M317" s="213"/>
      <c r="N317" s="213"/>
      <c r="O317" s="41"/>
      <c r="Q317" s="197"/>
      <c r="R317" s="54"/>
    </row>
    <row r="318" spans="1:18" ht="12.75" customHeight="1">
      <c r="A318" s="210">
        <v>181</v>
      </c>
      <c r="B318" s="211">
        <v>44845</v>
      </c>
      <c r="C318" s="216"/>
      <c r="D318" s="216" t="s">
        <v>399</v>
      </c>
      <c r="E318" s="241" t="s">
        <v>564</v>
      </c>
      <c r="F318" s="213" t="s">
        <v>861</v>
      </c>
      <c r="G318" s="213"/>
      <c r="H318" s="213"/>
      <c r="I318" s="213">
        <v>765</v>
      </c>
      <c r="J318" s="213" t="s">
        <v>537</v>
      </c>
      <c r="K318" s="213"/>
      <c r="L318" s="213"/>
      <c r="M318" s="213"/>
      <c r="N318" s="213"/>
      <c r="O318" s="41"/>
      <c r="Q318" s="197"/>
      <c r="R318" s="54"/>
    </row>
    <row r="319" spans="1:18" ht="12.75" customHeight="1">
      <c r="A319" s="285">
        <v>182</v>
      </c>
      <c r="B319" s="211">
        <v>44981</v>
      </c>
      <c r="C319" s="211"/>
      <c r="D319" s="216" t="s">
        <v>818</v>
      </c>
      <c r="E319" s="241" t="s">
        <v>564</v>
      </c>
      <c r="F319" s="241" t="s">
        <v>867</v>
      </c>
      <c r="G319" s="213"/>
      <c r="H319" s="213"/>
      <c r="I319" s="213">
        <v>2080</v>
      </c>
      <c r="J319" s="213" t="s">
        <v>537</v>
      </c>
      <c r="K319" s="213"/>
      <c r="L319" s="213"/>
      <c r="M319" s="213"/>
      <c r="N319" s="213"/>
      <c r="O319" s="41"/>
      <c r="R319" s="54"/>
    </row>
    <row r="320" spans="1:18" ht="12.75" customHeight="1">
      <c r="A320" s="176">
        <v>183</v>
      </c>
      <c r="B320" s="177">
        <v>44986</v>
      </c>
      <c r="C320" s="177"/>
      <c r="D320" s="178" t="s">
        <v>446</v>
      </c>
      <c r="E320" s="179" t="s">
        <v>564</v>
      </c>
      <c r="F320" s="149">
        <v>57.5</v>
      </c>
      <c r="G320" s="179"/>
      <c r="H320" s="179">
        <v>120</v>
      </c>
      <c r="I320" s="181">
        <v>120</v>
      </c>
      <c r="J320" s="151" t="s">
        <v>622</v>
      </c>
      <c r="K320" s="152">
        <f>H320-F320</f>
        <v>62.5</v>
      </c>
      <c r="L320" s="153">
        <f>K320/F320</f>
        <v>1.0869565217391304</v>
      </c>
      <c r="M320" s="148" t="s">
        <v>534</v>
      </c>
      <c r="N320" s="154">
        <v>45415</v>
      </c>
      <c r="O320" s="41"/>
      <c r="R320" s="54"/>
    </row>
    <row r="321" spans="1:18" ht="12.75" customHeight="1">
      <c r="A321" s="285">
        <v>184</v>
      </c>
      <c r="B321" s="211">
        <v>45008</v>
      </c>
      <c r="C321" s="211"/>
      <c r="D321" s="216" t="s">
        <v>459</v>
      </c>
      <c r="E321" s="241" t="s">
        <v>564</v>
      </c>
      <c r="F321" s="241" t="s">
        <v>875</v>
      </c>
      <c r="G321" s="213"/>
      <c r="H321" s="213"/>
      <c r="I321" s="213">
        <v>3523</v>
      </c>
      <c r="J321" s="213" t="s">
        <v>537</v>
      </c>
      <c r="K321" s="213"/>
      <c r="L321" s="213"/>
      <c r="M321" s="213"/>
      <c r="N321" s="213"/>
      <c r="O321" s="41"/>
      <c r="R321" s="54"/>
    </row>
    <row r="322" spans="1:18" ht="12.75" customHeight="1">
      <c r="A322" s="210">
        <v>185</v>
      </c>
      <c r="B322" s="211">
        <v>45027</v>
      </c>
      <c r="C322" s="216"/>
      <c r="D322" s="216" t="s">
        <v>879</v>
      </c>
      <c r="E322" s="241" t="s">
        <v>564</v>
      </c>
      <c r="F322" s="213" t="s">
        <v>880</v>
      </c>
      <c r="G322" s="213"/>
      <c r="H322" s="213"/>
      <c r="I322" s="213">
        <v>810</v>
      </c>
      <c r="J322" s="213" t="s">
        <v>537</v>
      </c>
      <c r="K322" s="213"/>
      <c r="L322" s="213"/>
      <c r="M322" s="213"/>
      <c r="N322" s="213"/>
      <c r="O322" s="41"/>
      <c r="R322" s="54"/>
    </row>
    <row r="323" spans="1:18" ht="12.75" customHeight="1">
      <c r="A323" s="210">
        <v>186</v>
      </c>
      <c r="B323" s="211">
        <v>45050</v>
      </c>
      <c r="C323" s="216"/>
      <c r="D323" s="216" t="s">
        <v>284</v>
      </c>
      <c r="E323" s="241" t="s">
        <v>564</v>
      </c>
      <c r="F323" s="213" t="s">
        <v>928</v>
      </c>
      <c r="G323" s="213"/>
      <c r="H323" s="213"/>
      <c r="I323" s="213">
        <v>5040</v>
      </c>
      <c r="J323" s="213" t="s">
        <v>537</v>
      </c>
      <c r="K323" s="213"/>
      <c r="L323" s="213"/>
      <c r="M323" s="213"/>
      <c r="N323" s="213"/>
      <c r="O323" s="41"/>
      <c r="R323" s="54"/>
    </row>
    <row r="324" spans="1:18" ht="12.75" customHeight="1">
      <c r="A324" s="210"/>
      <c r="B324" s="211"/>
      <c r="C324" s="216"/>
      <c r="D324" s="216"/>
      <c r="E324" s="241"/>
      <c r="F324" s="213"/>
      <c r="G324" s="213"/>
      <c r="H324" s="213"/>
      <c r="I324" s="213"/>
      <c r="J324" s="213"/>
      <c r="K324" s="213"/>
      <c r="L324" s="213"/>
      <c r="M324" s="213"/>
      <c r="N324" s="213"/>
      <c r="O324" s="41"/>
      <c r="R324" s="54"/>
    </row>
    <row r="325" spans="1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1:18" ht="12.75" customHeight="1">
      <c r="B326" s="195" t="s">
        <v>757</v>
      </c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1:18" ht="12.75" customHeight="1">
      <c r="A327" s="196"/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1:18" ht="12.75" customHeight="1">
      <c r="A328" s="196"/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1:18" ht="12.75" customHeight="1">
      <c r="A329" s="53"/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1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1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1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1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</sheetData>
  <autoFilter ref="R1:R325" xr:uid="{00000000-0009-0000-0000-000005000000}"/>
  <mergeCells count="9">
    <mergeCell ref="M94:M95"/>
    <mergeCell ref="O94:O95"/>
    <mergeCell ref="P94:P95"/>
    <mergeCell ref="A88:A89"/>
    <mergeCell ref="B88:B89"/>
    <mergeCell ref="J88:J89"/>
    <mergeCell ref="B94:B95"/>
    <mergeCell ref="A94:A95"/>
    <mergeCell ref="J94:J95"/>
  </mergeCells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2023-05-18T18:04:54Z</dcterms:modified>
</cp:coreProperties>
</file>